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D:\Mayank Poriya\OneDrive - Travel food Services\Desktop\"/>
    </mc:Choice>
  </mc:AlternateContent>
  <bookViews>
    <workbookView xWindow="0" yWindow="0" windowWidth="19200" windowHeight="6930"/>
  </bookViews>
  <sheets>
    <sheet name="Comparative-wet work" sheetId="2" r:id="rId1"/>
  </sheets>
  <definedNames>
    <definedName name="_xlnm._FilterDatabase" localSheetId="0" hidden="1">'Comparative-wet work'!$B$3:$H$24</definedName>
    <definedName name="_xlnm.Print_Area" localSheetId="0">'Comparative-wet work'!$B$2:$R$22</definedName>
    <definedName name="_xlnm.Print_Titles" localSheetId="0">'Comparative-wet work'!$3:$3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2" i="2" l="1"/>
  <c r="S21" i="2"/>
  <c r="S23" i="2" s="1"/>
  <c r="S17" i="2"/>
  <c r="S20" i="2"/>
  <c r="S16" i="2"/>
  <c r="S13" i="2"/>
  <c r="S12" i="2"/>
  <c r="S11" i="2"/>
  <c r="S10" i="2"/>
  <c r="S9" i="2"/>
  <c r="S8" i="2"/>
  <c r="S6" i="2"/>
  <c r="S19" i="2"/>
  <c r="K23" i="2"/>
  <c r="P23" i="2"/>
  <c r="Q23" i="2" l="1"/>
  <c r="L23" i="2"/>
  <c r="O23" i="2"/>
  <c r="M23" i="2"/>
  <c r="N23" i="2" l="1"/>
  <c r="J23" i="2"/>
  <c r="R6" i="2"/>
  <c r="R8" i="2"/>
  <c r="R9" i="2"/>
  <c r="R10" i="2"/>
  <c r="R11" i="2"/>
  <c r="R12" i="2"/>
  <c r="R13" i="2"/>
  <c r="R16" i="2"/>
  <c r="R17" i="2"/>
  <c r="R19" i="2"/>
  <c r="R20" i="2"/>
  <c r="R21" i="2"/>
  <c r="R22" i="2"/>
  <c r="I23" i="2"/>
  <c r="H23" i="2"/>
  <c r="G23" i="2"/>
  <c r="E23" i="2"/>
  <c r="F23" i="2"/>
  <c r="Q21" i="2" l="1"/>
  <c r="L21" i="2"/>
  <c r="Q17" i="2"/>
  <c r="L17" i="2"/>
  <c r="Q12" i="2"/>
  <c r="L12" i="2"/>
  <c r="Q11" i="2"/>
  <c r="L11" i="2"/>
  <c r="Q10" i="2"/>
  <c r="L10" i="2"/>
  <c r="Q20" i="2"/>
  <c r="L20" i="2"/>
  <c r="Q9" i="2"/>
  <c r="L9" i="2"/>
  <c r="Q8" i="2"/>
  <c r="L8" i="2"/>
  <c r="Q6" i="2"/>
  <c r="L6" i="2"/>
  <c r="Q22" i="2"/>
  <c r="L22" i="2"/>
  <c r="Q16" i="2"/>
  <c r="L16" i="2"/>
  <c r="Q19" i="2"/>
  <c r="L19" i="2"/>
  <c r="Q13" i="2"/>
  <c r="L13" i="2"/>
  <c r="N6" i="2"/>
  <c r="N12" i="2"/>
  <c r="N22" i="2"/>
  <c r="N11" i="2"/>
  <c r="N19" i="2"/>
  <c r="N8" i="2"/>
  <c r="N13" i="2"/>
  <c r="N21" i="2"/>
  <c r="N20" i="2"/>
  <c r="N17" i="2"/>
  <c r="N10" i="2"/>
  <c r="N9" i="2"/>
  <c r="N16" i="2"/>
  <c r="R23" i="2"/>
</calcChain>
</file>

<file path=xl/sharedStrings.xml><?xml version="1.0" encoding="utf-8"?>
<sst xmlns="http://schemas.openxmlformats.org/spreadsheetml/2006/main" count="84" uniqueCount="47">
  <si>
    <t>Wet work</t>
  </si>
  <si>
    <t>NOS</t>
  </si>
  <si>
    <t/>
  </si>
  <si>
    <t>INTERCARE ENTERPRISE NX</t>
  </si>
  <si>
    <t>Pikture Perfect Design Studio Pvt. Ltd</t>
  </si>
  <si>
    <t>INTER CARE ENTERPRISES</t>
  </si>
  <si>
    <t>Item Name</t>
  </si>
  <si>
    <t>UOM</t>
  </si>
  <si>
    <t>FOH Area</t>
  </si>
  <si>
    <t>Sqm</t>
  </si>
  <si>
    <t>Nos</t>
  </si>
  <si>
    <t>CIVIL</t>
  </si>
  <si>
    <t>Wall Construction - Wall between shop number 29 A and B (including column)
Providing and constructing 150mm thick wall in aerated concrete blocks (siporex). All levels and heights and in proper plumbline with 12mm thk bedding of cement   sand mortar in ratio 1 4 and laying in 1 3 6 concrete ratio, with 100mm thk R.C.C lintel at every 1200 mm height with proper curing, complete as directed with straight or curved profile as per design.Wall height - 3000 mm (As per site conditions)</t>
  </si>
  <si>
    <t>Wall Construction - Column
Providing and constructing 150mm thick wall in aerated concrete blocks (siporex). All levels and heights and in proper plumbline with 12mm thk bedding of cement   sand mortar in ratio 1 4 and laying in 1 3 6 concrete ratio, with 100mm thk R.C.C lintel at every 1200 mm height with proper curing, complete as directed with straight or curved profile as per design.Wall height - 3000 mm  (As per site conditions)</t>
  </si>
  <si>
    <t>Wall Construction - Airport managed foliage (airport side)
Providing and constructing 150mm thick wall in aerated concrete blocks (siporex). All levels and heights and in proper plumbline with 12mm thk bedding of cement   sand mortar in ratio 1 4 and laying in 1 3 6 concrete ratio, with 100mm thk R.C.C lintel at top with proper curing, complete as per design.Wall height - 1200 mm (As per site conditions)</t>
  </si>
  <si>
    <t>Wall Construction - Bar Wall
Providing and constructing 150mm thick wall in aerated concrete blocks (siporex). All levels and heights and in proper plumbline with 12mm thk bedding of cement   sand mortar in ratio 1 4 and laying in 1 3 6 concrete ratio, with 100mm thk R.C.C lintel at top with proper curing, complete as per design.Wall height - 1200 mm</t>
  </si>
  <si>
    <t>Gypsum Plaster
Providing and applying 12 mm thick gypsum plaster in perfect level and proper plumbline. Quoted price to include 6mm to 12mm thick grooves and recesses, drip moulds, cleaning the site as directed, all necessary hardware, etc. as required</t>
  </si>
  <si>
    <t>BOH Area</t>
  </si>
  <si>
    <t>WATERPROOFING</t>
  </si>
  <si>
    <t>Waterproofing for Bar including membrane (Inside) 
Providing and laying cement based surface waterproofing and executing 12mm thick water proofing plaster in CM 1 3(with waterproofing compound   Chemical of approved make) till 1070mm Dado. Waterproofing compound membrane of Dr. Fixit, Fosroc, Sunanda Chemicals</t>
  </si>
  <si>
    <t>Wall Construction - kitchen
Providing and constructing 150mm thick wall of aerated concrete blocks (siporex) all levels and heights and in proper plumbline with 12mm thk bedding of cement   sand mortar of ratio 1 4 and laying in 1 3 6 concrete ratio, with 100mm thk R.C.C lintel at every 1200 mm height as well as at door at 2150mm height with proper curing, complete as per design.Wall height - 3000 mm</t>
  </si>
  <si>
    <t>Wall Construction - Liquor Storage
Providing and constructing 150mm thick wall of aerated concrete blocks (siporex) all levels and heights and in proper plumbline with 12mm thk bedding of cement   sand mortar of ratio 1 4 and laying in 1 3 6 concrete ratio, with 100mm thk R.C.C lintel at every 1200 mm height as well as at door at 2150mm height with proper curing, complete as per design.Wall height - 3000 mm</t>
  </si>
  <si>
    <t xml:space="preserve">Wall Construction - internal division wall
Providing and constructing 150mm thick wall of aerated concrete blocks (siporex) all levels and heights and in proper plumbline with 12mm thk bedding of cement   sand mortar of ratio 1 4 and laying in 1 3 6 concrete ratio, with 100mm thk R.C.C lintel at every 1200 mm height with proper curing, complete as per design.Wall height - 3000 mm
</t>
  </si>
  <si>
    <t>Debris removal from site (Truckloads including Labour)</t>
  </si>
  <si>
    <t>Qty.</t>
  </si>
  <si>
    <t>Rate</t>
  </si>
  <si>
    <t>Star&amp;
Merits</t>
  </si>
  <si>
    <t>Target</t>
  </si>
  <si>
    <t>Difference</t>
  </si>
  <si>
    <t>Rate-1</t>
  </si>
  <si>
    <t>Shah 
Enterprises</t>
  </si>
  <si>
    <t>Rudra
Interior</t>
  </si>
  <si>
    <t>Pavillion
Interior</t>
  </si>
  <si>
    <t>Wet work comparative Noida Airport</t>
  </si>
  <si>
    <t>Rate-2</t>
  </si>
  <si>
    <t>Rate-3</t>
  </si>
  <si>
    <t>Total without GST</t>
  </si>
  <si>
    <t>Target-2</t>
  </si>
  <si>
    <t>QRO</t>
  </si>
  <si>
    <r>
      <t>Wall Construction -</t>
    </r>
    <r>
      <rPr>
        <b/>
        <sz val="8"/>
        <color rgb="FFC00000"/>
        <rFont val="Cambria"/>
        <family val="1"/>
      </rPr>
      <t>TOTAL AREA</t>
    </r>
    <r>
      <rPr>
        <sz val="8"/>
        <rFont val="Cambria"/>
        <family val="1"/>
      </rPr>
      <t xml:space="preserve">
Providing and constructing 150mm thick wall in aerated concrete blocks (siporex).  All levels and heights in proper plumbline with 12mm thk bedding of cement   sand mortar in ratio 1 4 and laying in 1 3 6 concrete ratio, with 100mm thk  R.C.C lintel at every 1200 mm height with proper curing, complete as per design.Wall height - 3000 mm (As per site conditions)</t>
    </r>
  </si>
  <si>
    <t>NA</t>
  </si>
  <si>
    <r>
      <t xml:space="preserve">Waterproofing for </t>
    </r>
    <r>
      <rPr>
        <b/>
        <sz val="8"/>
        <color rgb="FFC00000"/>
        <rFont val="Cambria"/>
        <family val="1"/>
      </rPr>
      <t>KITCHEN &amp; SPA</t>
    </r>
    <r>
      <rPr>
        <sz val="8"/>
        <rFont val="Cambria"/>
        <family val="1"/>
      </rPr>
      <t xml:space="preserve"> including membrane 
Providing and laying cement based surface waterproofing and executing 12mm thick water proofing plaster in cement mortar 1 3(with waterproofing compound   Chemical of approved make) till 915mm Dado. Waterproofing compound membrane of Dr. Fixit, Fosroc, Sunanda Chemicals</t>
    </r>
  </si>
  <si>
    <r>
      <t xml:space="preserve">P.C.C Screed bed for </t>
    </r>
    <r>
      <rPr>
        <b/>
        <sz val="8"/>
        <color rgb="FFC00000"/>
        <rFont val="Cambria"/>
        <family val="1"/>
      </rPr>
      <t>TOTAL FLOORING</t>
    </r>
    <r>
      <rPr>
        <sz val="8"/>
        <rFont val="Cambria"/>
        <family val="1"/>
      </rPr>
      <t xml:space="preserve"> - 25mm to 30mm   thick
Providing   laying P.C.C   Screed bed on floor in 1 3 6 proportion cement, sand   aggregates to level the floor thus avoiding excess flooring bed and also to embed all raceways and pipelines in complete level ready for final floor finish application. (Upto 2  thick)</t>
    </r>
  </si>
  <si>
    <t>Cement Sand Plaster
Providing and applying 12 mm thick gypsum plaster in perfect level and proper plumbline. Quoted price to include 6mm to 12mm thick grooves and recesses, drip moulds, cleaning the site as directed, all necessary hardware, etc. as required</t>
  </si>
  <si>
    <t>Providing &amp; Filling all sunken/ raised areas, with lightweight aerated foam concrete blocks with density not increasing 400kg/Sqft etc upto 150mm thick. complete at all levels as per detail</t>
  </si>
  <si>
    <t>P / F Ceramic tile cladding 200x300mm on BOH walls above, laid with 1:4 cement mortar, or adhesive with 3mm thk. PVC spacer &amp; MYK Laticrete make cement grout filling,.</t>
  </si>
  <si>
    <t>P / F Floor green polished Kota 600x600mm on Kitchen floor, laid with 1:4 cement mortar, or adhesive with 3mm thk. MYK Laticrete make cement grout filling,.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</si>
</sst>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_ ;_ * \-#,##0_ ;_ * &quot;-&quot;??_ ;_ @_ "/>
    <numFmt numFmtId="165" formatCode="_ * #,##0_ ;_ * \-#,##0_ ;_ * &quot;-&quot;?_ ;_ @_ "/>
  </numFmts>
  <fonts count="16" x14ac:knownFonts="1">
    <font>
      <sz val="11"/>
      <name val="Calibri"/>
    </font>
    <font>
      <sz val="11"/>
      <color theme="1"/>
      <name val="Calibri"/>
      <family val="2"/>
      <scheme val="minor"/>
    </font>
    <font>
      <sz val="11"/>
      <color theme="1"/>
      <name val="Calibri"/>
      <family val="2"/>
      <scheme val="minor"/>
    </font>
    <font>
      <sz val="11"/>
      <name val="Calibri"/>
      <family val="2"/>
    </font>
    <font>
      <sz val="10"/>
      <name val="Cambria"/>
      <family val="1"/>
    </font>
    <font>
      <sz val="9"/>
      <name val="Cambria"/>
      <family val="1"/>
    </font>
    <font>
      <sz val="8"/>
      <name val="Cambria"/>
      <family val="1"/>
    </font>
    <font>
      <b/>
      <sz val="8"/>
      <name val="Cambria"/>
      <family val="1"/>
    </font>
    <font>
      <b/>
      <sz val="8"/>
      <color rgb="FFC00000"/>
      <name val="Cambria"/>
      <family val="1"/>
    </font>
    <font>
      <sz val="8"/>
      <color rgb="FFC00000"/>
      <name val="Cambria"/>
      <family val="1"/>
    </font>
    <font>
      <sz val="9"/>
      <color rgb="FFC00000"/>
      <name val="Cambria"/>
      <family val="1"/>
    </font>
    <font>
      <sz val="10"/>
      <color rgb="FFC00000"/>
      <name val="Cambria"/>
      <family val="1"/>
    </font>
    <font>
      <sz val="10"/>
      <color rgb="FF000000"/>
      <name val="Times New Roman"/>
      <family val="1"/>
    </font>
    <font>
      <sz val="8"/>
      <name val="Calibri"/>
      <family val="2"/>
    </font>
    <font>
      <sz val="11"/>
      <name val="Calibri"/>
    </font>
    <font>
      <sz val="8"/>
      <color theme="1"/>
      <name val="Cambria"/>
      <family val="1"/>
    </font>
  </fonts>
  <fills count="6">
    <fill>
      <patternFill patternType="none"/>
    </fill>
    <fill>
      <patternFill patternType="gray125"/>
    </fill>
    <fill>
      <patternFill patternType="solid">
        <fgColor rgb="FFD3D3D3"/>
      </patternFill>
    </fill>
    <fill>
      <patternFill patternType="solid">
        <fgColor rgb="FFADD8E6"/>
      </patternFill>
    </fill>
    <fill>
      <patternFill patternType="solid">
        <fgColor rgb="FFFFFF00"/>
        <bgColor indexed="64"/>
      </patternFill>
    </fill>
    <fill>
      <patternFill patternType="solid">
        <fgColor rgb="FF92D050"/>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top style="thin">
        <color theme="0" tint="-0.249977111117893"/>
      </top>
      <bottom style="thin">
        <color theme="0" tint="-0.249977111117893"/>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diagonal/>
    </border>
    <border>
      <left/>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0" tint="-0.249977111117893"/>
      </left>
      <right style="thin">
        <color theme="2" tint="-9.9978637043366805E-2"/>
      </right>
      <top style="thin">
        <color theme="2" tint="-9.9978637043366805E-2"/>
      </top>
      <bottom style="thin">
        <color theme="0" tint="-0.249977111117893"/>
      </bottom>
      <diagonal/>
    </border>
    <border>
      <left/>
      <right style="thin">
        <color theme="2" tint="-9.9978637043366805E-2"/>
      </right>
      <top style="thin">
        <color theme="0" tint="-0.249977111117893"/>
      </top>
      <bottom style="thin">
        <color theme="2" tint="-9.9978637043366805E-2"/>
      </bottom>
      <diagonal/>
    </border>
    <border>
      <left/>
      <right style="thin">
        <color theme="0" tint="-0.249977111117893"/>
      </right>
      <top/>
      <bottom style="thin">
        <color theme="0" tint="-0.249977111117893"/>
      </bottom>
      <diagonal/>
    </border>
    <border>
      <left style="thin">
        <color theme="2" tint="-9.9978637043366805E-2"/>
      </left>
      <right style="thin">
        <color theme="0" tint="-0.249977111117893"/>
      </right>
      <top style="thin">
        <color theme="2" tint="-9.9978637043366805E-2"/>
      </top>
      <bottom/>
      <diagonal/>
    </border>
    <border>
      <left style="thin">
        <color theme="2" tint="-9.9978637043366805E-2"/>
      </left>
      <right style="thin">
        <color theme="2" tint="-9.9978637043366805E-2"/>
      </right>
      <top/>
      <bottom/>
      <diagonal/>
    </border>
    <border>
      <left style="thin">
        <color theme="2" tint="-9.9978637043366805E-2"/>
      </left>
      <right style="thin">
        <color theme="2" tint="-9.9978637043366805E-2"/>
      </right>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s>
  <cellStyleXfs count="9">
    <xf numFmtId="0" fontId="0"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2" fillId="0" borderId="0"/>
    <xf numFmtId="43" fontId="12" fillId="0" borderId="0" applyFont="0" applyFill="0" applyBorder="0" applyAlignment="0" applyProtection="0"/>
    <xf numFmtId="9" fontId="14" fillId="0" borderId="0" applyFont="0" applyFill="0" applyBorder="0" applyAlignment="0" applyProtection="0"/>
    <xf numFmtId="0" fontId="1" fillId="0" borderId="0"/>
    <xf numFmtId="43" fontId="1" fillId="0" borderId="0" applyFont="0" applyFill="0" applyBorder="0" applyAlignment="0" applyProtection="0"/>
  </cellStyleXfs>
  <cellXfs count="103">
    <xf numFmtId="0" fontId="0" fillId="0" borderId="0" xfId="0"/>
    <xf numFmtId="0" fontId="4" fillId="0" borderId="0" xfId="0" applyFont="1"/>
    <xf numFmtId="0" fontId="4" fillId="0" borderId="0" xfId="0" applyFont="1" applyAlignment="1">
      <alignment horizontal="center" vertical="top"/>
    </xf>
    <xf numFmtId="0" fontId="6" fillId="0" borderId="1" xfId="0" applyFont="1" applyBorder="1" applyAlignment="1">
      <alignment horizontal="center" vertical="center"/>
    </xf>
    <xf numFmtId="0" fontId="6" fillId="2" borderId="1" xfId="0" applyFont="1" applyFill="1" applyBorder="1" applyAlignment="1">
      <alignment horizontal="center" vertical="top"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top"/>
    </xf>
    <xf numFmtId="0" fontId="6" fillId="3" borderId="1" xfId="0" applyFont="1" applyFill="1" applyBorder="1" applyAlignment="1">
      <alignment horizontal="center" vertical="center"/>
    </xf>
    <xf numFmtId="0" fontId="6" fillId="3" borderId="1" xfId="0" applyFont="1" applyFill="1" applyBorder="1" applyAlignment="1">
      <alignment horizontal="center" vertical="top"/>
    </xf>
    <xf numFmtId="0" fontId="6" fillId="0" borderId="1" xfId="0" applyFont="1" applyBorder="1" applyAlignment="1">
      <alignment horizontal="center" vertical="top"/>
    </xf>
    <xf numFmtId="164" fontId="6" fillId="0" borderId="1" xfId="1" applyNumberFormat="1" applyFont="1" applyFill="1" applyBorder="1" applyAlignment="1" applyProtection="1">
      <alignment horizontal="center" vertical="top"/>
    </xf>
    <xf numFmtId="164" fontId="6" fillId="0" borderId="1" xfId="1" applyNumberFormat="1" applyFont="1" applyBorder="1" applyAlignment="1">
      <alignment horizontal="center" vertical="top"/>
    </xf>
    <xf numFmtId="164" fontId="4" fillId="0" borderId="0" xfId="0" applyNumberFormat="1" applyFont="1"/>
    <xf numFmtId="164" fontId="6" fillId="0" borderId="1" xfId="1" applyNumberFormat="1" applyFont="1" applyFill="1" applyBorder="1" applyAlignment="1" applyProtection="1">
      <alignment horizontal="center" vertical="center"/>
    </xf>
    <xf numFmtId="164" fontId="6" fillId="0" borderId="1" xfId="1" applyNumberFormat="1" applyFont="1" applyBorder="1" applyAlignment="1">
      <alignment horizontal="center" vertical="center"/>
    </xf>
    <xf numFmtId="0" fontId="6" fillId="0" borderId="2" xfId="0" applyFont="1" applyBorder="1" applyAlignment="1">
      <alignment horizontal="center" vertical="center"/>
    </xf>
    <xf numFmtId="164" fontId="5" fillId="0" borderId="1" xfId="1" applyNumberFormat="1" applyFont="1" applyFill="1" applyBorder="1" applyAlignment="1" applyProtection="1">
      <alignment horizontal="center" vertical="center"/>
    </xf>
    <xf numFmtId="164" fontId="4" fillId="0" borderId="0" xfId="1" applyNumberFormat="1" applyFont="1" applyAlignment="1">
      <alignment horizontal="center" vertical="top"/>
    </xf>
    <xf numFmtId="0" fontId="8" fillId="2" borderId="1" xfId="0" applyFont="1" applyFill="1" applyBorder="1" applyAlignment="1">
      <alignment horizontal="center" vertical="top"/>
    </xf>
    <xf numFmtId="0" fontId="9" fillId="3" borderId="1" xfId="0" applyFont="1" applyFill="1" applyBorder="1" applyAlignment="1">
      <alignment horizontal="center" vertical="top"/>
    </xf>
    <xf numFmtId="0" fontId="9" fillId="0" borderId="1" xfId="0" applyFont="1" applyBorder="1" applyAlignment="1">
      <alignment horizontal="center" vertical="top"/>
    </xf>
    <xf numFmtId="164" fontId="10" fillId="0" borderId="1" xfId="1" applyNumberFormat="1" applyFont="1" applyFill="1" applyBorder="1" applyAlignment="1" applyProtection="1">
      <alignment horizontal="center" vertical="center"/>
    </xf>
    <xf numFmtId="164" fontId="11" fillId="0" borderId="0" xfId="1" applyNumberFormat="1" applyFont="1" applyAlignment="1">
      <alignment horizontal="center" vertical="top"/>
    </xf>
    <xf numFmtId="0" fontId="11" fillId="0" borderId="0" xfId="0" applyFont="1" applyAlignment="1">
      <alignment horizontal="center" vertical="top"/>
    </xf>
    <xf numFmtId="0" fontId="7" fillId="2" borderId="1"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4" fillId="0" borderId="0" xfId="0" applyFont="1" applyAlignment="1">
      <alignment horizontal="left" wrapText="1"/>
    </xf>
    <xf numFmtId="164" fontId="4" fillId="0" borderId="0" xfId="0" applyNumberFormat="1" applyFont="1" applyAlignment="1">
      <alignment vertical="center"/>
    </xf>
    <xf numFmtId="0" fontId="6" fillId="2" borderId="2" xfId="0" applyFont="1" applyFill="1" applyBorder="1" applyAlignment="1">
      <alignment horizontal="center" vertical="center" wrapText="1"/>
    </xf>
    <xf numFmtId="0" fontId="6" fillId="0" borderId="0" xfId="0" applyFont="1" applyAlignment="1">
      <alignment horizontal="center" vertical="center"/>
    </xf>
    <xf numFmtId="164" fontId="10" fillId="0" borderId="6" xfId="1" applyNumberFormat="1" applyFont="1" applyFill="1" applyBorder="1" applyAlignment="1" applyProtection="1">
      <alignment horizontal="center" vertical="center"/>
    </xf>
    <xf numFmtId="164" fontId="5" fillId="0" borderId="8" xfId="1" applyNumberFormat="1" applyFont="1" applyFill="1" applyBorder="1" applyAlignment="1" applyProtection="1">
      <alignment horizontal="center" vertical="center"/>
    </xf>
    <xf numFmtId="164" fontId="10" fillId="0" borderId="8" xfId="1" applyNumberFormat="1" applyFont="1" applyFill="1" applyBorder="1" applyAlignment="1" applyProtection="1">
      <alignment horizontal="center" vertical="center"/>
    </xf>
    <xf numFmtId="164" fontId="5" fillId="0" borderId="6" xfId="1" applyNumberFormat="1" applyFont="1" applyFill="1" applyBorder="1" applyAlignment="1" applyProtection="1">
      <alignment horizontal="center" vertical="center"/>
    </xf>
    <xf numFmtId="0" fontId="7" fillId="2" borderId="6" xfId="0" applyFont="1" applyFill="1" applyBorder="1" applyAlignment="1">
      <alignment horizontal="center" vertical="top"/>
    </xf>
    <xf numFmtId="0" fontId="6" fillId="3" borderId="6" xfId="0" applyFont="1" applyFill="1" applyBorder="1" applyAlignment="1">
      <alignment horizontal="center" vertical="top"/>
    </xf>
    <xf numFmtId="0" fontId="6" fillId="0" borderId="6" xfId="0" applyFont="1" applyBorder="1" applyAlignment="1">
      <alignment horizontal="center" vertical="top"/>
    </xf>
    <xf numFmtId="0" fontId="7" fillId="2" borderId="7" xfId="0" applyFont="1" applyFill="1" applyBorder="1" applyAlignment="1">
      <alignment horizontal="center" vertical="top"/>
    </xf>
    <xf numFmtId="0" fontId="6" fillId="3" borderId="7" xfId="0" applyFont="1" applyFill="1" applyBorder="1" applyAlignment="1">
      <alignment horizontal="center" vertical="top"/>
    </xf>
    <xf numFmtId="164" fontId="6" fillId="0" borderId="4" xfId="1" applyNumberFormat="1" applyFont="1" applyFill="1" applyBorder="1" applyAlignment="1" applyProtection="1">
      <alignment horizontal="center" vertical="center"/>
    </xf>
    <xf numFmtId="164" fontId="5" fillId="0" borderId="10" xfId="1" applyNumberFormat="1" applyFont="1" applyFill="1" applyBorder="1" applyAlignment="1" applyProtection="1">
      <alignment horizontal="center" vertical="center"/>
    </xf>
    <xf numFmtId="0" fontId="5" fillId="0" borderId="10" xfId="0" applyFont="1" applyBorder="1" applyAlignment="1">
      <alignment horizontal="center" vertical="center"/>
    </xf>
    <xf numFmtId="0" fontId="7" fillId="2" borderId="8" xfId="0" applyFont="1" applyFill="1" applyBorder="1" applyAlignment="1">
      <alignment horizontal="center" vertical="top"/>
    </xf>
    <xf numFmtId="0" fontId="8" fillId="2" borderId="8" xfId="0" applyFont="1" applyFill="1" applyBorder="1" applyAlignment="1">
      <alignment horizontal="center" vertical="top"/>
    </xf>
    <xf numFmtId="0" fontId="6" fillId="3" borderId="8" xfId="0" applyFont="1" applyFill="1" applyBorder="1" applyAlignment="1">
      <alignment horizontal="center" vertical="top"/>
    </xf>
    <xf numFmtId="0" fontId="9" fillId="3" borderId="8" xfId="0" applyFont="1" applyFill="1" applyBorder="1" applyAlignment="1">
      <alignment horizontal="center" vertical="top"/>
    </xf>
    <xf numFmtId="0" fontId="6" fillId="0" borderId="8" xfId="0" applyFont="1" applyBorder="1" applyAlignment="1">
      <alignment horizontal="center" vertical="top"/>
    </xf>
    <xf numFmtId="0" fontId="9" fillId="0" borderId="8" xfId="0" applyFont="1" applyBorder="1" applyAlignment="1">
      <alignment horizontal="center" vertical="top"/>
    </xf>
    <xf numFmtId="164" fontId="4" fillId="4" borderId="0" xfId="1" applyNumberFormat="1" applyFont="1" applyFill="1" applyAlignment="1">
      <alignment horizontal="center" vertical="top"/>
    </xf>
    <xf numFmtId="164" fontId="11" fillId="0" borderId="0" xfId="0" applyNumberFormat="1" applyFont="1" applyAlignment="1">
      <alignment horizontal="center" vertical="top"/>
    </xf>
    <xf numFmtId="164" fontId="5" fillId="0" borderId="10" xfId="0" applyNumberFormat="1" applyFont="1" applyBorder="1" applyAlignment="1">
      <alignment horizontal="center" vertical="center"/>
    </xf>
    <xf numFmtId="0" fontId="4" fillId="0" borderId="0" xfId="0" applyFont="1" applyBorder="1"/>
    <xf numFmtId="0" fontId="6" fillId="0" borderId="0" xfId="0" applyFont="1" applyBorder="1" applyAlignment="1">
      <alignment horizontal="center" vertical="center"/>
    </xf>
    <xf numFmtId="165" fontId="5" fillId="0" borderId="0" xfId="0" applyNumberFormat="1"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8" xfId="0" applyFont="1" applyBorder="1" applyAlignment="1">
      <alignment horizontal="center" vertical="center"/>
    </xf>
    <xf numFmtId="9" fontId="11" fillId="0" borderId="0" xfId="6" applyFont="1" applyAlignment="1">
      <alignment horizontal="center" vertical="top"/>
    </xf>
    <xf numFmtId="0" fontId="6" fillId="2" borderId="6" xfId="0" applyFont="1" applyFill="1" applyBorder="1" applyAlignment="1">
      <alignment vertical="center" wrapText="1"/>
    </xf>
    <xf numFmtId="0" fontId="6" fillId="2" borderId="7" xfId="0" applyFont="1" applyFill="1" applyBorder="1" applyAlignment="1">
      <alignment vertical="center" wrapText="1"/>
    </xf>
    <xf numFmtId="0" fontId="6" fillId="4" borderId="1" xfId="0" applyFont="1" applyFill="1" applyBorder="1" applyAlignment="1">
      <alignment horizontal="left" vertical="center" wrapText="1"/>
    </xf>
    <xf numFmtId="0" fontId="4" fillId="5" borderId="0" xfId="0" applyFont="1" applyFill="1"/>
    <xf numFmtId="0" fontId="6" fillId="5" borderId="1" xfId="0" applyFont="1" applyFill="1" applyBorder="1" applyAlignment="1">
      <alignment horizontal="center" vertical="center"/>
    </xf>
    <xf numFmtId="164" fontId="6" fillId="5" borderId="1" xfId="1" applyNumberFormat="1" applyFont="1" applyFill="1" applyBorder="1" applyAlignment="1" applyProtection="1">
      <alignment horizontal="center" vertical="center"/>
    </xf>
    <xf numFmtId="164" fontId="6" fillId="5" borderId="1" xfId="1" applyNumberFormat="1" applyFont="1" applyFill="1" applyBorder="1" applyAlignment="1">
      <alignment horizontal="center" vertical="center"/>
    </xf>
    <xf numFmtId="164" fontId="5" fillId="5" borderId="1" xfId="1" applyNumberFormat="1" applyFont="1" applyFill="1" applyBorder="1" applyAlignment="1" applyProtection="1">
      <alignment horizontal="center" vertical="center"/>
    </xf>
    <xf numFmtId="164" fontId="10" fillId="5" borderId="1" xfId="1" applyNumberFormat="1" applyFont="1" applyFill="1" applyBorder="1" applyAlignment="1" applyProtection="1">
      <alignment horizontal="center" vertical="center"/>
    </xf>
    <xf numFmtId="164" fontId="10" fillId="5" borderId="6" xfId="1" applyNumberFormat="1" applyFont="1" applyFill="1" applyBorder="1" applyAlignment="1" applyProtection="1">
      <alignment horizontal="center" vertical="center"/>
    </xf>
    <xf numFmtId="164" fontId="5" fillId="5" borderId="6" xfId="1" applyNumberFormat="1" applyFont="1" applyFill="1" applyBorder="1" applyAlignment="1" applyProtection="1">
      <alignment horizontal="center" vertical="center"/>
    </xf>
    <xf numFmtId="164" fontId="5" fillId="5" borderId="8" xfId="1" applyNumberFormat="1" applyFont="1" applyFill="1" applyBorder="1" applyAlignment="1" applyProtection="1">
      <alignment horizontal="center" vertical="center"/>
    </xf>
    <xf numFmtId="164" fontId="10" fillId="5" borderId="8" xfId="1" applyNumberFormat="1" applyFont="1" applyFill="1" applyBorder="1" applyAlignment="1" applyProtection="1">
      <alignment horizontal="center" vertical="center"/>
    </xf>
    <xf numFmtId="164" fontId="5" fillId="5" borderId="10" xfId="1" applyNumberFormat="1" applyFont="1" applyFill="1" applyBorder="1" applyAlignment="1" applyProtection="1">
      <alignment horizontal="center" vertical="center"/>
    </xf>
    <xf numFmtId="165" fontId="5" fillId="5" borderId="7" xfId="0" applyNumberFormat="1" applyFont="1" applyFill="1" applyBorder="1" applyAlignment="1">
      <alignment horizontal="center" vertical="center"/>
    </xf>
    <xf numFmtId="164" fontId="4" fillId="5" borderId="0" xfId="0" applyNumberFormat="1" applyFont="1" applyFill="1"/>
    <xf numFmtId="0" fontId="5" fillId="5" borderId="10" xfId="0" applyFont="1" applyFill="1" applyBorder="1" applyAlignment="1">
      <alignment horizontal="center" vertical="center"/>
    </xf>
    <xf numFmtId="0" fontId="5" fillId="5" borderId="12" xfId="0" applyFont="1" applyFill="1" applyBorder="1" applyAlignment="1">
      <alignment horizontal="center" vertical="center"/>
    </xf>
    <xf numFmtId="164" fontId="4" fillId="5" borderId="0" xfId="0" applyNumberFormat="1" applyFont="1" applyFill="1" applyAlignment="1">
      <alignment vertical="center"/>
    </xf>
    <xf numFmtId="0" fontId="4" fillId="5" borderId="0" xfId="0" applyFont="1" applyFill="1" applyBorder="1"/>
    <xf numFmtId="0" fontId="5" fillId="5" borderId="11" xfId="0" applyFont="1" applyFill="1" applyBorder="1" applyAlignment="1">
      <alignment horizontal="center" vertical="center"/>
    </xf>
    <xf numFmtId="0" fontId="5" fillId="5" borderId="8" xfId="0" applyFont="1" applyFill="1" applyBorder="1" applyAlignment="1">
      <alignment horizontal="center" vertical="center"/>
    </xf>
    <xf numFmtId="165" fontId="5" fillId="5" borderId="0" xfId="0" applyNumberFormat="1" applyFont="1" applyFill="1" applyBorder="1" applyAlignment="1">
      <alignment horizontal="center" vertical="center"/>
    </xf>
    <xf numFmtId="0" fontId="4" fillId="0" borderId="13" xfId="0" applyFont="1" applyBorder="1" applyAlignment="1">
      <alignment horizontal="center" vertical="top"/>
    </xf>
    <xf numFmtId="2" fontId="6" fillId="5" borderId="7" xfId="0" applyNumberFormat="1" applyFont="1" applyFill="1" applyBorder="1" applyAlignment="1">
      <alignment horizontal="center" vertical="center"/>
    </xf>
    <xf numFmtId="0" fontId="6" fillId="5" borderId="7" xfId="0" applyFont="1" applyFill="1" applyBorder="1" applyAlignment="1">
      <alignment horizontal="center" vertical="center"/>
    </xf>
    <xf numFmtId="0" fontId="6" fillId="5" borderId="15" xfId="0" applyFont="1" applyFill="1" applyBorder="1" applyAlignment="1">
      <alignment horizontal="center" vertical="center"/>
    </xf>
    <xf numFmtId="0" fontId="6" fillId="5" borderId="16" xfId="0" applyFont="1" applyFill="1" applyBorder="1" applyAlignment="1">
      <alignment horizontal="center" vertical="center"/>
    </xf>
    <xf numFmtId="0" fontId="6" fillId="5" borderId="17" xfId="0" applyFont="1" applyFill="1" applyBorder="1" applyAlignment="1">
      <alignment horizontal="center" vertical="center"/>
    </xf>
    <xf numFmtId="0" fontId="6" fillId="5" borderId="18" xfId="0" applyFont="1" applyFill="1" applyBorder="1" applyAlignment="1">
      <alignment horizontal="left" vertical="center" wrapText="1"/>
    </xf>
    <xf numFmtId="0" fontId="15" fillId="5" borderId="14" xfId="0" applyFont="1" applyFill="1" applyBorder="1" applyAlignment="1">
      <alignment horizontal="left" vertical="center" wrapText="1"/>
    </xf>
    <xf numFmtId="0" fontId="4" fillId="0" borderId="19" xfId="0" applyFont="1" applyBorder="1" applyAlignment="1">
      <alignment horizontal="left" wrapText="1"/>
    </xf>
    <xf numFmtId="0" fontId="4" fillId="0" borderId="20" xfId="0" applyFont="1" applyBorder="1" applyAlignment="1">
      <alignment horizontal="left" wrapText="1"/>
    </xf>
    <xf numFmtId="0" fontId="15" fillId="5" borderId="19" xfId="0" applyFont="1" applyFill="1" applyBorder="1" applyAlignment="1">
      <alignment horizontal="left" vertical="center" wrapText="1"/>
    </xf>
    <xf numFmtId="0" fontId="4" fillId="0" borderId="21" xfId="0" applyFont="1" applyBorder="1" applyAlignment="1">
      <alignment horizontal="left" wrapText="1"/>
    </xf>
    <xf numFmtId="0" fontId="6" fillId="0" borderId="2"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5" borderId="0" xfId="0" applyFont="1" applyFill="1" applyAlignment="1">
      <alignment horizontal="center" vertical="top"/>
    </xf>
    <xf numFmtId="0" fontId="11" fillId="5" borderId="0" xfId="0" applyFont="1" applyFill="1" applyAlignment="1">
      <alignment horizontal="center" vertical="top"/>
    </xf>
  </cellXfs>
  <cellStyles count="9">
    <cellStyle name="Comma" xfId="1" builtinId="3"/>
    <cellStyle name="Comma 2" xfId="3"/>
    <cellStyle name="Comma 3" xfId="5"/>
    <cellStyle name="Comma 4" xfId="8"/>
    <cellStyle name="Normal" xfId="0" builtinId="0"/>
    <cellStyle name="Normal 2" xfId="2"/>
    <cellStyle name="Normal 3" xfId="4"/>
    <cellStyle name="Normal 4" xfId="7"/>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048576"/>
  <sheetViews>
    <sheetView showGridLines="0" tabSelected="1" zoomScale="90" zoomScaleNormal="90" workbookViewId="0">
      <pane xSplit="3" ySplit="4" topLeftCell="D5" activePane="bottomRight" state="frozen"/>
      <selection pane="topRight" activeCell="F1" sqref="F1"/>
      <selection pane="bottomLeft" activeCell="A4" sqref="A4"/>
      <selection pane="bottomRight" activeCell="B29" sqref="B29"/>
    </sheetView>
  </sheetViews>
  <sheetFormatPr defaultColWidth="9.1796875" defaultRowHeight="12.5" x14ac:dyDescent="0.25"/>
  <cols>
    <col min="1" max="1" width="9.1796875" style="1"/>
    <col min="2" max="2" width="43.54296875" style="27" customWidth="1"/>
    <col min="3" max="3" width="7.453125" style="1" bestFit="1" customWidth="1"/>
    <col min="4" max="4" width="8.54296875" style="1" bestFit="1" customWidth="1"/>
    <col min="5" max="5" width="11.81640625" style="2" customWidth="1"/>
    <col min="6" max="8" width="11.54296875" style="2" bestFit="1" customWidth="1"/>
    <col min="9" max="11" width="7.81640625" style="2" bestFit="1" customWidth="1"/>
    <col min="12" max="12" width="11" style="23" customWidth="1"/>
    <col min="13" max="13" width="8.7265625" style="2" customWidth="1"/>
    <col min="14" max="14" width="11" style="23" bestFit="1" customWidth="1"/>
    <col min="15" max="16" width="8.7265625" style="2" customWidth="1"/>
    <col min="17" max="17" width="11" style="23" bestFit="1" customWidth="1"/>
    <col min="18" max="19" width="7.81640625" style="2" bestFit="1" customWidth="1"/>
    <col min="20" max="20" width="9.1796875" style="1"/>
    <col min="21" max="24" width="9.1796875" style="52"/>
    <col min="25" max="16384" width="9.1796875" style="1"/>
  </cols>
  <sheetData>
    <row r="1" spans="2:24" x14ac:dyDescent="0.25">
      <c r="B1" s="27" t="s">
        <v>33</v>
      </c>
    </row>
    <row r="2" spans="2:24" s="30" customFormat="1" ht="42" customHeight="1" x14ac:dyDescent="0.35">
      <c r="B2" s="94"/>
      <c r="C2" s="94"/>
      <c r="D2" s="15"/>
      <c r="E2" s="29" t="s">
        <v>3</v>
      </c>
      <c r="F2" s="29" t="s">
        <v>4</v>
      </c>
      <c r="G2" s="29" t="s">
        <v>5</v>
      </c>
      <c r="H2" s="29" t="s">
        <v>30</v>
      </c>
      <c r="I2" s="95" t="s">
        <v>26</v>
      </c>
      <c r="J2" s="96"/>
      <c r="K2" s="96"/>
      <c r="L2" s="97"/>
      <c r="M2" s="59" t="s">
        <v>31</v>
      </c>
      <c r="N2" s="60"/>
      <c r="O2" s="98" t="s">
        <v>32</v>
      </c>
      <c r="P2" s="96"/>
      <c r="Q2" s="97"/>
      <c r="R2" s="29" t="s">
        <v>27</v>
      </c>
      <c r="S2" s="29" t="s">
        <v>37</v>
      </c>
      <c r="U2" s="53"/>
      <c r="V2" s="53"/>
      <c r="W2" s="53"/>
      <c r="X2" s="53"/>
    </row>
    <row r="3" spans="2:24" ht="27" customHeight="1" x14ac:dyDescent="0.25">
      <c r="B3" s="24" t="s">
        <v>6</v>
      </c>
      <c r="C3" s="5" t="s">
        <v>7</v>
      </c>
      <c r="D3" s="5" t="s">
        <v>24</v>
      </c>
      <c r="E3" s="6" t="s">
        <v>25</v>
      </c>
      <c r="F3" s="6" t="s">
        <v>25</v>
      </c>
      <c r="G3" s="6" t="s">
        <v>25</v>
      </c>
      <c r="H3" s="6" t="s">
        <v>25</v>
      </c>
      <c r="I3" s="6" t="s">
        <v>25</v>
      </c>
      <c r="J3" s="6" t="s">
        <v>34</v>
      </c>
      <c r="K3" s="6" t="s">
        <v>35</v>
      </c>
      <c r="L3" s="18" t="s">
        <v>28</v>
      </c>
      <c r="M3" s="6" t="s">
        <v>25</v>
      </c>
      <c r="N3" s="18" t="s">
        <v>28</v>
      </c>
      <c r="O3" s="35" t="s">
        <v>25</v>
      </c>
      <c r="P3" s="43" t="s">
        <v>29</v>
      </c>
      <c r="Q3" s="44" t="s">
        <v>28</v>
      </c>
      <c r="R3" s="38" t="s">
        <v>25</v>
      </c>
      <c r="S3" s="38" t="s">
        <v>25</v>
      </c>
    </row>
    <row r="4" spans="2:24" x14ac:dyDescent="0.25">
      <c r="B4" s="25" t="s">
        <v>0</v>
      </c>
      <c r="C4" s="7" t="s">
        <v>1</v>
      </c>
      <c r="D4" s="7"/>
      <c r="E4" s="8"/>
      <c r="F4" s="8"/>
      <c r="G4" s="8"/>
      <c r="H4" s="8"/>
      <c r="I4" s="8"/>
      <c r="J4" s="8"/>
      <c r="K4" s="8"/>
      <c r="L4" s="19"/>
      <c r="M4" s="8"/>
      <c r="N4" s="19"/>
      <c r="O4" s="36"/>
      <c r="P4" s="45"/>
      <c r="Q4" s="46"/>
      <c r="R4" s="39"/>
      <c r="S4" s="39"/>
    </row>
    <row r="5" spans="2:24" x14ac:dyDescent="0.25">
      <c r="B5" s="26" t="s">
        <v>8</v>
      </c>
      <c r="C5" s="3" t="s">
        <v>2</v>
      </c>
      <c r="D5" s="3"/>
      <c r="E5" s="9"/>
      <c r="F5" s="9"/>
      <c r="G5" s="9"/>
      <c r="H5" s="9"/>
      <c r="I5" s="9"/>
      <c r="J5" s="9"/>
      <c r="K5" s="9"/>
      <c r="L5" s="20"/>
      <c r="M5" s="9"/>
      <c r="N5" s="20"/>
      <c r="O5" s="37"/>
      <c r="P5" s="47"/>
      <c r="Q5" s="48"/>
      <c r="R5" s="40"/>
      <c r="S5" s="40"/>
      <c r="U5" s="1"/>
      <c r="V5" s="1"/>
      <c r="W5" s="1"/>
      <c r="X5" s="1"/>
    </row>
    <row r="6" spans="2:24" x14ac:dyDescent="0.25">
      <c r="B6" s="26" t="s">
        <v>23</v>
      </c>
      <c r="C6" s="3" t="s">
        <v>10</v>
      </c>
      <c r="D6" s="3" t="s">
        <v>38</v>
      </c>
      <c r="E6" s="13">
        <v>8500</v>
      </c>
      <c r="F6" s="13">
        <v>18500</v>
      </c>
      <c r="G6" s="14">
        <v>10000</v>
      </c>
      <c r="H6" s="13">
        <v>8500</v>
      </c>
      <c r="I6" s="16">
        <v>9200</v>
      </c>
      <c r="J6" s="16">
        <v>8700</v>
      </c>
      <c r="K6" s="16">
        <v>8500</v>
      </c>
      <c r="L6" s="21">
        <f>K6-R6</f>
        <v>0</v>
      </c>
      <c r="M6" s="16">
        <v>8925</v>
      </c>
      <c r="N6" s="31">
        <f>M6-R6</f>
        <v>425</v>
      </c>
      <c r="O6" s="34">
        <v>6000</v>
      </c>
      <c r="P6" s="32">
        <v>6000</v>
      </c>
      <c r="Q6" s="33">
        <f>P6-R6</f>
        <v>-2500</v>
      </c>
      <c r="R6" s="41">
        <f>+MIN(E6,F6,G6,H6,I6)</f>
        <v>8500</v>
      </c>
      <c r="S6" s="41">
        <f>+MIN(K6,M6,P6)</f>
        <v>6000</v>
      </c>
      <c r="T6" s="12"/>
    </row>
    <row r="7" spans="2:24" x14ac:dyDescent="0.25">
      <c r="B7" s="26" t="s">
        <v>11</v>
      </c>
      <c r="C7" s="3" t="s">
        <v>2</v>
      </c>
      <c r="D7" s="3"/>
      <c r="E7" s="10"/>
      <c r="F7" s="10"/>
      <c r="G7" s="11"/>
      <c r="H7" s="10"/>
      <c r="I7" s="16"/>
      <c r="J7" s="16"/>
      <c r="K7" s="16"/>
      <c r="L7" s="21"/>
      <c r="M7" s="16">
        <v>0</v>
      </c>
      <c r="N7" s="31"/>
      <c r="O7" s="34"/>
      <c r="P7" s="32"/>
      <c r="Q7" s="33"/>
      <c r="R7" s="41"/>
      <c r="S7" s="41"/>
      <c r="U7" s="1"/>
      <c r="V7" s="1"/>
      <c r="W7" s="1"/>
      <c r="X7" s="1"/>
    </row>
    <row r="8" spans="2:24" ht="73.5" x14ac:dyDescent="0.25">
      <c r="B8" s="61" t="s">
        <v>39</v>
      </c>
      <c r="C8" s="3" t="s">
        <v>9</v>
      </c>
      <c r="D8" s="3">
        <v>133.9</v>
      </c>
      <c r="E8" s="13">
        <v>2259</v>
      </c>
      <c r="F8" s="13">
        <v>1998</v>
      </c>
      <c r="G8" s="14">
        <v>1998</v>
      </c>
      <c r="H8" s="13">
        <v>2529</v>
      </c>
      <c r="I8" s="16">
        <v>2912</v>
      </c>
      <c r="J8" s="16">
        <v>2612</v>
      </c>
      <c r="K8" s="16">
        <v>2615</v>
      </c>
      <c r="L8" s="21">
        <f t="shared" ref="L8:L13" si="0">K8-R8</f>
        <v>617</v>
      </c>
      <c r="M8" s="16">
        <v>2097.9</v>
      </c>
      <c r="N8" s="31">
        <f t="shared" ref="N8:N13" si="1">M8-R8</f>
        <v>99.900000000000091</v>
      </c>
      <c r="O8" s="34">
        <v>2938</v>
      </c>
      <c r="P8" s="32">
        <v>2678</v>
      </c>
      <c r="Q8" s="33">
        <f t="shared" ref="Q8:Q13" si="2">P8-R8</f>
        <v>680</v>
      </c>
      <c r="R8" s="41">
        <f t="shared" ref="R8:R13" si="3">+MIN(E8,F8,G8,H8,I8)</f>
        <v>1998</v>
      </c>
      <c r="S8" s="41">
        <f t="shared" ref="S8:S13" si="4">+MIN(K8,M8,P8)</f>
        <v>2097.9</v>
      </c>
      <c r="T8" s="12"/>
    </row>
    <row r="9" spans="2:24" ht="94.5" x14ac:dyDescent="0.25">
      <c r="B9" s="26" t="s">
        <v>12</v>
      </c>
      <c r="C9" s="3" t="s">
        <v>9</v>
      </c>
      <c r="D9" s="3" t="s">
        <v>40</v>
      </c>
      <c r="E9" s="13">
        <v>2259</v>
      </c>
      <c r="F9" s="13">
        <v>1998</v>
      </c>
      <c r="G9" s="14">
        <v>1998</v>
      </c>
      <c r="H9" s="13">
        <v>2529</v>
      </c>
      <c r="I9" s="16">
        <v>3233</v>
      </c>
      <c r="J9" s="16">
        <v>3120</v>
      </c>
      <c r="K9" s="16">
        <v>2615</v>
      </c>
      <c r="L9" s="21">
        <f t="shared" si="0"/>
        <v>617</v>
      </c>
      <c r="M9" s="16">
        <v>2097.9</v>
      </c>
      <c r="N9" s="31">
        <f t="shared" si="1"/>
        <v>99.900000000000091</v>
      </c>
      <c r="O9" s="34">
        <v>2938</v>
      </c>
      <c r="P9" s="32">
        <v>2678</v>
      </c>
      <c r="Q9" s="33">
        <f t="shared" si="2"/>
        <v>680</v>
      </c>
      <c r="R9" s="41">
        <f t="shared" si="3"/>
        <v>1998</v>
      </c>
      <c r="S9" s="41">
        <f t="shared" si="4"/>
        <v>2097.9</v>
      </c>
      <c r="T9" s="12"/>
    </row>
    <row r="10" spans="2:24" ht="84" x14ac:dyDescent="0.25">
      <c r="B10" s="26" t="s">
        <v>13</v>
      </c>
      <c r="C10" s="3" t="s">
        <v>9</v>
      </c>
      <c r="D10" s="3" t="s">
        <v>40</v>
      </c>
      <c r="E10" s="13">
        <v>2259</v>
      </c>
      <c r="F10" s="13">
        <v>1998</v>
      </c>
      <c r="G10" s="14">
        <v>1998</v>
      </c>
      <c r="H10" s="13">
        <v>2529</v>
      </c>
      <c r="I10" s="16">
        <v>2912</v>
      </c>
      <c r="J10" s="16">
        <v>2612</v>
      </c>
      <c r="K10" s="16">
        <v>2615</v>
      </c>
      <c r="L10" s="21">
        <f t="shared" si="0"/>
        <v>617</v>
      </c>
      <c r="M10" s="16">
        <v>2097.9</v>
      </c>
      <c r="N10" s="31">
        <f t="shared" si="1"/>
        <v>99.900000000000091</v>
      </c>
      <c r="O10" s="34">
        <v>2938</v>
      </c>
      <c r="P10" s="32">
        <v>2678</v>
      </c>
      <c r="Q10" s="33">
        <f t="shared" si="2"/>
        <v>680</v>
      </c>
      <c r="R10" s="41">
        <f t="shared" si="3"/>
        <v>1998</v>
      </c>
      <c r="S10" s="41">
        <f t="shared" si="4"/>
        <v>2097.9</v>
      </c>
      <c r="T10" s="12"/>
    </row>
    <row r="11" spans="2:24" ht="73.5" x14ac:dyDescent="0.25">
      <c r="B11" s="26" t="s">
        <v>14</v>
      </c>
      <c r="C11" s="3" t="s">
        <v>9</v>
      </c>
      <c r="D11" s="3" t="s">
        <v>40</v>
      </c>
      <c r="E11" s="13">
        <v>2259</v>
      </c>
      <c r="F11" s="13">
        <v>1998</v>
      </c>
      <c r="G11" s="14">
        <v>1998</v>
      </c>
      <c r="H11" s="13">
        <v>2529</v>
      </c>
      <c r="I11" s="16">
        <v>2912</v>
      </c>
      <c r="J11" s="16">
        <v>2612</v>
      </c>
      <c r="K11" s="16">
        <v>2615</v>
      </c>
      <c r="L11" s="21">
        <f t="shared" si="0"/>
        <v>617</v>
      </c>
      <c r="M11" s="16">
        <v>2097.9</v>
      </c>
      <c r="N11" s="31">
        <f t="shared" si="1"/>
        <v>99.900000000000091</v>
      </c>
      <c r="O11" s="34">
        <v>2825</v>
      </c>
      <c r="P11" s="32">
        <v>2678</v>
      </c>
      <c r="Q11" s="33">
        <f t="shared" si="2"/>
        <v>680</v>
      </c>
      <c r="R11" s="41">
        <f t="shared" si="3"/>
        <v>1998</v>
      </c>
      <c r="S11" s="41">
        <f t="shared" si="4"/>
        <v>2097.9</v>
      </c>
      <c r="T11" s="12"/>
    </row>
    <row r="12" spans="2:24" ht="63" x14ac:dyDescent="0.25">
      <c r="B12" s="26" t="s">
        <v>15</v>
      </c>
      <c r="C12" s="3" t="s">
        <v>9</v>
      </c>
      <c r="D12" s="3" t="s">
        <v>40</v>
      </c>
      <c r="E12" s="13">
        <v>2259</v>
      </c>
      <c r="F12" s="13">
        <v>1998</v>
      </c>
      <c r="G12" s="14">
        <v>1998</v>
      </c>
      <c r="H12" s="13">
        <v>2529</v>
      </c>
      <c r="I12" s="16">
        <v>2912</v>
      </c>
      <c r="J12" s="16">
        <v>2612</v>
      </c>
      <c r="K12" s="16">
        <v>2615</v>
      </c>
      <c r="L12" s="21">
        <f t="shared" si="0"/>
        <v>617</v>
      </c>
      <c r="M12" s="16">
        <v>2097.9</v>
      </c>
      <c r="N12" s="31">
        <f t="shared" si="1"/>
        <v>99.900000000000091</v>
      </c>
      <c r="O12" s="34">
        <v>2825</v>
      </c>
      <c r="P12" s="32">
        <v>2678</v>
      </c>
      <c r="Q12" s="33">
        <f t="shared" si="2"/>
        <v>680</v>
      </c>
      <c r="R12" s="41">
        <f t="shared" si="3"/>
        <v>1998</v>
      </c>
      <c r="S12" s="41">
        <f t="shared" si="4"/>
        <v>2097.9</v>
      </c>
      <c r="T12" s="12"/>
    </row>
    <row r="13" spans="2:24" ht="52.5" x14ac:dyDescent="0.25">
      <c r="B13" s="26" t="s">
        <v>16</v>
      </c>
      <c r="C13" s="3" t="s">
        <v>9</v>
      </c>
      <c r="D13" s="3">
        <v>113</v>
      </c>
      <c r="E13" s="13">
        <v>699</v>
      </c>
      <c r="F13" s="13">
        <v>702</v>
      </c>
      <c r="G13" s="14">
        <v>550</v>
      </c>
      <c r="H13" s="13">
        <v>850</v>
      </c>
      <c r="I13" s="16">
        <v>655</v>
      </c>
      <c r="J13" s="16">
        <v>582</v>
      </c>
      <c r="K13" s="16">
        <v>612</v>
      </c>
      <c r="L13" s="21">
        <f t="shared" si="0"/>
        <v>62</v>
      </c>
      <c r="M13" s="16">
        <v>577.5</v>
      </c>
      <c r="N13" s="31">
        <f t="shared" si="1"/>
        <v>27.5</v>
      </c>
      <c r="O13" s="34">
        <v>492</v>
      </c>
      <c r="P13" s="32">
        <v>492</v>
      </c>
      <c r="Q13" s="33">
        <f t="shared" si="2"/>
        <v>-58</v>
      </c>
      <c r="R13" s="41">
        <f t="shared" si="3"/>
        <v>550</v>
      </c>
      <c r="S13" s="41">
        <f t="shared" si="4"/>
        <v>492</v>
      </c>
      <c r="T13" s="12"/>
    </row>
    <row r="14" spans="2:24" x14ac:dyDescent="0.25">
      <c r="B14" s="26" t="s">
        <v>17</v>
      </c>
      <c r="C14" s="3" t="s">
        <v>2</v>
      </c>
      <c r="D14" s="3"/>
      <c r="E14" s="10"/>
      <c r="F14" s="10"/>
      <c r="G14" s="11"/>
      <c r="H14" s="10"/>
      <c r="I14" s="16"/>
      <c r="J14" s="16"/>
      <c r="K14" s="16"/>
      <c r="L14" s="21"/>
      <c r="M14" s="16">
        <v>0</v>
      </c>
      <c r="N14" s="31"/>
      <c r="O14" s="34"/>
      <c r="P14" s="32"/>
      <c r="Q14" s="33"/>
      <c r="R14" s="41"/>
      <c r="S14" s="41"/>
      <c r="U14" s="1"/>
      <c r="V14" s="1"/>
      <c r="W14" s="1"/>
      <c r="X14" s="1"/>
    </row>
    <row r="15" spans="2:24" x14ac:dyDescent="0.25">
      <c r="B15" s="26" t="s">
        <v>18</v>
      </c>
      <c r="C15" s="3" t="s">
        <v>2</v>
      </c>
      <c r="D15" s="3"/>
      <c r="E15" s="10"/>
      <c r="F15" s="10"/>
      <c r="G15" s="11"/>
      <c r="H15" s="10"/>
      <c r="I15" s="16"/>
      <c r="J15" s="16"/>
      <c r="K15" s="16"/>
      <c r="L15" s="21"/>
      <c r="M15" s="16">
        <v>0</v>
      </c>
      <c r="N15" s="31"/>
      <c r="O15" s="34"/>
      <c r="P15" s="32"/>
      <c r="Q15" s="33"/>
      <c r="R15" s="41"/>
      <c r="S15" s="41"/>
      <c r="U15" s="1"/>
      <c r="V15" s="1"/>
      <c r="W15" s="1"/>
      <c r="X15" s="1"/>
    </row>
    <row r="16" spans="2:24" ht="63" x14ac:dyDescent="0.25">
      <c r="B16" s="61" t="s">
        <v>41</v>
      </c>
      <c r="C16" s="3" t="s">
        <v>9</v>
      </c>
      <c r="D16" s="3">
        <v>68.05</v>
      </c>
      <c r="E16" s="13">
        <v>1775</v>
      </c>
      <c r="F16" s="13">
        <v>1998</v>
      </c>
      <c r="G16" s="14">
        <v>1775</v>
      </c>
      <c r="H16" s="13">
        <v>2250</v>
      </c>
      <c r="I16" s="16">
        <v>2980</v>
      </c>
      <c r="J16" s="16">
        <v>2780</v>
      </c>
      <c r="K16" s="16">
        <v>2638</v>
      </c>
      <c r="L16" s="21">
        <f>K16-R16</f>
        <v>863</v>
      </c>
      <c r="M16" s="16">
        <v>1863.75</v>
      </c>
      <c r="N16" s="31">
        <f>M16-R16</f>
        <v>88.75</v>
      </c>
      <c r="O16" s="34">
        <v>910</v>
      </c>
      <c r="P16" s="32">
        <v>910</v>
      </c>
      <c r="Q16" s="33">
        <f t="shared" ref="Q16:Q17" si="5">P16-R16</f>
        <v>-865</v>
      </c>
      <c r="R16" s="41">
        <f>+MIN(E16,F16,G16,H16,I16)</f>
        <v>1775</v>
      </c>
      <c r="S16" s="41">
        <f>+MIN(K16,M16,P16)</f>
        <v>910</v>
      </c>
      <c r="T16" s="12"/>
    </row>
    <row r="17" spans="2:24" ht="63" x14ac:dyDescent="0.25">
      <c r="B17" s="26" t="s">
        <v>19</v>
      </c>
      <c r="C17" s="3" t="s">
        <v>9</v>
      </c>
      <c r="D17" s="3" t="s">
        <v>40</v>
      </c>
      <c r="E17" s="13">
        <v>1775</v>
      </c>
      <c r="F17" s="13">
        <v>1998</v>
      </c>
      <c r="G17" s="14">
        <v>1775</v>
      </c>
      <c r="H17" s="13">
        <v>2250</v>
      </c>
      <c r="I17" s="16">
        <v>2912</v>
      </c>
      <c r="J17" s="16">
        <v>2512</v>
      </c>
      <c r="K17" s="16">
        <v>2638</v>
      </c>
      <c r="L17" s="21">
        <f>K17-R17</f>
        <v>863</v>
      </c>
      <c r="M17" s="16">
        <v>1863.75</v>
      </c>
      <c r="N17" s="31">
        <f>M17-R17</f>
        <v>88.75</v>
      </c>
      <c r="O17" s="34">
        <v>910</v>
      </c>
      <c r="P17" s="32">
        <v>910</v>
      </c>
      <c r="Q17" s="33">
        <f t="shared" si="5"/>
        <v>-865</v>
      </c>
      <c r="R17" s="41">
        <f>+MIN(E17,F17,G17,H17,I17)</f>
        <v>1775</v>
      </c>
      <c r="S17" s="41">
        <f>+MIN(K17,M17,P17)</f>
        <v>910</v>
      </c>
      <c r="T17" s="12"/>
    </row>
    <row r="18" spans="2:24" x14ac:dyDescent="0.25">
      <c r="B18" s="26" t="s">
        <v>11</v>
      </c>
      <c r="C18" s="3" t="s">
        <v>2</v>
      </c>
      <c r="D18" s="3"/>
      <c r="E18" s="10"/>
      <c r="F18" s="10"/>
      <c r="G18" s="11"/>
      <c r="H18" s="10"/>
      <c r="I18" s="16"/>
      <c r="J18" s="16"/>
      <c r="K18" s="16"/>
      <c r="L18" s="21"/>
      <c r="M18" s="16">
        <v>0</v>
      </c>
      <c r="N18" s="31"/>
      <c r="O18" s="34"/>
      <c r="P18" s="32"/>
      <c r="Q18" s="33"/>
      <c r="R18" s="42"/>
      <c r="S18" s="42"/>
      <c r="U18" s="1"/>
      <c r="V18" s="1"/>
      <c r="W18" s="1"/>
      <c r="X18" s="1"/>
    </row>
    <row r="19" spans="2:24" ht="73.5" x14ac:dyDescent="0.25">
      <c r="B19" s="26" t="s">
        <v>20</v>
      </c>
      <c r="C19" s="3" t="s">
        <v>9</v>
      </c>
      <c r="D19" s="3" t="s">
        <v>40</v>
      </c>
      <c r="E19" s="13">
        <v>2259</v>
      </c>
      <c r="F19" s="13">
        <v>1998</v>
      </c>
      <c r="G19" s="14">
        <v>1998</v>
      </c>
      <c r="H19" s="13">
        <v>2529</v>
      </c>
      <c r="I19" s="16">
        <v>2890</v>
      </c>
      <c r="J19" s="16">
        <v>2890</v>
      </c>
      <c r="K19" s="16">
        <v>2615</v>
      </c>
      <c r="L19" s="21">
        <f>K19-R19</f>
        <v>617</v>
      </c>
      <c r="M19" s="16">
        <v>2097.9</v>
      </c>
      <c r="N19" s="31">
        <f>M19-R19</f>
        <v>99.900000000000091</v>
      </c>
      <c r="O19" s="34">
        <v>2938</v>
      </c>
      <c r="P19" s="32">
        <v>2678</v>
      </c>
      <c r="Q19" s="33">
        <f t="shared" ref="Q19:Q22" si="6">P19-R19</f>
        <v>680</v>
      </c>
      <c r="R19" s="42">
        <f>+MIN(E19,F19,G19,H19,I19)</f>
        <v>1998</v>
      </c>
      <c r="S19" s="51">
        <f>+MIN(K19,M19,P19)</f>
        <v>2097.9</v>
      </c>
      <c r="T19" s="12"/>
    </row>
    <row r="20" spans="2:24" ht="73.5" x14ac:dyDescent="0.25">
      <c r="B20" s="26" t="s">
        <v>21</v>
      </c>
      <c r="C20" s="3" t="s">
        <v>9</v>
      </c>
      <c r="D20" s="3" t="s">
        <v>40</v>
      </c>
      <c r="E20" s="13">
        <v>2259</v>
      </c>
      <c r="F20" s="13">
        <v>1998</v>
      </c>
      <c r="G20" s="14">
        <v>1998</v>
      </c>
      <c r="H20" s="13">
        <v>2529</v>
      </c>
      <c r="I20" s="16">
        <v>2912</v>
      </c>
      <c r="J20" s="16">
        <v>2612</v>
      </c>
      <c r="K20" s="16">
        <v>2615</v>
      </c>
      <c r="L20" s="21">
        <f>K20-R20</f>
        <v>617</v>
      </c>
      <c r="M20" s="16">
        <v>2097.9</v>
      </c>
      <c r="N20" s="31">
        <f>M20-R20</f>
        <v>99.900000000000091</v>
      </c>
      <c r="O20" s="34">
        <v>2938</v>
      </c>
      <c r="P20" s="32">
        <v>2678</v>
      </c>
      <c r="Q20" s="33">
        <f t="shared" si="6"/>
        <v>680</v>
      </c>
      <c r="R20" s="42">
        <f>+MIN(E20,F20,G20,H20,I20)</f>
        <v>1998</v>
      </c>
      <c r="S20" s="42">
        <f>+MIN(K20,M20,P20)</f>
        <v>2097.9</v>
      </c>
      <c r="T20" s="12"/>
    </row>
    <row r="21" spans="2:24" ht="84" x14ac:dyDescent="0.25">
      <c r="B21" s="26" t="s">
        <v>22</v>
      </c>
      <c r="C21" s="3" t="s">
        <v>9</v>
      </c>
      <c r="D21" s="3" t="s">
        <v>40</v>
      </c>
      <c r="E21" s="13">
        <v>2250</v>
      </c>
      <c r="F21" s="13">
        <v>1998</v>
      </c>
      <c r="G21" s="14">
        <v>1998</v>
      </c>
      <c r="H21" s="13">
        <v>2529</v>
      </c>
      <c r="I21" s="16">
        <v>2912</v>
      </c>
      <c r="J21" s="16">
        <v>2612</v>
      </c>
      <c r="K21" s="16">
        <v>2615</v>
      </c>
      <c r="L21" s="21">
        <f>K21-R21</f>
        <v>617</v>
      </c>
      <c r="M21" s="16">
        <v>2097.9</v>
      </c>
      <c r="N21" s="31">
        <f>M21-R21</f>
        <v>99.900000000000091</v>
      </c>
      <c r="O21" s="34">
        <v>2938</v>
      </c>
      <c r="P21" s="32">
        <v>2678</v>
      </c>
      <c r="Q21" s="33">
        <f t="shared" si="6"/>
        <v>680</v>
      </c>
      <c r="R21" s="42">
        <f>+MIN(E21,F21,G21,H21,I21)</f>
        <v>1998</v>
      </c>
      <c r="S21" s="56">
        <f>+MIN(K21,M21,P21)</f>
        <v>2097.9</v>
      </c>
      <c r="T21" s="28"/>
    </row>
    <row r="22" spans="2:24" ht="63" x14ac:dyDescent="0.25">
      <c r="B22" s="61" t="s">
        <v>42</v>
      </c>
      <c r="C22" s="3" t="s">
        <v>9</v>
      </c>
      <c r="D22" s="3">
        <v>181.72</v>
      </c>
      <c r="E22" s="13">
        <v>753</v>
      </c>
      <c r="F22" s="13">
        <v>648</v>
      </c>
      <c r="G22" s="14">
        <v>754</v>
      </c>
      <c r="H22" s="13">
        <v>1614</v>
      </c>
      <c r="I22" s="16">
        <v>876</v>
      </c>
      <c r="J22" s="16">
        <v>812</v>
      </c>
      <c r="K22" s="16">
        <v>648</v>
      </c>
      <c r="L22" s="21">
        <f>K22-R22</f>
        <v>0</v>
      </c>
      <c r="M22" s="16">
        <v>680.4</v>
      </c>
      <c r="N22" s="31">
        <f>M22-R22</f>
        <v>32.399999999999977</v>
      </c>
      <c r="O22" s="34">
        <v>1125</v>
      </c>
      <c r="P22" s="32">
        <v>1045</v>
      </c>
      <c r="Q22" s="33">
        <f t="shared" si="6"/>
        <v>397</v>
      </c>
      <c r="R22" s="55">
        <f>+MIN(E22,F22,G22,H22,I22)</f>
        <v>648</v>
      </c>
      <c r="S22" s="57">
        <f>+MIN(K22,M22,P22)</f>
        <v>648</v>
      </c>
      <c r="T22" s="54"/>
      <c r="U22" s="54"/>
      <c r="V22" s="54"/>
      <c r="W22" s="54"/>
    </row>
    <row r="23" spans="2:24" x14ac:dyDescent="0.25">
      <c r="B23" s="27" t="s">
        <v>36</v>
      </c>
      <c r="E23" s="17">
        <f t="shared" ref="E23:S23" si="7">SUBTOTAL(9,E6:E22)</f>
        <v>31565</v>
      </c>
      <c r="F23" s="17">
        <f t="shared" si="7"/>
        <v>39830</v>
      </c>
      <c r="G23" s="17">
        <f t="shared" si="7"/>
        <v>30838</v>
      </c>
      <c r="H23" s="17">
        <f t="shared" si="7"/>
        <v>35696</v>
      </c>
      <c r="I23" s="17">
        <f t="shared" si="7"/>
        <v>40218</v>
      </c>
      <c r="J23" s="17">
        <f t="shared" si="7"/>
        <v>37068</v>
      </c>
      <c r="K23" s="49">
        <f t="shared" si="7"/>
        <v>35956</v>
      </c>
      <c r="L23" s="22">
        <f>K23-S23</f>
        <v>10212.799999999996</v>
      </c>
      <c r="M23" s="49">
        <f t="shared" si="7"/>
        <v>30693.600000000006</v>
      </c>
      <c r="N23" s="22">
        <f>M23-S23</f>
        <v>4950.4000000000015</v>
      </c>
      <c r="O23" s="17">
        <f t="shared" si="7"/>
        <v>32715</v>
      </c>
      <c r="P23" s="49">
        <f t="shared" si="7"/>
        <v>30781</v>
      </c>
      <c r="Q23" s="50">
        <f>P23-S23</f>
        <v>5037.7999999999956</v>
      </c>
      <c r="R23" s="49">
        <f t="shared" si="7"/>
        <v>29232</v>
      </c>
      <c r="S23" s="49">
        <f t="shared" si="7"/>
        <v>25743.200000000004</v>
      </c>
      <c r="U23" s="1"/>
      <c r="V23" s="1"/>
      <c r="W23" s="1"/>
      <c r="X23" s="1"/>
    </row>
    <row r="24" spans="2:24" x14ac:dyDescent="0.25">
      <c r="L24" s="58"/>
      <c r="N24" s="58"/>
      <c r="Q24" s="58"/>
      <c r="U24" s="1"/>
      <c r="V24" s="1"/>
      <c r="W24" s="1"/>
      <c r="X24" s="1"/>
    </row>
    <row r="25" spans="2:24" s="62" customFormat="1" ht="52.5" x14ac:dyDescent="0.25">
      <c r="B25" s="88" t="s">
        <v>43</v>
      </c>
      <c r="C25" s="85" t="s">
        <v>9</v>
      </c>
      <c r="D25" s="83">
        <v>255.25</v>
      </c>
      <c r="E25" s="64"/>
      <c r="F25" s="64"/>
      <c r="G25" s="65"/>
      <c r="H25" s="64"/>
      <c r="I25" s="66"/>
      <c r="J25" s="66"/>
      <c r="K25" s="66"/>
      <c r="L25" s="67"/>
      <c r="M25" s="66"/>
      <c r="N25" s="68"/>
      <c r="O25" s="69"/>
      <c r="P25" s="70"/>
      <c r="Q25" s="71"/>
      <c r="R25" s="72"/>
      <c r="S25" s="73"/>
      <c r="T25" s="74"/>
    </row>
    <row r="26" spans="2:24" s="62" customFormat="1" ht="42" x14ac:dyDescent="0.25">
      <c r="B26" s="89" t="s">
        <v>44</v>
      </c>
      <c r="C26" s="86" t="s">
        <v>9</v>
      </c>
      <c r="D26" s="84">
        <v>40</v>
      </c>
      <c r="E26" s="64"/>
      <c r="F26" s="64"/>
      <c r="G26" s="65"/>
      <c r="H26" s="64"/>
      <c r="I26" s="66"/>
      <c r="J26" s="66"/>
      <c r="K26" s="66"/>
      <c r="L26" s="67"/>
      <c r="M26" s="66"/>
      <c r="N26" s="68"/>
      <c r="O26" s="69"/>
      <c r="P26" s="70"/>
      <c r="Q26" s="71"/>
      <c r="R26" s="75"/>
      <c r="S26" s="76"/>
      <c r="T26" s="77"/>
      <c r="U26" s="78"/>
      <c r="V26" s="78"/>
      <c r="W26" s="78"/>
      <c r="X26" s="78"/>
    </row>
    <row r="27" spans="2:24" s="62" customFormat="1" ht="31.5" x14ac:dyDescent="0.25">
      <c r="B27" s="92" t="s">
        <v>45</v>
      </c>
      <c r="C27" s="87" t="s">
        <v>9</v>
      </c>
      <c r="D27" s="63">
        <v>142.25</v>
      </c>
      <c r="E27" s="64"/>
      <c r="F27" s="64"/>
      <c r="G27" s="65"/>
      <c r="H27" s="64"/>
      <c r="I27" s="66"/>
      <c r="J27" s="66"/>
      <c r="K27" s="66"/>
      <c r="L27" s="67"/>
      <c r="M27" s="66"/>
      <c r="N27" s="68"/>
      <c r="O27" s="69"/>
      <c r="P27" s="70"/>
      <c r="Q27" s="71"/>
      <c r="R27" s="79"/>
      <c r="S27" s="80"/>
      <c r="T27" s="81"/>
      <c r="U27" s="81"/>
      <c r="V27" s="81"/>
      <c r="W27" s="81"/>
      <c r="X27" s="78"/>
    </row>
    <row r="28" spans="2:24" s="62" customFormat="1" ht="31.5" x14ac:dyDescent="0.25">
      <c r="B28" s="92" t="s">
        <v>46</v>
      </c>
      <c r="C28" s="87" t="s">
        <v>9</v>
      </c>
      <c r="D28" s="63">
        <v>44</v>
      </c>
      <c r="E28" s="101"/>
      <c r="F28" s="101"/>
      <c r="G28" s="101"/>
      <c r="H28" s="101"/>
      <c r="I28" s="101"/>
      <c r="J28" s="101"/>
      <c r="K28" s="101"/>
      <c r="L28" s="102"/>
      <c r="M28" s="101"/>
      <c r="N28" s="102"/>
      <c r="O28" s="101"/>
      <c r="P28" s="101"/>
      <c r="Q28" s="102"/>
      <c r="R28" s="101"/>
      <c r="S28" s="101"/>
      <c r="U28" s="78"/>
      <c r="V28" s="78"/>
      <c r="W28" s="78"/>
      <c r="X28" s="78"/>
    </row>
    <row r="29" spans="2:24" x14ac:dyDescent="0.25">
      <c r="B29" s="90"/>
    </row>
    <row r="30" spans="2:24" x14ac:dyDescent="0.25">
      <c r="B30" s="93"/>
    </row>
    <row r="31" spans="2:24" x14ac:dyDescent="0.25">
      <c r="B31" s="90"/>
    </row>
    <row r="32" spans="2:24" x14ac:dyDescent="0.25">
      <c r="B32" s="91"/>
    </row>
    <row r="33" spans="2:7" x14ac:dyDescent="0.25">
      <c r="B33" s="91"/>
    </row>
    <row r="36" spans="2:7" x14ac:dyDescent="0.25">
      <c r="G36" s="82"/>
    </row>
    <row r="1048573" spans="15:19" x14ac:dyDescent="0.25">
      <c r="O1048573" s="98"/>
      <c r="P1048573" s="99"/>
      <c r="Q1048573" s="100"/>
      <c r="R1048573" s="4"/>
      <c r="S1048573" s="4"/>
    </row>
    <row r="1048574" spans="15:19" x14ac:dyDescent="0.25">
      <c r="O1048574" s="6"/>
      <c r="P1048574" s="6"/>
      <c r="Q1048574" s="18"/>
      <c r="R1048574" s="6"/>
      <c r="S1048574" s="6"/>
    </row>
    <row r="1048575" spans="15:19" x14ac:dyDescent="0.25">
      <c r="O1048575" s="8"/>
      <c r="P1048575" s="8"/>
      <c r="Q1048575" s="19"/>
      <c r="R1048575" s="8"/>
      <c r="S1048575" s="8"/>
    </row>
    <row r="1048576" spans="15:19" x14ac:dyDescent="0.25">
      <c r="O1048576" s="16"/>
      <c r="P1048576" s="34"/>
      <c r="Q1048576" s="31"/>
      <c r="R1048576" s="13"/>
      <c r="S1048576" s="13"/>
    </row>
  </sheetData>
  <autoFilter ref="B3:H24"/>
  <mergeCells count="4">
    <mergeCell ref="B2:C2"/>
    <mergeCell ref="I2:L2"/>
    <mergeCell ref="O2:Q2"/>
    <mergeCell ref="O1048573:Q1048573"/>
  </mergeCells>
  <phoneticPr fontId="13" type="noConversion"/>
  <pageMargins left="0.70866141732283472" right="0.70866141732283472" top="0.74803149606299213" bottom="0.74803149606299213" header="0.31496062992125984" footer="0.31496062992125984"/>
  <pageSetup paperSize="9" scale="47" fitToHeight="0" orientation="portrait" r:id="rId1"/>
  <ignoredErrors>
    <ignoredError sqref="Q23 N23"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Comparative-wet work</vt:lpstr>
      <vt:lpstr>'Comparative-wet work'!Print_Area</vt:lpstr>
      <vt:lpstr>'Comparative-wet 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P</dc:creator>
  <cp:lastModifiedBy>Mayank Poriya</cp:lastModifiedBy>
  <cp:lastPrinted>2024-12-12T07:10:58Z</cp:lastPrinted>
  <dcterms:created xsi:type="dcterms:W3CDTF">2024-12-09T07:16:06Z</dcterms:created>
  <dcterms:modified xsi:type="dcterms:W3CDTF">2024-12-16T07:14:20Z</dcterms:modified>
</cp:coreProperties>
</file>