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Noida\Noida Braj Ki Galiyan\Furniture\"/>
    </mc:Choice>
  </mc:AlternateContent>
  <bookViews>
    <workbookView xWindow="-111" yWindow="-111" windowWidth="23254" windowHeight="13894" tabRatio="831" activeTab="1"/>
  </bookViews>
  <sheets>
    <sheet name="Summary" sheetId="2" r:id="rId1"/>
    <sheet name="BOQ" sheetId="1" r:id="rId2"/>
    <sheet name="Sheet1" sheetId="3" state="hidden" r:id="rId3"/>
  </sheets>
  <definedNames>
    <definedName name="_xlnm._FilterDatabase" localSheetId="2" hidden="1">Sheet1!$C$10:$E$34</definedName>
    <definedName name="_xlnm.Print_Area" localSheetId="0">Summary!$A$1:$D$18</definedName>
    <definedName name="_xlnm.Print_Titles" localSheetId="1">BOQ!$1:$7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C17" i="2"/>
  <c r="D15" i="1" l="1"/>
  <c r="C11" i="2"/>
  <c r="C10" i="2"/>
  <c r="F40" i="3" l="1"/>
  <c r="F39" i="3"/>
  <c r="F38" i="3"/>
  <c r="F12" i="3"/>
  <c r="F13" i="3"/>
  <c r="F14" i="3"/>
  <c r="F15" i="3"/>
  <c r="F16" i="3"/>
  <c r="F17" i="3"/>
  <c r="F18" i="3"/>
  <c r="F19" i="3"/>
  <c r="F20" i="3"/>
  <c r="F21" i="3"/>
  <c r="F22" i="3"/>
  <c r="F23" i="3"/>
  <c r="F41" i="3" s="1"/>
  <c r="F24" i="3"/>
  <c r="F25" i="3"/>
  <c r="F26" i="3"/>
  <c r="F27" i="3"/>
  <c r="F28" i="3"/>
  <c r="F29" i="3"/>
  <c r="F30" i="3"/>
  <c r="F31" i="3"/>
  <c r="F32" i="3"/>
  <c r="F33" i="3"/>
  <c r="F34" i="3"/>
  <c r="F11" i="3"/>
  <c r="F37" i="3" s="1"/>
  <c r="D29" i="3"/>
  <c r="F16" i="1"/>
  <c r="F15" i="1"/>
  <c r="F14" i="1"/>
  <c r="F13" i="1"/>
  <c r="F12" i="1"/>
  <c r="C12" i="2"/>
  <c r="A13" i="1"/>
  <c r="A14" i="1" s="1"/>
  <c r="A15" i="1" s="1"/>
  <c r="A16" i="1" s="1"/>
  <c r="C14" i="2" l="1"/>
  <c r="C13" i="2"/>
  <c r="F17" i="1"/>
  <c r="C15" i="2" s="1"/>
  <c r="C9" i="2"/>
  <c r="C18" i="2" l="1"/>
</calcChain>
</file>

<file path=xl/sharedStrings.xml><?xml version="1.0" encoding="utf-8"?>
<sst xmlns="http://schemas.openxmlformats.org/spreadsheetml/2006/main" count="76" uniqueCount="39">
  <si>
    <t>ItemCode</t>
  </si>
  <si>
    <t>Item Name</t>
  </si>
  <si>
    <t>UOM</t>
  </si>
  <si>
    <t>Qty</t>
  </si>
  <si>
    <t>Unit Price</t>
  </si>
  <si>
    <t>Remarks</t>
  </si>
  <si>
    <t>SECTION 1 - PRELIMINARIES</t>
  </si>
  <si>
    <t>Nos</t>
  </si>
  <si>
    <t>Project</t>
  </si>
  <si>
    <t>Supplying and assemblying of furniture</t>
  </si>
  <si>
    <t>Ref IMAGE</t>
  </si>
  <si>
    <t>Amount</t>
  </si>
  <si>
    <t>Summary of BOQ</t>
  </si>
  <si>
    <t>Item Description</t>
  </si>
  <si>
    <t>SL No</t>
  </si>
  <si>
    <t>SECTION 2 - WALL AND PARTITIONING</t>
  </si>
  <si>
    <t>SECTION 3 - FINISHING AND WATERPROOFING</t>
  </si>
  <si>
    <t>PB1</t>
  </si>
  <si>
    <t>PB3</t>
  </si>
  <si>
    <t>PB4</t>
  </si>
  <si>
    <t>PB2</t>
  </si>
  <si>
    <t>PB5</t>
  </si>
  <si>
    <t>SECTION 4 - JOINERY AND FIXED FURNITURE</t>
  </si>
  <si>
    <t>SECTION 6 - LIGHTING</t>
  </si>
  <si>
    <t>SECTION 7 - FURNITURE</t>
  </si>
  <si>
    <t>SUBTOTAL FOR SECTION7</t>
  </si>
  <si>
    <t>TBC</t>
  </si>
  <si>
    <t xml:space="preserve">SECTION 5 - SIGNAGE </t>
  </si>
  <si>
    <t>DINING TABLE-TB1
WIDTH-600MM
DEPTH-600MM
HEIGHT-750MM
TABLE TOP:40 MM THK TABLE TOP, OAK WOOD LAMINATE FINISH 
LEGS :POWDERCOATED CIRCULAR HOLLOW METAL TUBE
BASE PLATE:POWDER COATED 
CIRCULAR METAL PLATE</t>
  </si>
  <si>
    <t>DINING TABLE-TB2
WIDTH-600MM
DEPTH-600MM
HEIGHT-750MM
TABLE TOP:40 MM THK TABLE TOP,AUTHENTIC PALLADIANA STYLE TERRAZZO TILE
LEGS :POWDERCOATED CIRCULAR HOLLOW METAL TUBE
BASE PLATE:POWDER COATED 
CIRCULAR METAL PLATE</t>
  </si>
  <si>
    <t>DINING TABLE-TB3
WIDTH-700MM
DEPTH-665MM
HEIGHT-750MM
TABLE TOP:40 MM THK TABLE TOP,OAK WOOD LAMINATE
LEGS :POWDERCOATED CIRCULAR HOLLOW METAL TUBE
BASE PLATE:POWDER COATED 
CIRCULAR METAL PLATE</t>
  </si>
  <si>
    <t>CHAIRS</t>
  </si>
  <si>
    <t>SECTION 8 - EQUIPMENT</t>
  </si>
  <si>
    <t>SECTION 9 -IT/DMB/POS/CCTV</t>
  </si>
  <si>
    <t>Equipmant for Dominos- TBC</t>
  </si>
  <si>
    <t>Chairs to be confirmed(TBC)</t>
  </si>
  <si>
    <t>Flooring to be confirmed(TBC)</t>
  </si>
  <si>
    <t>F03-07 DOMINOES, B.GALIYAN, IDLY NOIDA INTERNATIONAL AIRPORT LIMITED</t>
  </si>
  <si>
    <t>To be confirmed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</si>
</sst>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.000_-;\-* #,##0.000_-;_-* &quot;-&quot;??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8"/>
      <name val="Calibri"/>
      <family val="2"/>
      <scheme val="minor"/>
    </font>
    <font>
      <b/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65">
    <xf numFmtId="0" fontId="0" fillId="0" borderId="0" xfId="0"/>
    <xf numFmtId="2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/>
    </xf>
    <xf numFmtId="2" fontId="0" fillId="0" borderId="8" xfId="0" applyNumberFormat="1" applyBorder="1"/>
    <xf numFmtId="0" fontId="0" fillId="0" borderId="9" xfId="0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0" fillId="0" borderId="12" xfId="0" applyBorder="1" applyAlignment="1">
      <alignment vertical="top" wrapText="1"/>
    </xf>
    <xf numFmtId="0" fontId="0" fillId="0" borderId="12" xfId="0" applyBorder="1"/>
    <xf numFmtId="0" fontId="0" fillId="0" borderId="13" xfId="0" applyBorder="1"/>
    <xf numFmtId="0" fontId="3" fillId="2" borderId="15" xfId="0" applyFont="1" applyFill="1" applyBorder="1" applyAlignment="1">
      <alignment vertical="top" wrapText="1"/>
    </xf>
    <xf numFmtId="0" fontId="3" fillId="2" borderId="15" xfId="0" applyFont="1" applyFill="1" applyBorder="1"/>
    <xf numFmtId="0" fontId="3" fillId="2" borderId="16" xfId="0" applyFont="1" applyFill="1" applyBorder="1"/>
    <xf numFmtId="0" fontId="0" fillId="2" borderId="15" xfId="0" applyFill="1" applyBorder="1"/>
    <xf numFmtId="0" fontId="0" fillId="2" borderId="16" xfId="0" applyFill="1" applyBorder="1"/>
    <xf numFmtId="2" fontId="3" fillId="2" borderId="14" xfId="0" applyNumberFormat="1" applyFont="1" applyFill="1" applyBorder="1"/>
    <xf numFmtId="0" fontId="0" fillId="0" borderId="17" xfId="0" applyBorder="1" applyAlignment="1">
      <alignment vertical="top" wrapText="1"/>
    </xf>
    <xf numFmtId="0" fontId="0" fillId="0" borderId="17" xfId="0" applyBorder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164" fontId="0" fillId="0" borderId="1" xfId="4" applyFont="1" applyBorder="1"/>
    <xf numFmtId="164" fontId="0" fillId="0" borderId="12" xfId="4" applyFont="1" applyBorder="1"/>
    <xf numFmtId="164" fontId="0" fillId="2" borderId="15" xfId="4" applyFont="1" applyFill="1" applyBorder="1"/>
    <xf numFmtId="164" fontId="0" fillId="0" borderId="6" xfId="4" applyFont="1" applyBorder="1" applyAlignment="1">
      <alignment vertical="center"/>
    </xf>
    <xf numFmtId="164" fontId="0" fillId="0" borderId="17" xfId="4" applyFont="1" applyBorder="1"/>
    <xf numFmtId="164" fontId="3" fillId="2" borderId="15" xfId="4" applyFont="1" applyFill="1" applyBorder="1" applyAlignment="1">
      <alignment vertical="center"/>
    </xf>
    <xf numFmtId="2" fontId="0" fillId="0" borderId="11" xfId="0" applyNumberFormat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/>
    <xf numFmtId="0" fontId="0" fillId="0" borderId="19" xfId="0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2" fontId="0" fillId="0" borderId="21" xfId="0" applyNumberFormat="1" applyBorder="1"/>
    <xf numFmtId="0" fontId="0" fillId="0" borderId="22" xfId="0" applyBorder="1"/>
    <xf numFmtId="2" fontId="0" fillId="0" borderId="23" xfId="0" applyNumberFormat="1" applyBorder="1"/>
    <xf numFmtId="0" fontId="0" fillId="0" borderId="24" xfId="0" applyBorder="1" applyAlignment="1">
      <alignment vertical="top" wrapText="1"/>
    </xf>
    <xf numFmtId="0" fontId="0" fillId="0" borderId="24" xfId="0" applyBorder="1"/>
    <xf numFmtId="0" fontId="0" fillId="0" borderId="25" xfId="0" applyBorder="1"/>
    <xf numFmtId="164" fontId="0" fillId="0" borderId="0" xfId="4" applyFont="1"/>
    <xf numFmtId="165" fontId="0" fillId="0" borderId="0" xfId="4" applyNumberFormat="1" applyFont="1"/>
    <xf numFmtId="0" fontId="0" fillId="0" borderId="1" xfId="0" applyBorder="1" applyAlignment="1">
      <alignment vertical="center"/>
    </xf>
    <xf numFmtId="2" fontId="1" fillId="3" borderId="2" xfId="0" applyNumberFormat="1" applyFont="1" applyFill="1" applyBorder="1" applyAlignment="1">
      <alignment vertical="center"/>
    </xf>
    <xf numFmtId="49" fontId="7" fillId="3" borderId="3" xfId="0" applyNumberFormat="1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3" fillId="0" borderId="1" xfId="0" applyFont="1" applyBorder="1" applyAlignment="1">
      <alignment horizontal="centerContinuous"/>
    </xf>
    <xf numFmtId="16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centerContinuous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0" fillId="0" borderId="18" xfId="0" applyBorder="1"/>
    <xf numFmtId="0" fontId="0" fillId="0" borderId="21" xfId="0" applyBorder="1"/>
    <xf numFmtId="2" fontId="0" fillId="0" borderId="21" xfId="0" applyNumberForma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23" xfId="0" applyBorder="1"/>
  </cellXfs>
  <cellStyles count="5">
    <cellStyle name="Comma" xfId="4" builtinId="3"/>
    <cellStyle name="Comma 2" xfId="1"/>
    <cellStyle name="Hyperlink 2" xfId="3"/>
    <cellStyle name="Normal" xfId="0" builtinId="0"/>
    <cellStyle name="一般_Bill-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22/10/relationships/richValueRel" Target="richData/richValueRel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15241</xdr:colOff>
      <xdr:row>0</xdr:row>
      <xdr:rowOff>106681</xdr:rowOff>
    </xdr:from>
    <xdr:to>
      <xdr:col>1</xdr:col>
      <xdr:colOff>729012</xdr:colOff>
      <xdr:row>3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59DA7A-DB6C-D942-A14A-067E5CA25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1" y="106681"/>
          <a:ext cx="1323371" cy="510539"/>
        </a:xfrm>
        <a:prstGeom prst="rect">
          <a:avLst/>
        </a:prstGeom>
      </xdr:spPr>
    </xdr:pic>
    <xdr:clientData/>
  </xdr:twoCellAnchor>
  <xdr:twoCellAnchor editAs="oneCell">
    <xdr:from>
      <xdr:col>3</xdr:col>
      <xdr:colOff>1005840</xdr:colOff>
      <xdr:row>0</xdr:row>
      <xdr:rowOff>83820</xdr:rowOff>
    </xdr:from>
    <xdr:to>
      <xdr:col>3</xdr:col>
      <xdr:colOff>1678455</xdr:colOff>
      <xdr:row>3</xdr:row>
      <xdr:rowOff>94701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DB6776-0F6D-DDB5-EA2A-EBAB0F9E3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54040" y="83820"/>
          <a:ext cx="672615" cy="5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436756</xdr:colOff>
      <xdr:row>11</xdr:row>
      <xdr:rowOff>204440</xdr:rowOff>
    </xdr:from>
    <xdr:to>
      <xdr:col>7</xdr:col>
      <xdr:colOff>1090193</xdr:colOff>
      <xdr:row>11</xdr:row>
      <xdr:rowOff>1654098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A3D2CEC9-337D-CFDD-D845-E1A51418D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8927" y="93874684"/>
          <a:ext cx="1328351" cy="1449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288075</xdr:colOff>
      <xdr:row>12</xdr:row>
      <xdr:rowOff>111512</xdr:rowOff>
    </xdr:from>
    <xdr:to>
      <xdr:col>7</xdr:col>
      <xdr:colOff>940554</xdr:colOff>
      <xdr:row>12</xdr:row>
      <xdr:rowOff>1798662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9D3FC4BD-416D-95D1-4F0B-5BD71C317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0246" y="95816853"/>
          <a:ext cx="1496122" cy="168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306659</xdr:colOff>
      <xdr:row>13</xdr:row>
      <xdr:rowOff>130098</xdr:rowOff>
    </xdr:from>
    <xdr:to>
      <xdr:col>7</xdr:col>
      <xdr:colOff>960067</xdr:colOff>
      <xdr:row>13</xdr:row>
      <xdr:rowOff>1709306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5F2EF2B9-05C9-8C82-D75F-FD3CEE571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8830" y="97870537"/>
          <a:ext cx="1458951" cy="1579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55756</xdr:colOff>
      <xdr:row>0</xdr:row>
      <xdr:rowOff>0</xdr:rowOff>
    </xdr:from>
    <xdr:to>
      <xdr:col>0</xdr:col>
      <xdr:colOff>708859</xdr:colOff>
      <xdr:row>2</xdr:row>
      <xdr:rowOff>138832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CC1E74-5B94-4262-BB13-B67C022BE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756" y="0"/>
          <a:ext cx="1323371" cy="510539"/>
        </a:xfrm>
        <a:prstGeom prst="rect">
          <a:avLst/>
        </a:prstGeom>
      </xdr:spPr>
    </xdr:pic>
    <xdr:clientData/>
  </xdr:twoCellAnchor>
  <xdr:twoCellAnchor editAs="oneCell">
    <xdr:from>
      <xdr:col>7</xdr:col>
      <xdr:colOff>957146</xdr:colOff>
      <xdr:row>0</xdr:row>
      <xdr:rowOff>0</xdr:rowOff>
    </xdr:from>
    <xdr:to>
      <xdr:col>7</xdr:col>
      <xdr:colOff>1607990</xdr:colOff>
      <xdr:row>3</xdr:row>
      <xdr:rowOff>1960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D5A4B2-2B3E-430E-90AC-E65B0DAB2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19317" y="0"/>
          <a:ext cx="672615" cy="55952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opLeftCell="A4" workbookViewId="0">
      <selection activeCell="B17" sqref="B17"/>
    </sheetView>
  </sheetViews>
  <sheetFormatPr defaultRowHeight="14.6"/>
  <cols>
    <col min="2" max="2" width="37.53515625" customWidth="1"/>
    <col min="3" max="3" width="21.3046875" customWidth="1"/>
    <col min="4" max="4" width="26.84375" customWidth="1"/>
  </cols>
  <sheetData>
    <row r="1" spans="1:4">
      <c r="A1" s="60"/>
      <c r="B1" s="38"/>
      <c r="C1" s="38"/>
      <c r="D1" s="39"/>
    </row>
    <row r="2" spans="1:4">
      <c r="A2" s="61"/>
      <c r="B2" s="59"/>
      <c r="C2" s="59"/>
      <c r="D2" s="41"/>
    </row>
    <row r="3" spans="1:4">
      <c r="A3" s="61"/>
      <c r="B3" s="59"/>
      <c r="C3" s="59"/>
      <c r="D3" s="41"/>
    </row>
    <row r="4" spans="1:4">
      <c r="A4" s="61"/>
      <c r="B4" s="59"/>
      <c r="C4" s="59"/>
      <c r="D4" s="41"/>
    </row>
    <row r="5" spans="1:4">
      <c r="A5" s="62" t="s">
        <v>8</v>
      </c>
      <c r="B5" s="63" t="s">
        <v>37</v>
      </c>
      <c r="C5" s="59"/>
      <c r="D5" s="41"/>
    </row>
    <row r="6" spans="1:4">
      <c r="A6" s="64"/>
      <c r="B6" s="44"/>
      <c r="C6" s="44"/>
      <c r="D6" s="45"/>
    </row>
    <row r="7" spans="1:4">
      <c r="A7" s="54" t="s">
        <v>12</v>
      </c>
      <c r="B7" s="54"/>
      <c r="C7" s="54"/>
      <c r="D7" s="57"/>
    </row>
    <row r="8" spans="1:4">
      <c r="A8" s="24" t="s">
        <v>14</v>
      </c>
      <c r="B8" s="24" t="s">
        <v>13</v>
      </c>
      <c r="C8" s="24" t="s">
        <v>11</v>
      </c>
      <c r="D8" s="56" t="s">
        <v>5</v>
      </c>
    </row>
    <row r="9" spans="1:4">
      <c r="A9" s="48">
        <v>1</v>
      </c>
      <c r="B9" s="25" t="s">
        <v>6</v>
      </c>
      <c r="C9" s="26" t="e">
        <f>+BOQ!#REF!</f>
        <v>#REF!</v>
      </c>
      <c r="D9" s="24"/>
    </row>
    <row r="10" spans="1:4">
      <c r="A10" s="48">
        <v>2</v>
      </c>
      <c r="B10" s="25" t="s">
        <v>15</v>
      </c>
      <c r="C10" s="26" t="e">
        <f>+BOQ!#REF!</f>
        <v>#REF!</v>
      </c>
      <c r="D10" s="24"/>
    </row>
    <row r="11" spans="1:4" ht="29.15">
      <c r="A11" s="48">
        <v>3</v>
      </c>
      <c r="B11" s="25" t="s">
        <v>16</v>
      </c>
      <c r="C11" s="26" t="e">
        <f>+BOQ!#REF!</f>
        <v>#REF!</v>
      </c>
      <c r="D11" s="24" t="s">
        <v>36</v>
      </c>
    </row>
    <row r="12" spans="1:4" ht="29.15">
      <c r="A12" s="48">
        <v>4</v>
      </c>
      <c r="B12" s="25" t="s">
        <v>22</v>
      </c>
      <c r="C12" s="26" t="e">
        <f>+BOQ!#REF!</f>
        <v>#REF!</v>
      </c>
      <c r="D12" s="24"/>
    </row>
    <row r="13" spans="1:4">
      <c r="A13" s="48">
        <v>5</v>
      </c>
      <c r="B13" s="25" t="s">
        <v>27</v>
      </c>
      <c r="C13" s="26" t="e">
        <f>+BOQ!#REF!</f>
        <v>#REF!</v>
      </c>
      <c r="D13" s="24"/>
    </row>
    <row r="14" spans="1:4">
      <c r="A14" s="48">
        <v>6</v>
      </c>
      <c r="B14" s="25" t="s">
        <v>23</v>
      </c>
      <c r="C14" s="55" t="e">
        <f>+BOQ!#REF!</f>
        <v>#REF!</v>
      </c>
      <c r="D14" s="24"/>
    </row>
    <row r="15" spans="1:4">
      <c r="A15" s="48">
        <v>7</v>
      </c>
      <c r="B15" s="25" t="s">
        <v>24</v>
      </c>
      <c r="C15" s="55">
        <f>+BOQ!F17</f>
        <v>0</v>
      </c>
      <c r="D15" s="24" t="s">
        <v>35</v>
      </c>
    </row>
    <row r="16" spans="1:4">
      <c r="A16" s="48">
        <v>8</v>
      </c>
      <c r="B16" s="25" t="s">
        <v>32</v>
      </c>
      <c r="C16" s="55" t="e">
        <f>+BOQ!#REF!</f>
        <v>#REF!</v>
      </c>
      <c r="D16" s="24" t="s">
        <v>34</v>
      </c>
    </row>
    <row r="17" spans="1:4">
      <c r="A17" s="48">
        <v>9</v>
      </c>
      <c r="B17" s="25" t="s">
        <v>33</v>
      </c>
      <c r="C17" s="55" t="e">
        <f>+BOQ!#REF!</f>
        <v>#REF!</v>
      </c>
      <c r="D17" s="24" t="s">
        <v>38</v>
      </c>
    </row>
    <row r="18" spans="1:4">
      <c r="A18" s="24"/>
      <c r="B18" s="24"/>
      <c r="C18" s="55" t="e">
        <f>SUM(C9:C17)</f>
        <v>#REF!</v>
      </c>
      <c r="D18" s="24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="82" zoomScaleNormal="100" workbookViewId="0">
      <pane xSplit="1" ySplit="7" topLeftCell="B10" activePane="bottomRight" state="frozen"/>
      <selection pane="topRight" activeCell="B1" sqref="B1"/>
      <selection pane="bottomLeft" activeCell="A5" sqref="A5"/>
      <selection pane="bottomRight" activeCell="A10" sqref="A10"/>
    </sheetView>
  </sheetViews>
  <sheetFormatPr defaultRowHeight="14.6"/>
  <cols>
    <col min="1" max="1" width="12.69140625" style="1" customWidth="1"/>
    <col min="2" max="2" width="71.07421875" style="2" customWidth="1"/>
    <col min="5" max="7" width="12.69140625" customWidth="1"/>
    <col min="8" max="8" width="32.53515625" customWidth="1"/>
    <col min="14" max="14" width="11.4609375" bestFit="1" customWidth="1"/>
  </cols>
  <sheetData>
    <row r="1" spans="1:8">
      <c r="A1" s="36"/>
      <c r="B1" s="37"/>
      <c r="C1" s="38"/>
      <c r="D1" s="38"/>
      <c r="E1" s="38"/>
      <c r="F1" s="38"/>
      <c r="G1" s="38"/>
      <c r="H1" s="39"/>
    </row>
    <row r="2" spans="1:8">
      <c r="A2" s="40"/>
      <c r="B2" s="58"/>
      <c r="C2" s="59"/>
      <c r="D2" s="59"/>
      <c r="E2" s="59"/>
      <c r="F2" s="59"/>
      <c r="G2" s="59"/>
      <c r="H2" s="41"/>
    </row>
    <row r="3" spans="1:8">
      <c r="A3" s="40"/>
      <c r="B3" s="58"/>
      <c r="C3" s="59"/>
      <c r="D3" s="59"/>
      <c r="E3" s="59"/>
      <c r="F3" s="59"/>
      <c r="G3" s="59"/>
      <c r="H3" s="41"/>
    </row>
    <row r="4" spans="1:8">
      <c r="A4" s="40" t="s">
        <v>8</v>
      </c>
      <c r="B4" s="58" t="s">
        <v>37</v>
      </c>
      <c r="C4" s="59"/>
      <c r="D4" s="59"/>
      <c r="E4" s="59"/>
      <c r="F4" s="59"/>
      <c r="G4" s="59"/>
      <c r="H4" s="41"/>
    </row>
    <row r="5" spans="1:8">
      <c r="A5" s="40"/>
      <c r="B5" s="58"/>
      <c r="C5" s="59"/>
      <c r="D5" s="59"/>
      <c r="E5" s="59"/>
      <c r="F5" s="59"/>
      <c r="G5" s="59"/>
      <c r="H5" s="41"/>
    </row>
    <row r="6" spans="1:8">
      <c r="A6" s="42"/>
      <c r="B6" s="43"/>
      <c r="C6" s="44"/>
      <c r="D6" s="44"/>
      <c r="E6" s="44"/>
      <c r="F6" s="44"/>
      <c r="G6" s="44"/>
      <c r="H6" s="45"/>
    </row>
    <row r="7" spans="1:8">
      <c r="A7" s="49" t="s">
        <v>0</v>
      </c>
      <c r="B7" s="50" t="s">
        <v>1</v>
      </c>
      <c r="C7" s="51" t="s">
        <v>2</v>
      </c>
      <c r="D7" s="52" t="s">
        <v>3</v>
      </c>
      <c r="E7" s="52" t="s">
        <v>4</v>
      </c>
      <c r="F7" s="52" t="s">
        <v>11</v>
      </c>
      <c r="G7" s="52" t="s">
        <v>5</v>
      </c>
      <c r="H7" s="53" t="s">
        <v>10</v>
      </c>
    </row>
    <row r="8" spans="1:8">
      <c r="A8" s="9"/>
      <c r="B8" s="10"/>
      <c r="C8" s="11"/>
      <c r="D8" s="11"/>
      <c r="E8" s="11"/>
      <c r="F8" s="11"/>
      <c r="G8" s="11"/>
      <c r="H8" s="12"/>
    </row>
    <row r="9" spans="1:8">
      <c r="A9" s="35"/>
      <c r="B9" s="22"/>
      <c r="C9" s="23"/>
      <c r="D9" s="23"/>
      <c r="E9" s="23"/>
      <c r="F9" s="30"/>
      <c r="G9" s="23"/>
      <c r="H9" s="23"/>
    </row>
    <row r="10" spans="1:8">
      <c r="A10" s="33"/>
      <c r="B10" s="16" t="s">
        <v>24</v>
      </c>
      <c r="C10" s="19"/>
      <c r="D10" s="19"/>
      <c r="E10" s="19"/>
      <c r="F10" s="28"/>
      <c r="G10" s="19"/>
      <c r="H10" s="20"/>
    </row>
    <row r="11" spans="1:8">
      <c r="A11" s="32"/>
      <c r="B11" s="13" t="s">
        <v>9</v>
      </c>
      <c r="C11" s="14"/>
      <c r="D11" s="14"/>
      <c r="E11" s="14"/>
      <c r="F11" s="27"/>
      <c r="G11" s="14"/>
      <c r="H11" s="15"/>
    </row>
    <row r="12" spans="1:8" s="3" customFormat="1" ht="160.19999999999999" customHeight="1">
      <c r="A12" s="34">
        <v>7.01</v>
      </c>
      <c r="B12" s="7" t="s">
        <v>28</v>
      </c>
      <c r="C12" s="6" t="s">
        <v>7</v>
      </c>
      <c r="D12" s="6">
        <v>24</v>
      </c>
      <c r="E12" s="5"/>
      <c r="F12" s="29">
        <f t="shared" ref="F12:F16" si="0">+D12*E12</f>
        <v>0</v>
      </c>
      <c r="G12" s="6"/>
      <c r="H12" s="8"/>
    </row>
    <row r="13" spans="1:8" s="3" customFormat="1" ht="160.19999999999999" customHeight="1">
      <c r="A13" s="34">
        <f>+A12+0.01</f>
        <v>7.02</v>
      </c>
      <c r="B13" s="7" t="s">
        <v>29</v>
      </c>
      <c r="C13" s="6" t="s">
        <v>7</v>
      </c>
      <c r="D13" s="6">
        <v>17</v>
      </c>
      <c r="E13" s="5"/>
      <c r="F13" s="29">
        <f t="shared" si="0"/>
        <v>0</v>
      </c>
      <c r="G13" s="6"/>
      <c r="H13" s="8"/>
    </row>
    <row r="14" spans="1:8" s="3" customFormat="1" ht="160.19999999999999" customHeight="1">
      <c r="A14" s="34">
        <f t="shared" ref="A14:A16" si="1">+A13+0.01</f>
        <v>7.0299999999999994</v>
      </c>
      <c r="B14" s="7" t="s">
        <v>30</v>
      </c>
      <c r="C14" s="6" t="s">
        <v>7</v>
      </c>
      <c r="D14" s="6">
        <v>3</v>
      </c>
      <c r="E14" s="5"/>
      <c r="F14" s="29">
        <f t="shared" si="0"/>
        <v>0</v>
      </c>
      <c r="G14" s="6"/>
      <c r="H14" s="8"/>
    </row>
    <row r="15" spans="1:8" s="3" customFormat="1" ht="160.19999999999999" customHeight="1">
      <c r="A15" s="34">
        <f t="shared" si="1"/>
        <v>7.0399999999999991</v>
      </c>
      <c r="B15" s="7" t="s">
        <v>31</v>
      </c>
      <c r="C15" s="6" t="s">
        <v>7</v>
      </c>
      <c r="D15" s="6">
        <f>+(D14+D13+D12)*2</f>
        <v>88</v>
      </c>
      <c r="E15" s="5"/>
      <c r="F15" s="29">
        <f t="shared" si="0"/>
        <v>0</v>
      </c>
      <c r="G15" s="6" t="s">
        <v>26</v>
      </c>
      <c r="H15" s="8" t="s">
        <v>26</v>
      </c>
    </row>
    <row r="16" spans="1:8" s="3" customFormat="1" ht="160.19999999999999" customHeight="1">
      <c r="A16" s="34">
        <f t="shared" si="1"/>
        <v>7.0499999999999989</v>
      </c>
      <c r="B16" s="7" t="s">
        <v>31</v>
      </c>
      <c r="C16" s="6" t="s">
        <v>7</v>
      </c>
      <c r="D16" s="6">
        <v>12</v>
      </c>
      <c r="E16" s="5"/>
      <c r="F16" s="29">
        <f t="shared" si="0"/>
        <v>0</v>
      </c>
      <c r="G16" s="6" t="s">
        <v>26</v>
      </c>
      <c r="H16" s="8" t="s">
        <v>26</v>
      </c>
    </row>
    <row r="17" spans="1:8" s="4" customFormat="1">
      <c r="A17" s="21"/>
      <c r="B17" s="16" t="s">
        <v>25</v>
      </c>
      <c r="C17" s="17"/>
      <c r="D17" s="17"/>
      <c r="E17" s="17"/>
      <c r="F17" s="31">
        <f>SUM(F12:F16)</f>
        <v>0</v>
      </c>
      <c r="G17" s="17"/>
      <c r="H17" s="18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51" fitToHeight="100" orientation="portrait" r:id="rId1"/>
  <headerFooter>
    <oddFooter>&amp;CPage&amp;Pof page&amp;N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F41"/>
  <sheetViews>
    <sheetView topLeftCell="A22" workbookViewId="0">
      <selection activeCell="F41" sqref="F41"/>
    </sheetView>
  </sheetViews>
  <sheetFormatPr defaultRowHeight="14.6"/>
  <sheetData>
    <row r="10" spans="3:6">
      <c r="C10">
        <v>1</v>
      </c>
    </row>
    <row r="11" spans="3:6">
      <c r="C11" t="s">
        <v>17</v>
      </c>
      <c r="D11" s="47">
        <v>4.54</v>
      </c>
      <c r="E11">
        <v>3.1</v>
      </c>
      <c r="F11">
        <f>PRODUCT(D11:E11)</f>
        <v>14.074</v>
      </c>
    </row>
    <row r="12" spans="3:6">
      <c r="C12" t="s">
        <v>17</v>
      </c>
      <c r="D12" s="47">
        <v>-1.05</v>
      </c>
      <c r="E12">
        <v>2.1</v>
      </c>
      <c r="F12">
        <f t="shared" ref="F12:F34" si="0">PRODUCT(D12:E12)</f>
        <v>-2.2050000000000001</v>
      </c>
    </row>
    <row r="13" spans="3:6">
      <c r="C13" t="s">
        <v>17</v>
      </c>
      <c r="D13" s="47">
        <v>0.8</v>
      </c>
      <c r="E13">
        <v>3.1</v>
      </c>
      <c r="F13">
        <f t="shared" si="0"/>
        <v>2.4800000000000004</v>
      </c>
    </row>
    <row r="14" spans="3:6">
      <c r="C14" t="s">
        <v>17</v>
      </c>
      <c r="D14" s="47">
        <v>3.67</v>
      </c>
      <c r="E14">
        <v>3.1</v>
      </c>
      <c r="F14">
        <f t="shared" si="0"/>
        <v>11.377000000000001</v>
      </c>
    </row>
    <row r="15" spans="3:6">
      <c r="C15" t="s">
        <v>18</v>
      </c>
      <c r="D15" s="47">
        <v>1.075</v>
      </c>
      <c r="E15">
        <v>3.1</v>
      </c>
      <c r="F15">
        <f t="shared" si="0"/>
        <v>3.3325</v>
      </c>
    </row>
    <row r="16" spans="3:6">
      <c r="C16" t="s">
        <v>18</v>
      </c>
      <c r="D16" s="47">
        <v>1.075</v>
      </c>
      <c r="E16">
        <v>3.1</v>
      </c>
      <c r="F16">
        <f t="shared" si="0"/>
        <v>3.3325</v>
      </c>
    </row>
    <row r="17" spans="3:6">
      <c r="C17" t="s">
        <v>19</v>
      </c>
      <c r="D17" s="47">
        <v>2.5</v>
      </c>
      <c r="E17">
        <v>4.3</v>
      </c>
      <c r="F17">
        <f t="shared" si="0"/>
        <v>10.75</v>
      </c>
    </row>
    <row r="18" spans="3:6">
      <c r="C18" t="s">
        <v>19</v>
      </c>
      <c r="D18" s="47">
        <v>-1.1200000000000001</v>
      </c>
      <c r="E18">
        <v>2.1</v>
      </c>
      <c r="F18">
        <f t="shared" si="0"/>
        <v>-2.3520000000000003</v>
      </c>
    </row>
    <row r="19" spans="3:6">
      <c r="C19" t="s">
        <v>20</v>
      </c>
      <c r="D19" s="47">
        <v>3.9329999999999998</v>
      </c>
      <c r="E19">
        <v>4.3</v>
      </c>
      <c r="F19">
        <f t="shared" si="0"/>
        <v>16.911899999999999</v>
      </c>
    </row>
    <row r="20" spans="3:6">
      <c r="C20" t="s">
        <v>17</v>
      </c>
      <c r="D20" s="47">
        <v>0.85</v>
      </c>
      <c r="E20">
        <v>3.1</v>
      </c>
      <c r="F20">
        <f t="shared" si="0"/>
        <v>2.6349999999999998</v>
      </c>
    </row>
    <row r="21" spans="3:6">
      <c r="C21" t="s">
        <v>20</v>
      </c>
      <c r="D21" s="47">
        <v>1.4</v>
      </c>
      <c r="E21">
        <v>4.3</v>
      </c>
      <c r="F21">
        <f t="shared" si="0"/>
        <v>6.02</v>
      </c>
    </row>
    <row r="22" spans="3:6">
      <c r="C22" t="s">
        <v>18</v>
      </c>
      <c r="D22" s="47">
        <v>4.9000000000000004</v>
      </c>
      <c r="E22">
        <v>3.1</v>
      </c>
      <c r="F22">
        <f t="shared" si="0"/>
        <v>15.190000000000001</v>
      </c>
    </row>
    <row r="23" spans="3:6">
      <c r="C23" t="s">
        <v>21</v>
      </c>
      <c r="D23" s="47">
        <v>0.625</v>
      </c>
      <c r="E23">
        <v>3.1</v>
      </c>
      <c r="F23">
        <f t="shared" si="0"/>
        <v>1.9375</v>
      </c>
    </row>
    <row r="24" spans="3:6">
      <c r="C24" t="s">
        <v>17</v>
      </c>
      <c r="D24" s="47">
        <v>4.6500000000000004</v>
      </c>
      <c r="E24">
        <v>3.1</v>
      </c>
      <c r="F24">
        <f t="shared" si="0"/>
        <v>14.415000000000001</v>
      </c>
    </row>
    <row r="25" spans="3:6">
      <c r="C25" t="s">
        <v>17</v>
      </c>
      <c r="D25" s="47">
        <v>-0.95</v>
      </c>
      <c r="E25">
        <v>2.1</v>
      </c>
      <c r="F25">
        <f t="shared" si="0"/>
        <v>-1.9949999999999999</v>
      </c>
    </row>
    <row r="26" spans="3:6">
      <c r="C26" t="s">
        <v>20</v>
      </c>
      <c r="D26" s="47">
        <v>1.4</v>
      </c>
      <c r="E26">
        <v>4.3</v>
      </c>
      <c r="F26">
        <f t="shared" si="0"/>
        <v>6.02</v>
      </c>
    </row>
    <row r="27" spans="3:6">
      <c r="C27" t="s">
        <v>18</v>
      </c>
      <c r="D27" s="47">
        <v>4.9000000000000004</v>
      </c>
      <c r="E27">
        <v>3.1</v>
      </c>
      <c r="F27">
        <f t="shared" si="0"/>
        <v>15.190000000000001</v>
      </c>
    </row>
    <row r="28" spans="3:6">
      <c r="C28" t="s">
        <v>18</v>
      </c>
      <c r="D28" s="47">
        <v>4.55</v>
      </c>
      <c r="E28">
        <v>3.1</v>
      </c>
      <c r="F28">
        <f t="shared" si="0"/>
        <v>14.105</v>
      </c>
    </row>
    <row r="29" spans="3:6">
      <c r="C29" t="s">
        <v>18</v>
      </c>
      <c r="D29" s="47">
        <f>0.72+0.3+0.72</f>
        <v>1.74</v>
      </c>
      <c r="E29">
        <v>3.1</v>
      </c>
      <c r="F29">
        <f t="shared" si="0"/>
        <v>5.3940000000000001</v>
      </c>
    </row>
    <row r="30" spans="3:6">
      <c r="C30" t="s">
        <v>18</v>
      </c>
      <c r="D30" s="47">
        <v>0.65</v>
      </c>
      <c r="E30">
        <v>3.1</v>
      </c>
      <c r="F30">
        <f t="shared" si="0"/>
        <v>2.0150000000000001</v>
      </c>
    </row>
    <row r="31" spans="3:6">
      <c r="C31" t="s">
        <v>20</v>
      </c>
      <c r="D31" s="47">
        <v>5.4</v>
      </c>
      <c r="E31">
        <v>4.3</v>
      </c>
      <c r="F31">
        <f t="shared" si="0"/>
        <v>23.22</v>
      </c>
    </row>
    <row r="32" spans="3:6">
      <c r="C32" t="s">
        <v>18</v>
      </c>
      <c r="D32" s="47">
        <v>2.2000000000000002</v>
      </c>
      <c r="E32">
        <v>3.1</v>
      </c>
      <c r="F32">
        <f t="shared" si="0"/>
        <v>6.8200000000000012</v>
      </c>
    </row>
    <row r="33" spans="3:6">
      <c r="C33" t="s">
        <v>20</v>
      </c>
      <c r="D33" s="47">
        <v>1.4</v>
      </c>
      <c r="E33">
        <v>4.3</v>
      </c>
      <c r="F33">
        <f t="shared" si="0"/>
        <v>6.02</v>
      </c>
    </row>
    <row r="34" spans="3:6">
      <c r="C34" t="s">
        <v>20</v>
      </c>
      <c r="D34" s="47">
        <v>1.6</v>
      </c>
      <c r="E34">
        <v>4.3</v>
      </c>
      <c r="F34">
        <f t="shared" si="0"/>
        <v>6.88</v>
      </c>
    </row>
    <row r="37" spans="3:6">
      <c r="C37" t="s">
        <v>17</v>
      </c>
      <c r="F37" s="46">
        <f>SUMIF($C$11:$C$34,C37,$F$11:$F$34)</f>
        <v>40.780999999999999</v>
      </c>
    </row>
    <row r="38" spans="3:6">
      <c r="C38" t="s">
        <v>20</v>
      </c>
      <c r="F38" s="46">
        <f>SUMIF($C$11:$C$34,C38,$F$11:$F$34)</f>
        <v>65.071899999999985</v>
      </c>
    </row>
    <row r="39" spans="3:6">
      <c r="C39" t="s">
        <v>18</v>
      </c>
      <c r="F39" s="46">
        <f>SUMIF($C$11:$C$34,C39,$F$11:$F$34)</f>
        <v>65.379000000000005</v>
      </c>
    </row>
    <row r="40" spans="3:6">
      <c r="C40" t="s">
        <v>19</v>
      </c>
      <c r="F40" s="46">
        <f>SUMIF($C$11:$C$34,C40,$F$11:$F$34)</f>
        <v>8.3979999999999997</v>
      </c>
    </row>
    <row r="41" spans="3:6">
      <c r="C41" t="s">
        <v>21</v>
      </c>
      <c r="F41" s="46">
        <f>SUMIF($C$11:$C$34,C41,$F$11:$F$34)</f>
        <v>1.9375</v>
      </c>
    </row>
  </sheetData>
  <autoFilter ref="C10:E34"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747359-f5f4-42e5-a006-6c40e1d0180c">
      <Terms xmlns="http://schemas.microsoft.com/office/infopath/2007/PartnerControls"/>
    </lcf76f155ced4ddcb4097134ff3c332f>
    <TaxCatchAll xmlns="2d9f7cee-84a7-44d9-a5b8-7dc1527c4f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19E8BFFE31CD4DA9E62A968CC22A7F" ma:contentTypeVersion="13" ma:contentTypeDescription="Create a new document." ma:contentTypeScope="" ma:versionID="b668a81f29f9d77fce0cab145c925c8c">
  <xsd:schema xmlns:xsd="http://www.w3.org/2001/XMLSchema" xmlns:xs="http://www.w3.org/2001/XMLSchema" xmlns:p="http://schemas.microsoft.com/office/2006/metadata/properties" xmlns:ns2="ae747359-f5f4-42e5-a006-6c40e1d0180c" xmlns:ns3="2d9f7cee-84a7-44d9-a5b8-7dc1527c4ffe" targetNamespace="http://schemas.microsoft.com/office/2006/metadata/properties" ma:root="true" ma:fieldsID="018ac45365fda413aba1171e6b7995c0" ns2:_="" ns3:_="">
    <xsd:import namespace="ae747359-f5f4-42e5-a006-6c40e1d0180c"/>
    <xsd:import namespace="2d9f7cee-84a7-44d9-a5b8-7dc1527c4ff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747359-f5f4-42e5-a006-6c40e1d0180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0e94f226-b09f-486e-8eb2-e4fecd32ea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9f7cee-84a7-44d9-a5b8-7dc1527c4ff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55fe818-50e2-4cf0-a81b-c2a1063202cc}" ma:internalName="TaxCatchAll" ma:showField="CatchAllData" ma:web="2d9f7cee-84a7-44d9-a5b8-7dc1527c4f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CF0068-FF38-4EC7-8C53-8FD576D5D557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2d9f7cee-84a7-44d9-a5b8-7dc1527c4ffe"/>
    <ds:schemaRef ds:uri="ae747359-f5f4-42e5-a006-6c40e1d0180c"/>
  </ds:schemaRefs>
</ds:datastoreItem>
</file>

<file path=customXml/itemProps2.xml><?xml version="1.0" encoding="utf-8"?>
<ds:datastoreItem xmlns:ds="http://schemas.openxmlformats.org/officeDocument/2006/customXml" ds:itemID="{794C3556-F257-41D7-895B-1DC6DCFE6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9DD710-9D61-4AD8-9E52-354ADB727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747359-f5f4-42e5-a006-6c40e1d0180c"/>
    <ds:schemaRef ds:uri="2d9f7cee-84a7-44d9-a5b8-7dc1527c4f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BOQ</vt:lpstr>
      <vt:lpstr>Sheet1</vt:lpstr>
      <vt:lpstr>Summary!Print_Area</vt:lpstr>
      <vt:lpstr>BOQ!Print_Titles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SAFALSOFT13</dc:creator>
  <cp:keywords/>
  <dc:description/>
  <cp:lastModifiedBy>Smrutika Thoti</cp:lastModifiedBy>
  <cp:revision/>
  <cp:lastPrinted>2024-11-23T10:32:05Z</cp:lastPrinted>
  <dcterms:created xsi:type="dcterms:W3CDTF">2023-11-06T09:38:50Z</dcterms:created>
  <dcterms:modified xsi:type="dcterms:W3CDTF">2024-12-16T08:43:28Z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0x0101000019E8BFFE31CD4DA9E62A968CC22A7F</vt:lpwstr>
  </property>
</Properties>
</file>