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Common seating F-11 -F-14 Pier\Interior\"/>
    </mc:Choice>
  </mc:AlternateContent>
  <bookViews>
    <workbookView xWindow="-111" yWindow="-111" windowWidth="23254" windowHeight="13894" tabRatio="831" activeTab="1"/>
  </bookViews>
  <sheets>
    <sheet name="Summary" sheetId="2" r:id="rId1"/>
    <sheet name="BOQ" sheetId="1" r:id="rId2"/>
  </sheets>
  <definedNames>
    <definedName name="_xlnm.Print_Titles" localSheetId="1">BOQ!$1:$4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F47" i="1" s="1"/>
  <c r="D46" i="1"/>
  <c r="F46" i="1" s="1"/>
  <c r="D45" i="1"/>
  <c r="F45" i="1" s="1"/>
  <c r="D44" i="1"/>
  <c r="F44" i="1" s="1"/>
  <c r="D33" i="1"/>
  <c r="F33" i="1" s="1"/>
  <c r="F42" i="1"/>
  <c r="F41" i="1"/>
  <c r="F36" i="1"/>
  <c r="F35" i="1"/>
  <c r="F34" i="1"/>
  <c r="F32" i="1"/>
  <c r="F31" i="1"/>
  <c r="F30" i="1"/>
  <c r="F29" i="1"/>
  <c r="F28" i="1"/>
  <c r="F27" i="1"/>
  <c r="F26" i="1"/>
  <c r="F8" i="1"/>
  <c r="F9" i="1"/>
  <c r="F10" i="1"/>
  <c r="F11" i="1"/>
  <c r="F12" i="1"/>
  <c r="F13" i="1"/>
  <c r="F14" i="1"/>
  <c r="F15" i="1"/>
  <c r="F16" i="1"/>
  <c r="F17" i="1"/>
  <c r="F18" i="1"/>
  <c r="F19" i="1"/>
  <c r="F20" i="1"/>
  <c r="F21" i="1"/>
  <c r="F7" i="1"/>
  <c r="A42" i="1"/>
  <c r="A43" i="1" s="1"/>
  <c r="A8" i="1"/>
  <c r="A9" i="1" s="1"/>
  <c r="A10" i="1" s="1"/>
  <c r="A11" i="1" s="1"/>
  <c r="A12" i="1" s="1"/>
  <c r="A13" i="1" s="1"/>
  <c r="A14" i="1" s="1"/>
  <c r="A15" i="1" s="1"/>
  <c r="A16" i="1" s="1"/>
  <c r="A17" i="1" s="1"/>
  <c r="A18" i="1" s="1"/>
  <c r="A19" i="1" s="1"/>
  <c r="A20" i="1" s="1"/>
  <c r="A21" i="1" s="1"/>
  <c r="A27" i="1"/>
  <c r="A28" i="1" s="1"/>
  <c r="A29" i="1" s="1"/>
  <c r="A30" i="1" s="1"/>
  <c r="A31" i="1" s="1"/>
  <c r="F49" i="1" l="1"/>
  <c r="C9" i="2" s="1"/>
  <c r="C11" i="2"/>
  <c r="C10" i="2"/>
  <c r="F38" i="1"/>
  <c r="C8" i="2" s="1"/>
  <c r="F23" i="1"/>
  <c r="C7" i="2" s="1"/>
  <c r="A32" i="1"/>
  <c r="A33" i="1" s="1"/>
  <c r="A34" i="1" s="1"/>
  <c r="A35" i="1" s="1"/>
  <c r="A36" i="1" s="1"/>
</calcChain>
</file>

<file path=xl/sharedStrings.xml><?xml version="1.0" encoding="utf-8"?>
<sst xmlns="http://schemas.openxmlformats.org/spreadsheetml/2006/main" count="93" uniqueCount="61">
  <si>
    <t>ItemCode</t>
  </si>
  <si>
    <t>Item Name</t>
  </si>
  <si>
    <t>UOM</t>
  </si>
  <si>
    <t>Qty</t>
  </si>
  <si>
    <t>Unit Price</t>
  </si>
  <si>
    <t>Remarks</t>
  </si>
  <si>
    <t>SECTION 1 - PRELIMINARIES</t>
  </si>
  <si>
    <t>1.01</t>
  </si>
  <si>
    <t>Insurance (EC &amp; CAR)</t>
  </si>
  <si>
    <t>Sum</t>
  </si>
  <si>
    <t>Site setting-out</t>
  </si>
  <si>
    <t>Supervision and Coordination with Other trades</t>
  </si>
  <si>
    <t xml:space="preserve">Supply, install and demolish the hoarding </t>
  </si>
  <si>
    <t>General protection works to the existing finishes</t>
  </si>
  <si>
    <t>Make good the all affected surround area</t>
  </si>
  <si>
    <t>Daily cleaning and waste disposal</t>
  </si>
  <si>
    <t>Final cleaning and waste disposal</t>
  </si>
  <si>
    <t>Statutory Obligations, Regulations and Specification</t>
  </si>
  <si>
    <t>Provision of as-built drawings upon completion of works</t>
  </si>
  <si>
    <t>To comply with the fitting-out house rules</t>
  </si>
  <si>
    <t>India Construction Sites (Safety) Regulations</t>
  </si>
  <si>
    <t>Safety Precautions</t>
  </si>
  <si>
    <t>Samples, finishes, drawings submission to relevant parties</t>
  </si>
  <si>
    <t>Others (Please list the items in details):</t>
  </si>
  <si>
    <t>Sqm</t>
  </si>
  <si>
    <t>Nos</t>
  </si>
  <si>
    <t>Set</t>
  </si>
  <si>
    <t>Project</t>
  </si>
  <si>
    <t>F11-14 SEATING AREA NOIDA INTERNATIONAL AIRPORT LIMITED</t>
  </si>
  <si>
    <t>Item</t>
  </si>
  <si>
    <t>SECTION 2 - JOINERY</t>
  </si>
  <si>
    <r>
      <t xml:space="preserve">Supply and installation of </t>
    </r>
    <r>
      <rPr>
        <b/>
        <sz val="11"/>
        <color theme="1"/>
        <rFont val="Calibri"/>
        <family val="2"/>
        <scheme val="minor"/>
      </rPr>
      <t>divider</t>
    </r>
    <r>
      <rPr>
        <sz val="11"/>
        <color theme="1"/>
        <rFont val="Calibri"/>
        <family val="2"/>
        <scheme val="minor"/>
      </rPr>
      <t xml:space="preserve"> using 8mm thick  metal plate with 2mm stainless steel rosegold sheet ,
8mm thick etched frosted glass shall be fixed to the 8mm thick metal plate with 2mm thick stainless steel rosegold sheet  as per drawings including scaffolding, all necessary consumables, supports and fittings, all complete in all aspects in accordance with instructions of the Architect and the Employer's requirements.
Dwg ref: 04DE-406,04DE-406A</t>
    </r>
  </si>
  <si>
    <r>
      <t xml:space="preserve">Supply and installation of </t>
    </r>
    <r>
      <rPr>
        <b/>
        <sz val="11"/>
        <color theme="1"/>
        <rFont val="Calibri"/>
        <family val="2"/>
        <scheme val="minor"/>
      </rPr>
      <t xml:space="preserve">planter box 2
</t>
    </r>
    <r>
      <rPr>
        <sz val="11"/>
        <color theme="1"/>
        <rFont val="Calibri"/>
        <family val="2"/>
        <scheme val="minor"/>
      </rPr>
      <t>Carcass shall be made up of required thickness plywood and laminate,
Front side of the planter box shall be laminated with rosegold effect laminate,
Interior of the carcass shall be lamintaed with ash grey colour greenlam laminate,   planter box top finish with rose gold effect laminate.
Skirting -100mm high 2mm thick stainless steel rosegold sheet
as per drawings including scaffolding, all necessary consumables, supports and fittings, and cut out provison for electrical fittings, all complete in all aspects in accordance with instructions of the Architect and the Employer's requirements.
Dwg ref:04DE-408</t>
    </r>
  </si>
  <si>
    <r>
      <t xml:space="preserve">Supply and installation of </t>
    </r>
    <r>
      <rPr>
        <b/>
        <sz val="11"/>
        <color theme="1"/>
        <rFont val="Calibri"/>
        <family val="2"/>
        <scheme val="minor"/>
      </rPr>
      <t xml:space="preserve">planter box 1 
</t>
    </r>
    <r>
      <rPr>
        <sz val="11"/>
        <color theme="1"/>
        <rFont val="Calibri"/>
        <family val="2"/>
        <scheme val="minor"/>
      </rPr>
      <t>Carcass shall be made up of required thickness plywood and laminate,
Front side of the planter box shall be laminated with rosegold effect laminate,
Interior of the carcass shall be lamintaed with ash grey colour greenlam laminate,   planter box top finish with rose gold effect laminate.
Skirting -100mm high 2mm thick stainless steel rosegold sheet
as per drawings including scaffolding, all necessary consumables, supports and fittings, and cut out provison for electrical fittings, all complete in all aspects in accordance with instructions of the Architect and the Employer's requirements.
Dwg ref:04DE-407</t>
    </r>
  </si>
  <si>
    <r>
      <t xml:space="preserve">Supply and installation of </t>
    </r>
    <r>
      <rPr>
        <b/>
        <sz val="11"/>
        <color theme="1"/>
        <rFont val="Calibri"/>
        <family val="2"/>
        <scheme val="minor"/>
      </rPr>
      <t>wall feature</t>
    </r>
    <r>
      <rPr>
        <sz val="11"/>
        <color theme="1"/>
        <rFont val="Calibri"/>
        <family val="2"/>
        <scheme val="minor"/>
      </rPr>
      <t xml:space="preserve"> using metal frame of required thickness, and size indicated in the drawing with 2mm thick stainless steel rosegold sheet over this frame members. Within this frame work  IPS PANEL of 240x270MM size at required poistion shall be provided, as per drawings including scaffolding, all necessary consumables, supports and fittings, all complete in all aspects in accordance with instructions of the Architect and the Employer's requirements.
Dwg ref: 04DE-401, 04DE-401A</t>
    </r>
  </si>
  <si>
    <r>
      <t xml:space="preserve">Supply and installation of </t>
    </r>
    <r>
      <rPr>
        <b/>
        <sz val="11"/>
        <color theme="1"/>
        <rFont val="Calibri"/>
        <family val="2"/>
        <scheme val="minor"/>
      </rPr>
      <t>metal feature</t>
    </r>
    <r>
      <rPr>
        <sz val="11"/>
        <color theme="1"/>
        <rFont val="Calibri"/>
        <family val="2"/>
        <scheme val="minor"/>
      </rPr>
      <t xml:space="preserve"> using metal framework of required thickness, and size as indicated in the drawing with 2mm thick stainless steel rosegold sheet over this frame work members. Within this frame  5mm thick metal plates of required size at required position shall be provided, as per drawings including scaffolding, all necessary consumables, supports and fittings, all complete in all aspects in accordance with instructions of the Architect and the Employer's requirements.
Dwg ref: 04DE-402,04DE-402A,04DE-402B,04DE-402C</t>
    </r>
  </si>
  <si>
    <r>
      <t xml:space="preserve">Supply and installation of </t>
    </r>
    <r>
      <rPr>
        <b/>
        <sz val="11"/>
        <color theme="1"/>
        <rFont val="Calibri"/>
        <family val="2"/>
        <scheme val="minor"/>
      </rPr>
      <t>ceiling element-01</t>
    </r>
    <r>
      <rPr>
        <sz val="11"/>
        <color theme="1"/>
        <rFont val="Calibri"/>
        <family val="2"/>
        <scheme val="minor"/>
      </rPr>
      <t xml:space="preserve"> using metal frame of required thickness,and size as indicated in the drawing , metal frame shall be fixed to the ceiling using 20mm dia metal rod the framework and the metal rod shall be powder coated with rosegold finish , as per drawings including scaffolding, all necessary consumables, supports and fittings, all complete in all aspects in accordance with instructions of the Architect and the Employer's requirements.
Dwg ref: 04DE-403,04DE-403A,04DE-403B,04DE-403C</t>
    </r>
  </si>
  <si>
    <r>
      <t xml:space="preserve">Supply and installation of </t>
    </r>
    <r>
      <rPr>
        <b/>
        <sz val="11"/>
        <color theme="1"/>
        <rFont val="Calibri"/>
        <family val="2"/>
        <scheme val="minor"/>
      </rPr>
      <t>ceiling element-02</t>
    </r>
    <r>
      <rPr>
        <sz val="11"/>
        <color theme="1"/>
        <rFont val="Calibri"/>
        <family val="2"/>
        <scheme val="minor"/>
      </rPr>
      <t xml:space="preserve"> using metal frame of required thickness, and size as indicated in the drawing ,the framework shall be powdercoated with rosegold finish.Within this frame  5mm thick metal plates of required size at required position shall be provided as per drawings including scaffolding, all necessary consumables, supports and fittings, all complete in all aspects in accordance with instructions of the Architect and the Employer's requirements.
Dwg ref: 04DE-404,04DE-404A</t>
    </r>
  </si>
  <si>
    <r>
      <t xml:space="preserve">Supply and installation of </t>
    </r>
    <r>
      <rPr>
        <b/>
        <sz val="11"/>
        <color theme="1"/>
        <rFont val="Calibri"/>
        <family val="2"/>
        <scheme val="minor"/>
      </rPr>
      <t>ceiling element-03</t>
    </r>
    <r>
      <rPr>
        <sz val="11"/>
        <color theme="1"/>
        <rFont val="Calibri"/>
        <family val="2"/>
        <scheme val="minor"/>
      </rPr>
      <t xml:space="preserve"> using metal frame of required thickness,and size as indicated in the drawing with 2mm thick  stainless steel rosegold sheet over the framework , as per drawings including scaffolding, all necessary consumables, supports and fittings, all complete in all aspects in accordance with instructions of the Architect and the Employer's requirements.
Dwg ref: 04DE-405,04DE-405A,04DE-405B,04DE-405C</t>
    </r>
  </si>
  <si>
    <r>
      <t xml:space="preserve">Supply and installation of </t>
    </r>
    <r>
      <rPr>
        <b/>
        <sz val="11"/>
        <color theme="1"/>
        <rFont val="Calibri"/>
        <family val="2"/>
        <scheme val="minor"/>
      </rPr>
      <t xml:space="preserve">leaner table
</t>
    </r>
    <r>
      <rPr>
        <sz val="11"/>
        <color theme="1"/>
        <rFont val="Calibri"/>
        <family val="2"/>
        <scheme val="minor"/>
      </rPr>
      <t>Carcass shall be made up of required thickness plywood and laminate,
table top  shall be finish withTAHITI SAMOA TEAK WOOD EFFECT MERINO laminate,Box finish with ASH GREY COLOR GREENLAM LAMINATE.
Metal guard rail with rosegold powder coating
as per drawings including scaffolding, all necessary consumables, supports and fittings,nd cut out provison for electrical fittings all complete in all aspects in accordance with instructions of the Architect and the Employer's requirements.
Dwg ref: 04DE-409</t>
    </r>
  </si>
  <si>
    <t xml:space="preserve">Supplying and fixing the wall paper on metal feature </t>
  </si>
  <si>
    <t>WP1 A</t>
  </si>
  <si>
    <t>WP1 B</t>
  </si>
  <si>
    <t>WP1 C</t>
  </si>
  <si>
    <t>WP1 D</t>
  </si>
  <si>
    <t xml:space="preserve">LIT SIGNAGE TOTEM-01- Size 1020MM X 2350MM
Supplying, fabricating and installtion of  Signage totem-01 using metal frame of size as per drawing and cladded with 2mm thick rosegold sheet
50mm thk front lit fret cut letters finish with sulfur yellow(ral:1016) color vinyl sticker over transparent acrylic sheet on front side.back &amp; side finish with rose gold powdercoat .as per brand standards..
50mm thk front lit fret cut letters finish with luminous bright red (ral:3026) color vinyl sticker over acrylic sheet on front side.back &amp; side finish with rose gold powdercoat. as per brand standards.
50mm thk front lit fret cut letters finish with colza yellow color (ral:1021)  &amp; pure green color(ral:6037)  vinyl stickers over acrylic sheet on front side.back &amp; side finish with rose gold powdercoat. as per brand standards
Dwg ref 02GA-106,02GA-107,02GA-108
</t>
  </si>
  <si>
    <t>LIT SIGNAGE -02- Size 1050MM X 265MM
50mm thk front lit fret cut letters finish with white color acrylic sheet on front side. white color powder coated aluminium sheet on sides &amp; aluminium back panel. 
Dwg ref 02GA-106,02GA-107,02GA-108</t>
  </si>
  <si>
    <t>Mtr</t>
  </si>
  <si>
    <t>Ref IMAGE</t>
  </si>
  <si>
    <t>Amount</t>
  </si>
  <si>
    <t>Summary of BOQ</t>
  </si>
  <si>
    <t>Item Description</t>
  </si>
  <si>
    <t>SUBTOTAL FOR SECTION 1</t>
  </si>
  <si>
    <t>SUBTOTAL FOR SECTION 2</t>
  </si>
  <si>
    <t>SUBTOTAL FOR SECTION 3</t>
  </si>
  <si>
    <t>SL No</t>
  </si>
  <si>
    <t>SECTION 3 - SIGNAGE AND WALLPAPER</t>
  </si>
  <si>
    <t>SECTION 4 - LIGHTING</t>
  </si>
  <si>
    <t>SECTION 5 - FURNITURE</t>
  </si>
  <si>
    <r>
      <t xml:space="preserve">Supply and installation of </t>
    </r>
    <r>
      <rPr>
        <b/>
        <sz val="11"/>
        <color theme="1"/>
        <rFont val="Calibri"/>
        <family val="2"/>
        <scheme val="minor"/>
      </rPr>
      <t xml:space="preserve">community table 1 
</t>
    </r>
    <r>
      <rPr>
        <sz val="11"/>
        <color theme="1"/>
        <rFont val="Calibri"/>
        <family val="2"/>
        <scheme val="minor"/>
      </rPr>
      <t>Carcass shall be made up of required thickness plywood and laminate,
Front side of the carcass shall be laminated with polished concrete effect laminate,
Planter box shall be lamintated with ash grey colour Greenlam laminate, table top shall be of 20mm thick CORIAN DOMINO TERAZZO, planter box top finish with 2mm thick stainless steel rose gold sheet.
Metal guard rail with rosegold powder coating
Skirting -100mm high 2mm thick stainless steel rosegold sheet
as per drawings including scaffolding, all necessary consumables, supports and fittings, and cut out provison for electrical fittings, all complete in all aspects in accordance with instructions of the Architect and the Employer's requirements.
Dwg ref: 04DE-400</t>
    </r>
  </si>
  <si>
    <r>
      <t xml:space="preserve">Supply and installation of </t>
    </r>
    <r>
      <rPr>
        <b/>
        <sz val="11"/>
        <color theme="1"/>
        <rFont val="Calibri"/>
        <family val="2"/>
        <scheme val="minor"/>
      </rPr>
      <t xml:space="preserve">community table2
</t>
    </r>
    <r>
      <rPr>
        <sz val="11"/>
        <color theme="1"/>
        <rFont val="Calibri"/>
        <family val="2"/>
        <scheme val="minor"/>
      </rPr>
      <t>Carcass shall be made up of required thickness plywood and laminate,
Front side of the carcass shall be laminated with polished concrete effect laminate,
Planter box shall be lamintaed with ash grey colour Greenlam laminate, table top shall be of 20mm thick CORIAN DOMINO TERAZZO, planter box top finish with 2mm thick stainless steel rose gold sheet.
Metal guard rail with rosegold powder coating
Skirting -100mm high 2mm thick stainless steel rosegold sheet
as per drawings including scaffolding, all necessary consumables, supports and fittings,nd cut out provison for electrical fittings all complete in all aspects in accordance with instructions of the Architect and the Employer's requirements.
Dwg ref: 04DE-400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</si>
</sst>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8">
    <font>
      <sz val="11"/>
      <color theme="1"/>
      <name val="Calibri"/>
      <family val="2"/>
      <scheme val="minor"/>
    </font>
    <font>
      <b/>
      <sz val="11"/>
      <color theme="1"/>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
      <b/>
      <sz val="11"/>
      <name val="Cambria"/>
      <family val="1"/>
    </font>
  </fonts>
  <fills count="4">
    <fill>
      <patternFill patternType="none"/>
    </fill>
    <fill>
      <patternFill patternType="gray125"/>
    </fill>
    <fill>
      <patternFill patternType="solid">
        <fgColor rgb="FFFFFFFF"/>
        <bgColor rgb="FF000000"/>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5" fillId="0" borderId="0"/>
    <xf numFmtId="0" fontId="4" fillId="0" borderId="0" applyNumberFormat="0" applyFill="0" applyBorder="0" applyAlignment="0" applyProtection="0"/>
    <xf numFmtId="164" fontId="2" fillId="0" borderId="0" applyFont="0" applyFill="0" applyBorder="0" applyAlignment="0" applyProtection="0"/>
  </cellStyleXfs>
  <cellXfs count="62">
    <xf numFmtId="0" fontId="0" fillId="0" borderId="0" xfId="0"/>
    <xf numFmtId="2" fontId="0" fillId="0" borderId="0" xfId="0" applyNumberFormat="1"/>
    <xf numFmtId="0" fontId="0" fillId="0" borderId="0" xfId="0" applyAlignment="1">
      <alignment vertical="top" wrapText="1"/>
    </xf>
    <xf numFmtId="2" fontId="0" fillId="0" borderId="0" xfId="0" applyNumberFormat="1" applyAlignment="1">
      <alignment vertical="center"/>
    </xf>
    <xf numFmtId="0" fontId="3" fillId="0" borderId="0" xfId="0" applyFont="1"/>
    <xf numFmtId="2" fontId="1" fillId="2" borderId="2" xfId="0" applyNumberFormat="1" applyFont="1" applyFill="1" applyBorder="1" applyAlignment="1">
      <alignment vertical="center"/>
    </xf>
    <xf numFmtId="49" fontId="1" fillId="2" borderId="3" xfId="0" applyNumberFormat="1"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0" fillId="0" borderId="6" xfId="0" applyBorder="1" applyAlignment="1">
      <alignment vertical="top" wrapText="1"/>
    </xf>
    <xf numFmtId="0" fontId="0" fillId="0" borderId="6" xfId="0" applyBorder="1"/>
    <xf numFmtId="0" fontId="0" fillId="0" borderId="7" xfId="0" applyBorder="1"/>
    <xf numFmtId="0" fontId="0" fillId="0" borderId="6" xfId="0" applyBorder="1" applyAlignment="1">
      <alignment vertical="center"/>
    </xf>
    <xf numFmtId="164" fontId="0" fillId="0" borderId="6" xfId="4" applyFont="1" applyBorder="1"/>
    <xf numFmtId="2" fontId="0" fillId="0" borderId="8" xfId="0" applyNumberFormat="1" applyBorder="1"/>
    <xf numFmtId="0" fontId="0" fillId="0" borderId="9" xfId="0" applyBorder="1" applyAlignment="1">
      <alignment vertical="top" wrapText="1"/>
    </xf>
    <xf numFmtId="0" fontId="0" fillId="0" borderId="9" xfId="0" applyBorder="1"/>
    <xf numFmtId="0" fontId="0" fillId="0" borderId="10" xfId="0" applyBorder="1"/>
    <xf numFmtId="0" fontId="0" fillId="0" borderId="12" xfId="0" applyBorder="1" applyAlignment="1">
      <alignment vertical="top" wrapText="1"/>
    </xf>
    <xf numFmtId="0" fontId="0" fillId="0" borderId="12" xfId="0" applyBorder="1"/>
    <xf numFmtId="0" fontId="0" fillId="0" borderId="13" xfId="0" applyBorder="1"/>
    <xf numFmtId="0" fontId="0" fillId="0" borderId="18" xfId="0" applyBorder="1" applyAlignment="1">
      <alignment vertical="top" wrapText="1"/>
    </xf>
    <xf numFmtId="0" fontId="0" fillId="0" borderId="18" xfId="0" applyBorder="1"/>
    <xf numFmtId="0" fontId="0" fillId="0" borderId="19" xfId="0" applyBorder="1"/>
    <xf numFmtId="0" fontId="0" fillId="0" borderId="9" xfId="0" applyBorder="1" applyAlignment="1">
      <alignment vertical="center"/>
    </xf>
    <xf numFmtId="0" fontId="0" fillId="0" borderId="12" xfId="0" applyBorder="1" applyAlignment="1">
      <alignment vertical="center"/>
    </xf>
    <xf numFmtId="164" fontId="0" fillId="0" borderId="9" xfId="4" applyFont="1" applyBorder="1"/>
    <xf numFmtId="0" fontId="3" fillId="0" borderId="20" xfId="0" applyFont="1" applyBorder="1" applyAlignment="1">
      <alignment vertical="top" wrapText="1"/>
    </xf>
    <xf numFmtId="0" fontId="3" fillId="0" borderId="20" xfId="0" applyFont="1" applyBorder="1"/>
    <xf numFmtId="0" fontId="3" fillId="3" borderId="15" xfId="0" applyFont="1" applyFill="1" applyBorder="1" applyAlignment="1">
      <alignment vertical="top" wrapText="1"/>
    </xf>
    <xf numFmtId="0" fontId="3" fillId="3" borderId="15" xfId="0" applyFont="1" applyFill="1" applyBorder="1"/>
    <xf numFmtId="0" fontId="3" fillId="3" borderId="16" xfId="0" applyFont="1" applyFill="1" applyBorder="1"/>
    <xf numFmtId="2" fontId="0" fillId="3" borderId="14" xfId="0" applyNumberFormat="1" applyFill="1" applyBorder="1"/>
    <xf numFmtId="0" fontId="0" fillId="3" borderId="15" xfId="0" applyFill="1" applyBorder="1"/>
    <xf numFmtId="0" fontId="0" fillId="3" borderId="16" xfId="0" applyFill="1" applyBorder="1"/>
    <xf numFmtId="164" fontId="3" fillId="3" borderId="15" xfId="4" applyFont="1" applyFill="1" applyBorder="1"/>
    <xf numFmtId="0" fontId="3" fillId="3" borderId="15" xfId="0" applyFont="1" applyFill="1" applyBorder="1" applyAlignment="1">
      <alignment vertical="center"/>
    </xf>
    <xf numFmtId="0" fontId="0" fillId="0" borderId="1" xfId="0" applyBorder="1"/>
    <xf numFmtId="0" fontId="3" fillId="0" borderId="1" xfId="0" applyFont="1" applyBorder="1" applyAlignment="1">
      <alignment vertical="top" wrapText="1"/>
    </xf>
    <xf numFmtId="164" fontId="0" fillId="0" borderId="1" xfId="4" applyFont="1" applyBorder="1"/>
    <xf numFmtId="49" fontId="7" fillId="2" borderId="3" xfId="0" applyNumberFormat="1" applyFont="1" applyFill="1" applyBorder="1" applyAlignment="1">
      <alignment vertical="top" wrapText="1"/>
    </xf>
    <xf numFmtId="164" fontId="0" fillId="0" borderId="12" xfId="4" applyFont="1" applyBorder="1"/>
    <xf numFmtId="164" fontId="0" fillId="0" borderId="18" xfId="4" applyFont="1" applyBorder="1"/>
    <xf numFmtId="164" fontId="3" fillId="0" borderId="20" xfId="4" applyFont="1" applyBorder="1"/>
    <xf numFmtId="164" fontId="0" fillId="3" borderId="15" xfId="4" applyFont="1" applyFill="1" applyBorder="1"/>
    <xf numFmtId="164" fontId="0" fillId="0" borderId="12" xfId="4" applyFont="1" applyBorder="1" applyAlignment="1">
      <alignment vertical="center"/>
    </xf>
    <xf numFmtId="164" fontId="0" fillId="0" borderId="6" xfId="4" applyFont="1" applyBorder="1" applyAlignment="1">
      <alignment vertical="center"/>
    </xf>
    <xf numFmtId="0" fontId="3" fillId="0" borderId="21" xfId="0" applyFont="1" applyBorder="1" applyAlignment="1">
      <alignment horizontal="centerContinuous"/>
    </xf>
    <xf numFmtId="0" fontId="3" fillId="0" borderId="20" xfId="0" applyFont="1" applyBorder="1" applyAlignment="1">
      <alignment horizontal="centerContinuous"/>
    </xf>
    <xf numFmtId="0" fontId="3" fillId="0" borderId="22" xfId="0" applyFont="1" applyBorder="1" applyAlignment="1">
      <alignment horizontal="centerContinuous"/>
    </xf>
    <xf numFmtId="164" fontId="0" fillId="0" borderId="9" xfId="4" applyFont="1" applyBorder="1" applyAlignment="1">
      <alignment vertical="center"/>
    </xf>
    <xf numFmtId="2" fontId="0" fillId="0" borderId="11" xfId="0" applyNumberFormat="1" applyBorder="1" applyAlignment="1">
      <alignment horizontal="center"/>
    </xf>
    <xf numFmtId="2" fontId="0" fillId="0" borderId="5" xfId="0" applyNumberFormat="1" applyBorder="1" applyAlignment="1">
      <alignment horizontal="center"/>
    </xf>
    <xf numFmtId="2" fontId="0" fillId="0" borderId="8" xfId="0" applyNumberFormat="1" applyBorder="1" applyAlignment="1">
      <alignment horizontal="center"/>
    </xf>
    <xf numFmtId="2" fontId="0" fillId="0" borderId="17" xfId="0" applyNumberFormat="1" applyBorder="1" applyAlignment="1">
      <alignment horizontal="center"/>
    </xf>
    <xf numFmtId="2" fontId="3" fillId="3" borderId="14" xfId="0" applyNumberFormat="1" applyFont="1" applyFill="1" applyBorder="1" applyAlignment="1">
      <alignment horizontal="center"/>
    </xf>
    <xf numFmtId="2" fontId="3" fillId="0" borderId="20" xfId="0" applyNumberFormat="1" applyFont="1" applyBorder="1" applyAlignment="1">
      <alignment horizontal="center"/>
    </xf>
    <xf numFmtId="2" fontId="0" fillId="3" borderId="14" xfId="0" applyNumberFormat="1" applyFill="1" applyBorder="1" applyAlignment="1">
      <alignment horizontal="center"/>
    </xf>
    <xf numFmtId="2" fontId="0" fillId="0" borderId="11" xfId="0" applyNumberFormat="1" applyBorder="1" applyAlignment="1">
      <alignment horizontal="center" vertical="center"/>
    </xf>
    <xf numFmtId="2" fontId="0" fillId="0" borderId="5" xfId="0" applyNumberFormat="1" applyBorder="1" applyAlignment="1">
      <alignment horizontal="center" vertical="center"/>
    </xf>
    <xf numFmtId="2" fontId="0" fillId="0" borderId="8" xfId="0" applyNumberFormat="1" applyBorder="1" applyAlignment="1">
      <alignment horizontal="center" vertical="center"/>
    </xf>
    <xf numFmtId="2" fontId="3" fillId="3" borderId="14" xfId="0" applyNumberFormat="1" applyFont="1" applyFill="1" applyBorder="1" applyAlignment="1">
      <alignment horizontal="center" vertical="center"/>
    </xf>
  </cellXfs>
  <cellStyles count="5">
    <cellStyle name="Comma" xfId="4" builtinId="3"/>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B10" sqref="B10"/>
    </sheetView>
  </sheetViews>
  <sheetFormatPr defaultRowHeight="14.6"/>
  <cols>
    <col min="2" max="2" width="37.53515625" customWidth="1"/>
    <col min="3" max="3" width="21.3046875" customWidth="1"/>
  </cols>
  <sheetData>
    <row r="3" spans="1:3" ht="29.15">
      <c r="A3" s="3" t="s">
        <v>27</v>
      </c>
      <c r="B3" s="2" t="s">
        <v>28</v>
      </c>
    </row>
    <row r="5" spans="1:3">
      <c r="A5" s="47" t="s">
        <v>50</v>
      </c>
      <c r="B5" s="48"/>
      <c r="C5" s="49"/>
    </row>
    <row r="6" spans="1:3">
      <c r="A6" s="37" t="s">
        <v>55</v>
      </c>
      <c r="B6" s="37" t="s">
        <v>51</v>
      </c>
      <c r="C6" s="37" t="s">
        <v>49</v>
      </c>
    </row>
    <row r="7" spans="1:3">
      <c r="A7" s="37">
        <v>1</v>
      </c>
      <c r="B7" s="38" t="s">
        <v>6</v>
      </c>
      <c r="C7" s="39">
        <f>+BOQ!F23</f>
        <v>0</v>
      </c>
    </row>
    <row r="8" spans="1:3">
      <c r="A8" s="37">
        <v>2</v>
      </c>
      <c r="B8" s="38" t="s">
        <v>30</v>
      </c>
      <c r="C8" s="39">
        <f>+BOQ!F38</f>
        <v>0</v>
      </c>
    </row>
    <row r="9" spans="1:3">
      <c r="A9" s="37">
        <v>3</v>
      </c>
      <c r="B9" s="38" t="s">
        <v>56</v>
      </c>
      <c r="C9" s="39">
        <f>+BOQ!F49</f>
        <v>0</v>
      </c>
    </row>
    <row r="10" spans="1:3">
      <c r="A10" s="37">
        <v>4</v>
      </c>
      <c r="B10" s="38" t="s">
        <v>57</v>
      </c>
      <c r="C10" s="39" t="e">
        <f>+BOQ!#REF!</f>
        <v>#REF!</v>
      </c>
    </row>
    <row r="11" spans="1:3">
      <c r="A11" s="37">
        <v>5</v>
      </c>
      <c r="B11" s="38" t="s">
        <v>58</v>
      </c>
      <c r="C11" s="39" t="e">
        <f>+BOQ!#REF!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abSelected="1" zoomScale="66" zoomScaleNormal="100" workbookViewId="0">
      <pane xSplit="1" ySplit="4" topLeftCell="B43" activePane="bottomRight" state="frozen"/>
      <selection pane="topRight" activeCell="B1" sqref="B1"/>
      <selection pane="bottomLeft" activeCell="A5" sqref="A5"/>
      <selection pane="bottomRight" activeCell="H53" sqref="H53"/>
    </sheetView>
  </sheetViews>
  <sheetFormatPr defaultRowHeight="14.6"/>
  <cols>
    <col min="1" max="1" width="12.69140625" style="1" customWidth="1"/>
    <col min="2" max="2" width="68.23046875" style="2" customWidth="1"/>
    <col min="5" max="7" width="12.69140625" customWidth="1"/>
    <col min="8" max="8" width="21.84375" customWidth="1"/>
  </cols>
  <sheetData>
    <row r="1" spans="1:8">
      <c r="A1" s="1" t="s">
        <v>27</v>
      </c>
      <c r="B1" s="2" t="s">
        <v>28</v>
      </c>
    </row>
    <row r="4" spans="1:8">
      <c r="A4" s="5" t="s">
        <v>0</v>
      </c>
      <c r="B4" s="40" t="s">
        <v>1</v>
      </c>
      <c r="C4" s="6" t="s">
        <v>2</v>
      </c>
      <c r="D4" s="7" t="s">
        <v>3</v>
      </c>
      <c r="E4" s="7" t="s">
        <v>4</v>
      </c>
      <c r="F4" s="7" t="s">
        <v>49</v>
      </c>
      <c r="G4" s="7" t="s">
        <v>5</v>
      </c>
      <c r="H4" s="8" t="s">
        <v>48</v>
      </c>
    </row>
    <row r="5" spans="1:8">
      <c r="A5" s="14"/>
      <c r="B5" s="15"/>
      <c r="C5" s="16"/>
      <c r="D5" s="16"/>
      <c r="E5" s="16"/>
      <c r="F5" s="16"/>
      <c r="G5" s="16"/>
      <c r="H5" s="17"/>
    </row>
    <row r="6" spans="1:8">
      <c r="A6" s="32"/>
      <c r="B6" s="29" t="s">
        <v>6</v>
      </c>
      <c r="C6" s="33"/>
      <c r="D6" s="33"/>
      <c r="E6" s="33"/>
      <c r="F6" s="35"/>
      <c r="G6" s="33"/>
      <c r="H6" s="34"/>
    </row>
    <row r="7" spans="1:8">
      <c r="A7" s="51" t="s">
        <v>7</v>
      </c>
      <c r="B7" s="18" t="s">
        <v>8</v>
      </c>
      <c r="C7" s="19" t="s">
        <v>9</v>
      </c>
      <c r="D7" s="19">
        <v>1</v>
      </c>
      <c r="E7" s="19"/>
      <c r="F7" s="41">
        <f>+D7*E7</f>
        <v>0</v>
      </c>
      <c r="G7" s="19"/>
      <c r="H7" s="20"/>
    </row>
    <row r="8" spans="1:8">
      <c r="A8" s="52">
        <f>+A7+0.01</f>
        <v>1.02</v>
      </c>
      <c r="B8" s="9" t="s">
        <v>10</v>
      </c>
      <c r="C8" s="10" t="s">
        <v>9</v>
      </c>
      <c r="D8" s="10">
        <v>1</v>
      </c>
      <c r="E8" s="10"/>
      <c r="F8" s="13">
        <f t="shared" ref="F8:F36" si="0">+D8*E8</f>
        <v>0</v>
      </c>
      <c r="G8" s="10"/>
      <c r="H8" s="11"/>
    </row>
    <row r="9" spans="1:8">
      <c r="A9" s="52">
        <f t="shared" ref="A9:A21" si="1">+A8+0.01</f>
        <v>1.03</v>
      </c>
      <c r="B9" s="9" t="s">
        <v>11</v>
      </c>
      <c r="C9" s="10" t="s">
        <v>9</v>
      </c>
      <c r="D9" s="10">
        <v>1</v>
      </c>
      <c r="E9" s="10"/>
      <c r="F9" s="13">
        <f t="shared" si="0"/>
        <v>0</v>
      </c>
      <c r="G9" s="10"/>
      <c r="H9" s="11"/>
    </row>
    <row r="10" spans="1:8">
      <c r="A10" s="52">
        <f t="shared" si="1"/>
        <v>1.04</v>
      </c>
      <c r="B10" s="9" t="s">
        <v>12</v>
      </c>
      <c r="C10" s="10" t="s">
        <v>9</v>
      </c>
      <c r="D10" s="10">
        <v>1</v>
      </c>
      <c r="E10" s="10"/>
      <c r="F10" s="13">
        <f t="shared" si="0"/>
        <v>0</v>
      </c>
      <c r="G10" s="10"/>
      <c r="H10" s="11"/>
    </row>
    <row r="11" spans="1:8">
      <c r="A11" s="52">
        <f t="shared" si="1"/>
        <v>1.05</v>
      </c>
      <c r="B11" s="9" t="s">
        <v>13</v>
      </c>
      <c r="C11" s="10" t="s">
        <v>9</v>
      </c>
      <c r="D11" s="10">
        <v>1</v>
      </c>
      <c r="E11" s="10"/>
      <c r="F11" s="13">
        <f t="shared" si="0"/>
        <v>0</v>
      </c>
      <c r="G11" s="10"/>
      <c r="H11" s="11"/>
    </row>
    <row r="12" spans="1:8">
      <c r="A12" s="52">
        <f t="shared" si="1"/>
        <v>1.06</v>
      </c>
      <c r="B12" s="9" t="s">
        <v>14</v>
      </c>
      <c r="C12" s="10" t="s">
        <v>9</v>
      </c>
      <c r="D12" s="10">
        <v>1</v>
      </c>
      <c r="E12" s="10"/>
      <c r="F12" s="13">
        <f t="shared" si="0"/>
        <v>0</v>
      </c>
      <c r="G12" s="10"/>
      <c r="H12" s="11"/>
    </row>
    <row r="13" spans="1:8">
      <c r="A13" s="52">
        <f t="shared" si="1"/>
        <v>1.07</v>
      </c>
      <c r="B13" s="9" t="s">
        <v>15</v>
      </c>
      <c r="C13" s="10" t="s">
        <v>9</v>
      </c>
      <c r="D13" s="10">
        <v>1</v>
      </c>
      <c r="E13" s="10"/>
      <c r="F13" s="13">
        <f t="shared" si="0"/>
        <v>0</v>
      </c>
      <c r="G13" s="10"/>
      <c r="H13" s="11"/>
    </row>
    <row r="14" spans="1:8">
      <c r="A14" s="52">
        <f t="shared" si="1"/>
        <v>1.08</v>
      </c>
      <c r="B14" s="9" t="s">
        <v>16</v>
      </c>
      <c r="C14" s="10" t="s">
        <v>9</v>
      </c>
      <c r="D14" s="10">
        <v>1</v>
      </c>
      <c r="E14" s="10"/>
      <c r="F14" s="13">
        <f t="shared" si="0"/>
        <v>0</v>
      </c>
      <c r="G14" s="10"/>
      <c r="H14" s="11"/>
    </row>
    <row r="15" spans="1:8">
      <c r="A15" s="52">
        <f t="shared" si="1"/>
        <v>1.0900000000000001</v>
      </c>
      <c r="B15" s="9" t="s">
        <v>17</v>
      </c>
      <c r="C15" s="10" t="s">
        <v>9</v>
      </c>
      <c r="D15" s="10">
        <v>1</v>
      </c>
      <c r="E15" s="10"/>
      <c r="F15" s="13">
        <f t="shared" si="0"/>
        <v>0</v>
      </c>
      <c r="G15" s="10"/>
      <c r="H15" s="11"/>
    </row>
    <row r="16" spans="1:8">
      <c r="A16" s="52">
        <f t="shared" si="1"/>
        <v>1.1000000000000001</v>
      </c>
      <c r="B16" s="9" t="s">
        <v>18</v>
      </c>
      <c r="C16" s="10" t="s">
        <v>9</v>
      </c>
      <c r="D16" s="10">
        <v>1</v>
      </c>
      <c r="E16" s="10"/>
      <c r="F16" s="13">
        <f t="shared" si="0"/>
        <v>0</v>
      </c>
      <c r="G16" s="10"/>
      <c r="H16" s="11"/>
    </row>
    <row r="17" spans="1:8">
      <c r="A17" s="52">
        <f t="shared" si="1"/>
        <v>1.1100000000000001</v>
      </c>
      <c r="B17" s="9" t="s">
        <v>19</v>
      </c>
      <c r="C17" s="10" t="s">
        <v>9</v>
      </c>
      <c r="D17" s="10">
        <v>1</v>
      </c>
      <c r="E17" s="10"/>
      <c r="F17" s="13">
        <f t="shared" si="0"/>
        <v>0</v>
      </c>
      <c r="G17" s="10"/>
      <c r="H17" s="11"/>
    </row>
    <row r="18" spans="1:8">
      <c r="A18" s="52">
        <f t="shared" si="1"/>
        <v>1.1200000000000001</v>
      </c>
      <c r="B18" s="9" t="s">
        <v>20</v>
      </c>
      <c r="C18" s="10" t="s">
        <v>9</v>
      </c>
      <c r="D18" s="10">
        <v>1</v>
      </c>
      <c r="E18" s="10"/>
      <c r="F18" s="13">
        <f t="shared" si="0"/>
        <v>0</v>
      </c>
      <c r="G18" s="10"/>
      <c r="H18" s="11"/>
    </row>
    <row r="19" spans="1:8">
      <c r="A19" s="52">
        <f t="shared" si="1"/>
        <v>1.1300000000000001</v>
      </c>
      <c r="B19" s="9" t="s">
        <v>21</v>
      </c>
      <c r="C19" s="10" t="s">
        <v>9</v>
      </c>
      <c r="D19" s="10">
        <v>1</v>
      </c>
      <c r="E19" s="10"/>
      <c r="F19" s="13">
        <f t="shared" si="0"/>
        <v>0</v>
      </c>
      <c r="G19" s="10"/>
      <c r="H19" s="11"/>
    </row>
    <row r="20" spans="1:8">
      <c r="A20" s="52">
        <f t="shared" si="1"/>
        <v>1.1400000000000001</v>
      </c>
      <c r="B20" s="9" t="s">
        <v>22</v>
      </c>
      <c r="C20" s="10" t="s">
        <v>9</v>
      </c>
      <c r="D20" s="10">
        <v>1</v>
      </c>
      <c r="E20" s="10"/>
      <c r="F20" s="13">
        <f t="shared" si="0"/>
        <v>0</v>
      </c>
      <c r="G20" s="10"/>
      <c r="H20" s="11"/>
    </row>
    <row r="21" spans="1:8">
      <c r="A21" s="53">
        <f t="shared" si="1"/>
        <v>1.1500000000000001</v>
      </c>
      <c r="B21" s="15" t="s">
        <v>23</v>
      </c>
      <c r="C21" s="16" t="s">
        <v>9</v>
      </c>
      <c r="D21" s="16">
        <v>1</v>
      </c>
      <c r="E21" s="16"/>
      <c r="F21" s="26">
        <f t="shared" si="0"/>
        <v>0</v>
      </c>
      <c r="G21" s="16"/>
      <c r="H21" s="17"/>
    </row>
    <row r="22" spans="1:8">
      <c r="A22" s="54"/>
      <c r="B22" s="21"/>
      <c r="C22" s="22"/>
      <c r="D22" s="22"/>
      <c r="E22" s="22"/>
      <c r="F22" s="42"/>
      <c r="G22" s="22"/>
      <c r="H22" s="23"/>
    </row>
    <row r="23" spans="1:8" s="4" customFormat="1">
      <c r="A23" s="55"/>
      <c r="B23" s="29" t="s">
        <v>52</v>
      </c>
      <c r="C23" s="30"/>
      <c r="D23" s="30"/>
      <c r="E23" s="30"/>
      <c r="F23" s="35">
        <f>SUM(F7:F21)</f>
        <v>0</v>
      </c>
      <c r="G23" s="30"/>
      <c r="H23" s="31"/>
    </row>
    <row r="24" spans="1:8" s="4" customFormat="1">
      <c r="A24" s="56"/>
      <c r="B24" s="27"/>
      <c r="C24" s="28"/>
      <c r="D24" s="28"/>
      <c r="E24" s="28"/>
      <c r="F24" s="43"/>
      <c r="G24" s="28"/>
      <c r="H24" s="28"/>
    </row>
    <row r="25" spans="1:8">
      <c r="A25" s="57"/>
      <c r="B25" s="29" t="s">
        <v>30</v>
      </c>
      <c r="C25" s="33"/>
      <c r="D25" s="33"/>
      <c r="E25" s="33"/>
      <c r="F25" s="44"/>
      <c r="G25" s="33"/>
      <c r="H25" s="34"/>
    </row>
    <row r="26" spans="1:8" ht="197.4" customHeight="1">
      <c r="A26" s="58">
        <v>2.0099999999999998</v>
      </c>
      <c r="B26" s="18" t="s">
        <v>59</v>
      </c>
      <c r="C26" s="25" t="s">
        <v>29</v>
      </c>
      <c r="D26" s="25">
        <v>1</v>
      </c>
      <c r="E26" s="19"/>
      <c r="F26" s="45">
        <f t="shared" si="0"/>
        <v>0</v>
      </c>
      <c r="G26" s="19"/>
      <c r="H26" s="20"/>
    </row>
    <row r="27" spans="1:8" ht="197.4" customHeight="1">
      <c r="A27" s="59">
        <f t="shared" ref="A27:A36" si="2">+A26+0.01</f>
        <v>2.0199999999999996</v>
      </c>
      <c r="B27" s="9" t="s">
        <v>60</v>
      </c>
      <c r="C27" s="12" t="s">
        <v>29</v>
      </c>
      <c r="D27" s="12">
        <v>1</v>
      </c>
      <c r="E27" s="10"/>
      <c r="F27" s="46">
        <f t="shared" si="0"/>
        <v>0</v>
      </c>
      <c r="G27" s="10"/>
      <c r="H27" s="11"/>
    </row>
    <row r="28" spans="1:8" ht="102">
      <c r="A28" s="59">
        <f t="shared" si="2"/>
        <v>2.0299999999999994</v>
      </c>
      <c r="B28" s="9" t="s">
        <v>34</v>
      </c>
      <c r="C28" s="12" t="s">
        <v>29</v>
      </c>
      <c r="D28" s="12">
        <v>1</v>
      </c>
      <c r="E28" s="10"/>
      <c r="F28" s="46">
        <f t="shared" si="0"/>
        <v>0</v>
      </c>
      <c r="G28" s="10"/>
      <c r="H28" s="11"/>
    </row>
    <row r="29" spans="1:8" ht="124.2" customHeight="1">
      <c r="A29" s="59">
        <f t="shared" si="2"/>
        <v>2.0399999999999991</v>
      </c>
      <c r="B29" s="9" t="s">
        <v>35</v>
      </c>
      <c r="C29" s="12" t="s">
        <v>29</v>
      </c>
      <c r="D29" s="12">
        <v>1</v>
      </c>
      <c r="E29" s="10"/>
      <c r="F29" s="46">
        <f t="shared" si="0"/>
        <v>0</v>
      </c>
      <c r="G29" s="10"/>
      <c r="H29" s="11"/>
    </row>
    <row r="30" spans="1:8" ht="102" customHeight="1">
      <c r="A30" s="59">
        <f t="shared" si="2"/>
        <v>2.0499999999999989</v>
      </c>
      <c r="B30" s="9" t="s">
        <v>36</v>
      </c>
      <c r="C30" s="12" t="s">
        <v>29</v>
      </c>
      <c r="D30" s="12">
        <v>1</v>
      </c>
      <c r="E30" s="10"/>
      <c r="F30" s="46">
        <f t="shared" si="0"/>
        <v>0</v>
      </c>
      <c r="G30" s="10"/>
      <c r="H30" s="11"/>
    </row>
    <row r="31" spans="1:8" ht="124.85" customHeight="1">
      <c r="A31" s="59">
        <f t="shared" si="2"/>
        <v>2.0599999999999987</v>
      </c>
      <c r="B31" s="9" t="s">
        <v>37</v>
      </c>
      <c r="C31" s="12" t="s">
        <v>29</v>
      </c>
      <c r="D31" s="12">
        <v>1</v>
      </c>
      <c r="E31" s="10"/>
      <c r="F31" s="46">
        <f t="shared" si="0"/>
        <v>0</v>
      </c>
      <c r="G31" s="10"/>
      <c r="H31" s="11"/>
    </row>
    <row r="32" spans="1:8" ht="102" customHeight="1">
      <c r="A32" s="59">
        <f t="shared" si="2"/>
        <v>2.0699999999999985</v>
      </c>
      <c r="B32" s="9" t="s">
        <v>38</v>
      </c>
      <c r="C32" s="12" t="s">
        <v>29</v>
      </c>
      <c r="D32" s="12">
        <v>1</v>
      </c>
      <c r="E32" s="10"/>
      <c r="F32" s="46">
        <f t="shared" si="0"/>
        <v>0</v>
      </c>
      <c r="G32" s="10"/>
      <c r="H32" s="11"/>
    </row>
    <row r="33" spans="1:8" ht="114" customHeight="1">
      <c r="A33" s="59">
        <f t="shared" si="2"/>
        <v>2.0799999999999983</v>
      </c>
      <c r="B33" s="9" t="s">
        <v>31</v>
      </c>
      <c r="C33" s="12" t="s">
        <v>47</v>
      </c>
      <c r="D33" s="12">
        <f>4.83+2.235+2.41+1.555+1.275</f>
        <v>12.305</v>
      </c>
      <c r="E33" s="10"/>
      <c r="F33" s="46">
        <f t="shared" si="0"/>
        <v>0</v>
      </c>
      <c r="G33" s="10"/>
      <c r="H33" s="11"/>
    </row>
    <row r="34" spans="1:8" ht="162" customHeight="1">
      <c r="A34" s="59">
        <f t="shared" si="2"/>
        <v>2.0899999999999981</v>
      </c>
      <c r="B34" s="9" t="s">
        <v>33</v>
      </c>
      <c r="C34" s="12" t="s">
        <v>29</v>
      </c>
      <c r="D34" s="12">
        <v>1</v>
      </c>
      <c r="E34" s="10"/>
      <c r="F34" s="46">
        <f t="shared" si="0"/>
        <v>0</v>
      </c>
      <c r="G34" s="10"/>
      <c r="H34" s="11"/>
    </row>
    <row r="35" spans="1:8" ht="150.65" customHeight="1">
      <c r="A35" s="59">
        <f t="shared" si="2"/>
        <v>2.0999999999999979</v>
      </c>
      <c r="B35" s="9" t="s">
        <v>32</v>
      </c>
      <c r="C35" s="12" t="s">
        <v>29</v>
      </c>
      <c r="D35" s="12">
        <v>1</v>
      </c>
      <c r="E35" s="10"/>
      <c r="F35" s="46">
        <f t="shared" si="0"/>
        <v>0</v>
      </c>
      <c r="G35" s="10"/>
      <c r="H35" s="11"/>
    </row>
    <row r="36" spans="1:8" ht="141.65" customHeight="1">
      <c r="A36" s="59">
        <f t="shared" si="2"/>
        <v>2.1099999999999977</v>
      </c>
      <c r="B36" s="9" t="s">
        <v>39</v>
      </c>
      <c r="C36" s="12" t="s">
        <v>29</v>
      </c>
      <c r="D36" s="12">
        <v>1</v>
      </c>
      <c r="E36" s="10"/>
      <c r="F36" s="46">
        <f t="shared" si="0"/>
        <v>0</v>
      </c>
      <c r="G36" s="10"/>
      <c r="H36" s="11"/>
    </row>
    <row r="37" spans="1:8">
      <c r="A37" s="60"/>
      <c r="B37" s="15"/>
      <c r="C37" s="24"/>
      <c r="D37" s="24"/>
      <c r="E37" s="16"/>
      <c r="F37" s="26"/>
      <c r="G37" s="16"/>
      <c r="H37" s="17"/>
    </row>
    <row r="38" spans="1:8" s="4" customFormat="1">
      <c r="A38" s="55"/>
      <c r="B38" s="29" t="s">
        <v>53</v>
      </c>
      <c r="C38" s="30"/>
      <c r="D38" s="30"/>
      <c r="E38" s="30"/>
      <c r="F38" s="35">
        <f>SUM(F26:F37)</f>
        <v>0</v>
      </c>
      <c r="G38" s="30"/>
      <c r="H38" s="31"/>
    </row>
    <row r="39" spans="1:8" s="4" customFormat="1">
      <c r="A39" s="56"/>
      <c r="B39" s="27"/>
      <c r="C39" s="28"/>
      <c r="D39" s="28"/>
      <c r="E39" s="28"/>
      <c r="F39" s="43"/>
      <c r="G39" s="28"/>
      <c r="H39" s="28"/>
    </row>
    <row r="40" spans="1:8">
      <c r="A40" s="57"/>
      <c r="B40" s="29" t="s">
        <v>56</v>
      </c>
      <c r="C40" s="33"/>
      <c r="D40" s="33"/>
      <c r="E40" s="33"/>
      <c r="F40" s="44"/>
      <c r="G40" s="33"/>
      <c r="H40" s="34"/>
    </row>
    <row r="41" spans="1:8" ht="243.65" customHeight="1">
      <c r="A41" s="58">
        <v>3.01</v>
      </c>
      <c r="B41" s="18" t="s">
        <v>45</v>
      </c>
      <c r="C41" s="25" t="s">
        <v>26</v>
      </c>
      <c r="D41" s="25">
        <v>2</v>
      </c>
      <c r="E41" s="19"/>
      <c r="F41" s="45">
        <f t="shared" ref="F41:F47" si="3">+D41*E41</f>
        <v>0</v>
      </c>
      <c r="G41" s="19"/>
      <c r="H41" s="20"/>
    </row>
    <row r="42" spans="1:8" ht="91.85" customHeight="1">
      <c r="A42" s="59">
        <f>+A41+0.01</f>
        <v>3.0199999999999996</v>
      </c>
      <c r="B42" s="9" t="s">
        <v>46</v>
      </c>
      <c r="C42" s="12" t="s">
        <v>25</v>
      </c>
      <c r="D42" s="12">
        <v>1</v>
      </c>
      <c r="E42" s="10"/>
      <c r="F42" s="46">
        <f t="shared" si="3"/>
        <v>0</v>
      </c>
      <c r="G42" s="10"/>
      <c r="H42" s="11"/>
    </row>
    <row r="43" spans="1:8">
      <c r="A43" s="59">
        <f>+A42+0.01</f>
        <v>3.0299999999999994</v>
      </c>
      <c r="B43" s="18" t="s">
        <v>40</v>
      </c>
      <c r="C43" s="19"/>
      <c r="D43" s="19"/>
      <c r="E43" s="16"/>
      <c r="F43" s="50"/>
      <c r="G43" s="16"/>
      <c r="H43" s="17"/>
    </row>
    <row r="44" spans="1:8">
      <c r="A44" s="60"/>
      <c r="B44" s="9" t="s">
        <v>41</v>
      </c>
      <c r="C44" s="10" t="s">
        <v>24</v>
      </c>
      <c r="D44" s="13">
        <f>1.22*2.46*2</f>
        <v>6.0023999999999997</v>
      </c>
      <c r="E44" s="16"/>
      <c r="F44" s="46">
        <f t="shared" si="3"/>
        <v>0</v>
      </c>
      <c r="G44" s="16"/>
      <c r="H44" s="17"/>
    </row>
    <row r="45" spans="1:8">
      <c r="A45" s="60"/>
      <c r="B45" s="9" t="s">
        <v>42</v>
      </c>
      <c r="C45" s="10" t="s">
        <v>24</v>
      </c>
      <c r="D45" s="13">
        <f>1.4*2.41*2</f>
        <v>6.7480000000000002</v>
      </c>
      <c r="E45" s="16"/>
      <c r="F45" s="46">
        <f t="shared" si="3"/>
        <v>0</v>
      </c>
      <c r="G45" s="16"/>
      <c r="H45" s="17"/>
    </row>
    <row r="46" spans="1:8">
      <c r="A46" s="60"/>
      <c r="B46" s="9" t="s">
        <v>43</v>
      </c>
      <c r="C46" s="10" t="s">
        <v>24</v>
      </c>
      <c r="D46" s="13">
        <f>(0.36*3.675+0.36*3.06)*2</f>
        <v>4.8491999999999997</v>
      </c>
      <c r="E46" s="16"/>
      <c r="F46" s="46">
        <f t="shared" si="3"/>
        <v>0</v>
      </c>
      <c r="G46" s="16"/>
      <c r="H46" s="17"/>
    </row>
    <row r="47" spans="1:8">
      <c r="A47" s="60"/>
      <c r="B47" s="9" t="s">
        <v>44</v>
      </c>
      <c r="C47" s="10" t="s">
        <v>24</v>
      </c>
      <c r="D47" s="13">
        <f>0.36*3.5*2</f>
        <v>2.52</v>
      </c>
      <c r="E47" s="16"/>
      <c r="F47" s="46">
        <f t="shared" si="3"/>
        <v>0</v>
      </c>
      <c r="G47" s="16"/>
      <c r="H47" s="17"/>
    </row>
    <row r="48" spans="1:8">
      <c r="A48" s="60"/>
      <c r="B48" s="15"/>
      <c r="C48" s="24"/>
      <c r="D48" s="24"/>
      <c r="E48" s="16"/>
      <c r="F48" s="26"/>
      <c r="G48" s="16"/>
      <c r="H48" s="17"/>
    </row>
    <row r="49" spans="1:8" s="4" customFormat="1">
      <c r="A49" s="61"/>
      <c r="B49" s="29" t="s">
        <v>54</v>
      </c>
      <c r="C49" s="36"/>
      <c r="D49" s="36"/>
      <c r="E49" s="30"/>
      <c r="F49" s="35">
        <f>SUM(F41:F48)</f>
        <v>0</v>
      </c>
      <c r="G49" s="30"/>
      <c r="H49" s="31"/>
    </row>
  </sheetData>
  <phoneticPr fontId="6" type="noConversion"/>
  <pageMargins left="0.70866141732283472" right="0.70866141732283472" top="0.74803149606299213" bottom="0.74803149606299213" header="0.31496062992125984" footer="0.31496062992125984"/>
  <pageSetup paperSize="9" scale="52" fitToHeight="10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CF0068-FF38-4EC7-8C53-8FD576D5D557}">
  <ds:schemaRefs>
    <ds:schemaRef ds:uri="c301490e-2117-4c75-973a-1b9c72131256"/>
    <ds:schemaRef ds:uri="http://www.w3.org/XML/1998/namespace"/>
    <ds:schemaRef ds:uri="http://purl.org/dc/elements/1.1/"/>
    <ds:schemaRef ds:uri="http://schemas.microsoft.com/office/2006/documentManagement/types"/>
    <ds:schemaRef ds:uri="e7d839aa-c23b-4934-a4a8-ca367beccc21"/>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794C3556-F257-41D7-895B-1DC6DCFE60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BOQ</vt:lpstr>
      <vt:lpstr>BOQ!Print_Titles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Smrutika Thoti</cp:lastModifiedBy>
  <cp:revision/>
  <cp:lastPrinted>2024-11-13T12:49:21Z</cp:lastPrinted>
  <dcterms:created xsi:type="dcterms:W3CDTF">2023-11-06T09:38:50Z</dcterms:created>
  <dcterms:modified xsi:type="dcterms:W3CDTF">2024-11-16T07:16:02Z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