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TEL\OneDrive\Documents\HYD\KFC Ulavacharu\KFC Civil\"/>
    </mc:Choice>
  </mc:AlternateContent>
  <bookViews>
    <workbookView xWindow="0" yWindow="0" windowWidth="19200" windowHeight="6465" activeTab="3"/>
  </bookViews>
  <sheets>
    <sheet name="Summary Sheet" sheetId="3" r:id="rId1"/>
    <sheet name="BOQ Price Bid" sheetId="2" r:id="rId2"/>
    <sheet name="Measurement Sheet" sheetId="4" r:id="rId3"/>
    <sheet name="NT Items" sheetId="5" r:id="rId4"/>
  </sheets>
  <calcPr calcId="152511"/>
</workbook>
</file>

<file path=xl/calcChain.xml><?xml version="1.0" encoding="utf-8"?>
<calcChain xmlns="http://schemas.openxmlformats.org/spreadsheetml/2006/main">
  <c r="F3" i="5" l="1"/>
  <c r="F4" i="3" l="1"/>
  <c r="F3" i="3"/>
  <c r="F14" i="5"/>
  <c r="E5" i="3" s="1"/>
  <c r="F5" i="3" s="1"/>
  <c r="F7" i="3" s="1"/>
  <c r="F12" i="5"/>
  <c r="F11" i="5"/>
  <c r="E11" i="5"/>
  <c r="F9" i="5"/>
  <c r="F8" i="5"/>
  <c r="F7" i="5"/>
  <c r="F5" i="5"/>
  <c r="F4" i="5"/>
  <c r="F2" i="5"/>
  <c r="E7" i="3" l="1"/>
  <c r="K235" i="2"/>
  <c r="L235" i="2" s="1"/>
  <c r="K232" i="2"/>
  <c r="L232" i="2" s="1"/>
  <c r="K229" i="2"/>
  <c r="L229" i="2" s="1"/>
  <c r="K228" i="2"/>
  <c r="K227" i="2"/>
  <c r="K226" i="2"/>
  <c r="K225" i="2"/>
  <c r="L225" i="2" s="1"/>
  <c r="K224" i="2"/>
  <c r="K210" i="2"/>
  <c r="K209" i="2"/>
  <c r="L209" i="2" s="1"/>
  <c r="K222" i="2"/>
  <c r="L222" i="2" s="1"/>
  <c r="K205" i="2"/>
  <c r="K204" i="2"/>
  <c r="K198" i="2"/>
  <c r="K197" i="2"/>
  <c r="L197" i="2" s="1"/>
  <c r="K196" i="2"/>
  <c r="K195" i="2"/>
  <c r="L195" i="2" s="1"/>
  <c r="K194" i="2"/>
  <c r="K193" i="2"/>
  <c r="K192" i="2"/>
  <c r="K191" i="2"/>
  <c r="L191" i="2" s="1"/>
  <c r="K190" i="2"/>
  <c r="L190" i="2" s="1"/>
  <c r="K189" i="2"/>
  <c r="L189" i="2" s="1"/>
  <c r="K182" i="2"/>
  <c r="K181" i="2"/>
  <c r="L181" i="2" s="1"/>
  <c r="K175" i="2"/>
  <c r="L175" i="2" s="1"/>
  <c r="K172" i="2"/>
  <c r="L172" i="2" s="1"/>
  <c r="K168" i="2"/>
  <c r="K164" i="2"/>
  <c r="K139" i="2"/>
  <c r="L139" i="2" s="1"/>
  <c r="K138" i="2"/>
  <c r="L138" i="2" s="1"/>
  <c r="K130" i="2"/>
  <c r="L130" i="2" s="1"/>
  <c r="K125" i="2"/>
  <c r="K121" i="2"/>
  <c r="L121" i="2" s="1"/>
  <c r="K120" i="2"/>
  <c r="L120" i="2" s="1"/>
  <c r="K119" i="2"/>
  <c r="L119" i="2" s="1"/>
  <c r="K112" i="2"/>
  <c r="K102" i="2"/>
  <c r="K101" i="2"/>
  <c r="K100" i="2"/>
  <c r="K99" i="2"/>
  <c r="K98" i="2"/>
  <c r="L98" i="2" s="1"/>
  <c r="K97" i="2"/>
  <c r="L97" i="2" s="1"/>
  <c r="K96" i="2"/>
  <c r="K95" i="2"/>
  <c r="K93" i="2"/>
  <c r="K91" i="2"/>
  <c r="L91" i="2" s="1"/>
  <c r="K90" i="2"/>
  <c r="L90" i="2" s="1"/>
  <c r="K89" i="2"/>
  <c r="K88" i="2"/>
  <c r="K86" i="2"/>
  <c r="L86" i="2" s="1"/>
  <c r="K85" i="2"/>
  <c r="L85" i="2" s="1"/>
  <c r="K83" i="2"/>
  <c r="L83" i="2" s="1"/>
  <c r="K82" i="2"/>
  <c r="L82" i="2" s="1"/>
  <c r="K81" i="2"/>
  <c r="L81" i="2" s="1"/>
  <c r="K80" i="2"/>
  <c r="K78" i="2"/>
  <c r="L78" i="2" s="1"/>
  <c r="K76" i="2"/>
  <c r="L76" i="2" s="1"/>
  <c r="K75" i="2"/>
  <c r="K73" i="2"/>
  <c r="L73" i="2" s="1"/>
  <c r="K72" i="2"/>
  <c r="L72" i="2" s="1"/>
  <c r="K71" i="2"/>
  <c r="L71" i="2" s="1"/>
  <c r="K69" i="2"/>
  <c r="L69" i="2" s="1"/>
  <c r="K68" i="2"/>
  <c r="L68" i="2" s="1"/>
  <c r="K65" i="2"/>
  <c r="L65" i="2" s="1"/>
  <c r="K63" i="2"/>
  <c r="L63" i="2" s="1"/>
  <c r="K62" i="2"/>
  <c r="L62" i="2" s="1"/>
  <c r="K61" i="2"/>
  <c r="L61" i="2" s="1"/>
  <c r="K60" i="2"/>
  <c r="L60" i="2" s="1"/>
  <c r="K59" i="2"/>
  <c r="L59" i="2" s="1"/>
  <c r="K58" i="2"/>
  <c r="L58" i="2" s="1"/>
  <c r="K57" i="2"/>
  <c r="L57" i="2" s="1"/>
  <c r="K55" i="2"/>
  <c r="L55" i="2" s="1"/>
  <c r="K54" i="2"/>
  <c r="L54" i="2" s="1"/>
  <c r="K51" i="2"/>
  <c r="L51" i="2" s="1"/>
  <c r="K50" i="2"/>
  <c r="L50" i="2" s="1"/>
  <c r="K49" i="2"/>
  <c r="L49" i="2" s="1"/>
  <c r="K47" i="2"/>
  <c r="L47" i="2" s="1"/>
  <c r="K45" i="2"/>
  <c r="L45" i="2" s="1"/>
  <c r="K44" i="2"/>
  <c r="L44" i="2" s="1"/>
  <c r="K42" i="2"/>
  <c r="L42" i="2" s="1"/>
  <c r="K40" i="2"/>
  <c r="L40" i="2" s="1"/>
  <c r="K39" i="2"/>
  <c r="L39" i="2" s="1"/>
  <c r="K38" i="2"/>
  <c r="L38" i="2" s="1"/>
  <c r="K37" i="2"/>
  <c r="L37" i="2" s="1"/>
  <c r="K34" i="2"/>
  <c r="L34" i="2" s="1"/>
  <c r="K33" i="2"/>
  <c r="L33" i="2" s="1"/>
  <c r="K31" i="2"/>
  <c r="L31" i="2" s="1"/>
  <c r="K30" i="2"/>
  <c r="L30" i="2" s="1"/>
  <c r="K28" i="2"/>
  <c r="L28" i="2" s="1"/>
  <c r="K27" i="2"/>
  <c r="L27" i="2" s="1"/>
  <c r="L228" i="2"/>
  <c r="L224" i="2"/>
  <c r="L210" i="2"/>
  <c r="L205" i="2"/>
  <c r="L204" i="2"/>
  <c r="L198" i="2"/>
  <c r="L196" i="2"/>
  <c r="L194" i="2"/>
  <c r="L193" i="2"/>
  <c r="L192" i="2"/>
  <c r="L182" i="2"/>
  <c r="L168" i="2"/>
  <c r="L164" i="2"/>
  <c r="L125" i="2"/>
  <c r="L112" i="2"/>
  <c r="L100" i="2"/>
  <c r="L99" i="2"/>
  <c r="L96" i="2"/>
  <c r="L93" i="2"/>
  <c r="L89" i="2"/>
  <c r="L80" i="2"/>
  <c r="L75" i="2"/>
  <c r="L25" i="2"/>
  <c r="L21" i="2"/>
  <c r="L18" i="2"/>
  <c r="L13" i="2"/>
  <c r="L12" i="2"/>
  <c r="L8" i="2"/>
  <c r="L6" i="2"/>
  <c r="K25" i="2"/>
  <c r="K23" i="2"/>
  <c r="L23" i="2" s="1"/>
  <c r="K22" i="2"/>
  <c r="L22" i="2" s="1"/>
  <c r="K21" i="2"/>
  <c r="K18" i="2"/>
  <c r="K16" i="2"/>
  <c r="L16" i="2" s="1"/>
  <c r="K14" i="2"/>
  <c r="L14" i="2" s="1"/>
  <c r="K13" i="2"/>
  <c r="K12" i="2"/>
  <c r="K11" i="2"/>
  <c r="L11" i="2" s="1"/>
  <c r="K9" i="2"/>
  <c r="L9" i="2" s="1"/>
  <c r="K8" i="2"/>
  <c r="K6" i="2"/>
  <c r="K4" i="2"/>
  <c r="L4" i="2" s="1"/>
  <c r="K317" i="4"/>
  <c r="K316" i="4"/>
  <c r="K466" i="4"/>
  <c r="K463" i="4"/>
  <c r="K460" i="4"/>
  <c r="K455" i="4"/>
  <c r="K453" i="4"/>
  <c r="K441" i="4"/>
  <c r="K429" i="4"/>
  <c r="K425" i="4"/>
  <c r="K424" i="4"/>
  <c r="K423" i="4"/>
  <c r="K422" i="4"/>
  <c r="K421" i="4"/>
  <c r="K420" i="4"/>
  <c r="K413" i="4"/>
  <c r="K412" i="4"/>
  <c r="K406" i="4"/>
  <c r="K403" i="4"/>
  <c r="K399" i="4"/>
  <c r="K395" i="4"/>
  <c r="K370" i="4"/>
  <c r="K369" i="4"/>
  <c r="K361" i="4"/>
  <c r="K356" i="4"/>
  <c r="K352" i="4"/>
  <c r="K351" i="4"/>
  <c r="K350" i="4"/>
  <c r="K343" i="4"/>
  <c r="K333" i="4"/>
  <c r="K324" i="4"/>
  <c r="K327" i="4"/>
  <c r="K326" i="4"/>
  <c r="K325" i="4"/>
  <c r="K322" i="4"/>
  <c r="K300" i="4"/>
  <c r="K310" i="4"/>
  <c r="K311" i="4"/>
  <c r="K309" i="4"/>
  <c r="K308" i="4"/>
  <c r="K307" i="4"/>
  <c r="K306" i="4"/>
  <c r="K305" i="4"/>
  <c r="K304" i="4"/>
  <c r="K303" i="4"/>
  <c r="K302" i="4"/>
  <c r="K297" i="4"/>
  <c r="K301" i="4"/>
  <c r="K299" i="4"/>
  <c r="K298" i="4"/>
  <c r="K296" i="4"/>
  <c r="K295" i="4"/>
  <c r="K294" i="4"/>
  <c r="K293" i="4"/>
  <c r="K292" i="4"/>
  <c r="K291" i="4"/>
  <c r="K290" i="4"/>
  <c r="K289" i="4" s="1"/>
  <c r="K287" i="4"/>
  <c r="K283" i="4"/>
  <c r="K280" i="4"/>
  <c r="K285" i="4"/>
  <c r="K284" i="4"/>
  <c r="K282" i="4"/>
  <c r="K281" i="4"/>
  <c r="K279" i="4"/>
  <c r="K278" i="4"/>
  <c r="K273" i="4"/>
  <c r="K274" i="4"/>
  <c r="K276" i="4"/>
  <c r="K272" i="4"/>
  <c r="K271" i="4"/>
  <c r="K270" i="4"/>
  <c r="K269" i="4"/>
  <c r="K268" i="4"/>
  <c r="K267" i="4"/>
  <c r="K266" i="4"/>
  <c r="K263" i="4"/>
  <c r="K260" i="4"/>
  <c r="K258" i="4"/>
  <c r="K257" i="4"/>
  <c r="K254" i="4"/>
  <c r="K253" i="4"/>
  <c r="K246" i="4"/>
  <c r="K243" i="4"/>
  <c r="K240" i="4"/>
  <c r="K238" i="4"/>
  <c r="K237" i="4"/>
  <c r="K236" i="4"/>
  <c r="K235" i="4" s="1"/>
  <c r="K231" i="4"/>
  <c r="K230" i="4"/>
  <c r="K229" i="4"/>
  <c r="K228" i="4" s="1"/>
  <c r="K227" i="4"/>
  <c r="K225" i="4"/>
  <c r="K224" i="4"/>
  <c r="K223" i="4" s="1"/>
  <c r="K219" i="4"/>
  <c r="K216" i="4"/>
  <c r="K214" i="4"/>
  <c r="K217" i="4"/>
  <c r="K215" i="4"/>
  <c r="K213" i="4"/>
  <c r="K208" i="4"/>
  <c r="K204" i="4"/>
  <c r="K203" i="4"/>
  <c r="K202" i="4"/>
  <c r="K201" i="4"/>
  <c r="K200" i="4"/>
  <c r="K199" i="4"/>
  <c r="K198" i="4"/>
  <c r="K197" i="4"/>
  <c r="K196" i="4"/>
  <c r="K195" i="4"/>
  <c r="K194" i="4" s="1"/>
  <c r="K192" i="4"/>
  <c r="K191" i="4"/>
  <c r="K190" i="4"/>
  <c r="K189" i="4"/>
  <c r="K188" i="4"/>
  <c r="K187" i="4"/>
  <c r="K182" i="4"/>
  <c r="K181" i="4"/>
  <c r="K179" i="4"/>
  <c r="K144" i="4"/>
  <c r="K153" i="4"/>
  <c r="K168" i="4"/>
  <c r="K161" i="4"/>
  <c r="K171" i="4"/>
  <c r="K170" i="4"/>
  <c r="K169" i="4"/>
  <c r="K167" i="4"/>
  <c r="K166" i="4"/>
  <c r="K165" i="4"/>
  <c r="K164" i="4"/>
  <c r="K163" i="4"/>
  <c r="K162" i="4"/>
  <c r="K160" i="4"/>
  <c r="K159" i="4"/>
  <c r="K158" i="4"/>
  <c r="K157" i="4"/>
  <c r="K156" i="4"/>
  <c r="K155" i="4"/>
  <c r="K154" i="4"/>
  <c r="K152" i="4"/>
  <c r="K151" i="4"/>
  <c r="K150" i="4"/>
  <c r="K149" i="4"/>
  <c r="K148" i="4"/>
  <c r="K147" i="4"/>
  <c r="K146" i="4"/>
  <c r="K145" i="4"/>
  <c r="K143" i="4"/>
  <c r="K142" i="4"/>
  <c r="K141" i="4"/>
  <c r="K138" i="4"/>
  <c r="K137" i="4"/>
  <c r="K136" i="4"/>
  <c r="K135" i="4"/>
  <c r="K134" i="4"/>
  <c r="K126" i="4"/>
  <c r="K130" i="4"/>
  <c r="K129" i="4"/>
  <c r="K128" i="4"/>
  <c r="K127" i="4"/>
  <c r="K125" i="4"/>
  <c r="K121" i="4"/>
  <c r="K120" i="4"/>
  <c r="K119" i="4"/>
  <c r="K118" i="4"/>
  <c r="K116" i="4"/>
  <c r="K112" i="4"/>
  <c r="K110" i="4"/>
  <c r="K104" i="4"/>
  <c r="K103" i="4"/>
  <c r="K102" i="4"/>
  <c r="K101" i="4"/>
  <c r="K98" i="4"/>
  <c r="K96" i="4"/>
  <c r="K107" i="4"/>
  <c r="K106" i="4"/>
  <c r="K105" i="4"/>
  <c r="K100" i="4"/>
  <c r="K99" i="4"/>
  <c r="K97" i="4"/>
  <c r="K95" i="4"/>
  <c r="K94" i="4"/>
  <c r="K93" i="4"/>
  <c r="K92" i="4"/>
  <c r="K91" i="4"/>
  <c r="K90" i="4"/>
  <c r="K89" i="4"/>
  <c r="K88" i="4"/>
  <c r="K87" i="4"/>
  <c r="K86" i="4"/>
  <c r="K85" i="4"/>
  <c r="K84" i="4"/>
  <c r="K83" i="4"/>
  <c r="K82" i="4"/>
  <c r="K81" i="4"/>
  <c r="K80" i="4"/>
  <c r="K78" i="4"/>
  <c r="K75" i="4"/>
  <c r="K74" i="4"/>
  <c r="K73" i="4"/>
  <c r="K72" i="4"/>
  <c r="K67" i="4"/>
  <c r="K66" i="4"/>
  <c r="K65" i="4"/>
  <c r="K64" i="4"/>
  <c r="K62" i="4"/>
  <c r="K61" i="4"/>
  <c r="K60" i="4"/>
  <c r="K59" i="4"/>
  <c r="K57" i="4"/>
  <c r="K55" i="4"/>
  <c r="K54" i="4"/>
  <c r="K53" i="4"/>
  <c r="K52" i="4"/>
  <c r="K51" i="4"/>
  <c r="K50" i="4"/>
  <c r="K49" i="4"/>
  <c r="K48" i="4"/>
  <c r="K47" i="4"/>
  <c r="K46" i="4"/>
  <c r="K45" i="4"/>
  <c r="K43" i="4"/>
  <c r="K42" i="4"/>
  <c r="K63" i="4"/>
  <c r="K58" i="4"/>
  <c r="K56" i="4"/>
  <c r="K44" i="4"/>
  <c r="K41" i="4"/>
  <c r="K40" i="4"/>
  <c r="K36" i="4"/>
  <c r="K35" i="4"/>
  <c r="K34" i="4"/>
  <c r="K32" i="4"/>
  <c r="K33" i="4"/>
  <c r="K31" i="4"/>
  <c r="K30" i="4"/>
  <c r="K29" i="4"/>
  <c r="K28" i="4"/>
  <c r="K27" i="4"/>
  <c r="K26" i="4"/>
  <c r="K25" i="4"/>
  <c r="K24" i="4"/>
  <c r="K23" i="4"/>
  <c r="K22" i="4"/>
  <c r="K21" i="4"/>
  <c r="K20" i="4"/>
  <c r="K19" i="4"/>
  <c r="K18" i="4"/>
  <c r="K17" i="4"/>
  <c r="K16" i="4"/>
  <c r="K15" i="4"/>
  <c r="K14" i="4"/>
  <c r="K13" i="4"/>
  <c r="K12" i="4"/>
  <c r="K11" i="4"/>
  <c r="K10" i="4"/>
  <c r="K7" i="4"/>
  <c r="K5" i="4"/>
  <c r="K180" i="4" l="1"/>
  <c r="K277" i="4"/>
  <c r="K186" i="4"/>
  <c r="K265" i="4"/>
  <c r="K212" i="4"/>
  <c r="K133" i="4"/>
  <c r="K71" i="4"/>
  <c r="K117" i="4"/>
  <c r="K140" i="4"/>
  <c r="K9" i="4"/>
  <c r="K124" i="4"/>
  <c r="K39" i="4"/>
  <c r="K79" i="4"/>
  <c r="J235" i="2" l="1"/>
  <c r="J232" i="2"/>
  <c r="J229" i="2"/>
  <c r="J228" i="2"/>
  <c r="J226" i="2"/>
  <c r="J225" i="2"/>
  <c r="J224" i="2"/>
  <c r="J222" i="2"/>
  <c r="J210" i="2"/>
  <c r="J209" i="2"/>
  <c r="J205" i="2"/>
  <c r="J204" i="2"/>
  <c r="J198" i="2"/>
  <c r="J197" i="2"/>
  <c r="J196" i="2"/>
  <c r="J195" i="2"/>
  <c r="J194" i="2"/>
  <c r="J193" i="2"/>
  <c r="J192" i="2"/>
  <c r="J191" i="2"/>
  <c r="J190" i="2"/>
  <c r="J189" i="2"/>
  <c r="J182" i="2"/>
  <c r="J181" i="2"/>
  <c r="J175" i="2"/>
  <c r="J172" i="2"/>
  <c r="J168" i="2"/>
  <c r="J164" i="2"/>
  <c r="J139" i="2"/>
  <c r="J138" i="2"/>
  <c r="J130" i="2"/>
  <c r="J125" i="2"/>
  <c r="J121" i="2"/>
  <c r="J120" i="2"/>
  <c r="J119" i="2"/>
  <c r="J115" i="2" s="1"/>
  <c r="C4" i="3" s="1"/>
  <c r="J114" i="2"/>
  <c r="J113" i="2"/>
  <c r="J112" i="2"/>
  <c r="J102" i="2"/>
  <c r="J101" i="2"/>
  <c r="J100" i="2"/>
  <c r="J99" i="2"/>
  <c r="J98" i="2"/>
  <c r="J97" i="2"/>
  <c r="J96" i="2"/>
  <c r="J95" i="2"/>
  <c r="J93" i="2"/>
  <c r="J91" i="2"/>
  <c r="J90" i="2"/>
  <c r="J89" i="2"/>
  <c r="J88" i="2"/>
  <c r="J86" i="2"/>
  <c r="J85" i="2"/>
  <c r="J83" i="2"/>
  <c r="J82" i="2"/>
  <c r="J81" i="2"/>
  <c r="J80" i="2"/>
  <c r="J78" i="2"/>
  <c r="J76" i="2"/>
  <c r="J75" i="2"/>
  <c r="J73" i="2"/>
  <c r="J72" i="2"/>
  <c r="J71" i="2"/>
  <c r="J69" i="2"/>
  <c r="J68" i="2"/>
  <c r="J65" i="2"/>
  <c r="J63" i="2"/>
  <c r="J62" i="2"/>
  <c r="J61" i="2"/>
  <c r="J60" i="2"/>
  <c r="J59" i="2"/>
  <c r="J58" i="2"/>
  <c r="J57" i="2"/>
  <c r="J55" i="2"/>
  <c r="J54" i="2"/>
  <c r="J51" i="2"/>
  <c r="J50" i="2"/>
  <c r="J49" i="2"/>
  <c r="J47" i="2"/>
  <c r="J45" i="2"/>
  <c r="J44" i="2"/>
  <c r="J42" i="2"/>
  <c r="J40" i="2"/>
  <c r="J39" i="2"/>
  <c r="J38" i="2"/>
  <c r="J37" i="2"/>
  <c r="J34" i="2"/>
  <c r="J33" i="2"/>
  <c r="J31" i="2"/>
  <c r="J30" i="2"/>
  <c r="J28" i="2"/>
  <c r="J27" i="2"/>
  <c r="J25" i="2"/>
  <c r="J23" i="2"/>
  <c r="J22" i="2"/>
  <c r="J21" i="2"/>
  <c r="J18" i="2"/>
  <c r="J16" i="2"/>
  <c r="J14" i="2"/>
  <c r="J13" i="2"/>
  <c r="J12" i="2"/>
  <c r="J11" i="2"/>
  <c r="J9" i="2"/>
  <c r="J8" i="2"/>
  <c r="J6" i="2"/>
  <c r="J4" i="2"/>
  <c r="L2" i="2" l="1"/>
  <c r="D3" i="3" s="1"/>
  <c r="L115" i="2"/>
  <c r="D4" i="3" s="1"/>
  <c r="J2" i="2"/>
  <c r="C3" i="3" s="1"/>
  <c r="C7" i="3" s="1"/>
  <c r="D7" i="3" l="1"/>
</calcChain>
</file>

<file path=xl/sharedStrings.xml><?xml version="1.0" encoding="utf-8"?>
<sst xmlns="http://schemas.openxmlformats.org/spreadsheetml/2006/main" count="2889" uniqueCount="500">
  <si>
    <t>.00</t>
  </si>
  <si>
    <t>Item Code</t>
  </si>
  <si>
    <t>Item Description</t>
  </si>
  <si>
    <t>Unit Price</t>
  </si>
  <si>
    <t/>
  </si>
  <si>
    <t xml:space="preserve">Civil work </t>
  </si>
  <si>
    <t>NOS</t>
  </si>
  <si>
    <t>1.00</t>
  </si>
  <si>
    <t>0.00</t>
  </si>
  <si>
    <t>18.00</t>
  </si>
  <si>
    <t>Plumbing Work</t>
  </si>
  <si>
    <t>Sr No.</t>
  </si>
  <si>
    <t>Item Name</t>
  </si>
  <si>
    <t>UOM</t>
  </si>
  <si>
    <t>Minimum Amount</t>
  </si>
  <si>
    <t>Amount</t>
  </si>
  <si>
    <t>1.000</t>
  </si>
  <si>
    <t>1</t>
  </si>
  <si>
    <t>ANTI TERMITE TREATMENT</t>
  </si>
  <si>
    <t>PEST CONTROL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</si>
  <si>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</si>
  <si>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960.000</t>
  </si>
  <si>
    <t>2</t>
  </si>
  <si>
    <t xml:space="preserve">     DISMANTLING WORKS</t>
  </si>
  <si>
    <t>DISMANTLING WORKS     Pre-approval of Amount for any dismantling works required</t>
  </si>
  <si>
    <t>Job</t>
  </si>
  <si>
    <t>5,000.00</t>
  </si>
  <si>
    <t>3</t>
  </si>
  <si>
    <t xml:space="preserve">     CIVIL WORKS</t>
  </si>
  <si>
    <t>3.01</t>
  </si>
  <si>
    <t>100MM THK SIPOREX WALL      P C light wt. Block masonry of 100mm thk with CM 1 4 in proper line, level   plumb (Siporex or Aerocon block of size 600 x 200 x 100 mm) At every 1 tm ht. interval stiffener should be provided. Rate to include the cost of stiffener   lintel.</t>
  </si>
  <si>
    <t>2600.000</t>
  </si>
  <si>
    <t>3.02</t>
  </si>
  <si>
    <t xml:space="preserve">INTERNAL PLASTER      P A 12-15mm thick plaster in cement mortar 1 4 (1 cement   4coarse sand) to ceiling, all types of RCC. work, brick work surfaces at all levels in line, level and plumb including smooth cement finish or roughning of surface to hold tiles and providing necessary grooves at junctions of walls and ceiling, door window frames incl. racking the joints of roughing the RCC. surface, necessary curing scaffolding etc. complete as directed.     Note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 f chicken mesh, Plaster Master and REUROn.                                                            </t>
  </si>
  <si>
    <t>4900.000</t>
  </si>
  <si>
    <t>318,500.00</t>
  </si>
  <si>
    <t>65.00</t>
  </si>
  <si>
    <t>4</t>
  </si>
  <si>
    <t xml:space="preserve">     BRICK BAT COBA   WATERPROOFING WORKS</t>
  </si>
  <si>
    <t>4.01</t>
  </si>
  <si>
    <t xml:space="preserve">SIPOREX BAT COBA- upto 100MM                 P L  light wt. Solid Block  (siporex or Aerocon) bat coba to conceal drainage   plumbing lines for Grease trap of average thk of 100 mm with CM 1 4 top layer should be finished properly to receive flooring layer on it [ DISH WASH AREA] </t>
  </si>
  <si>
    <t>25.000</t>
  </si>
  <si>
    <t>3,000.00</t>
  </si>
  <si>
    <t>4.02</t>
  </si>
  <si>
    <t xml:space="preserve">SIPOREX BAT COBA- upto 150MM                 P L  light wt. Solid Block  (siporex or Aerocon) bat coba to conceal drainage   plumbing lines for Grease trap of average thk of 150 mm with CM 1 4 top layer should be finished properly to receive flooring layer on it [ DISH WASH AREA] </t>
  </si>
  <si>
    <t>30.000</t>
  </si>
  <si>
    <t>4,350.00</t>
  </si>
  <si>
    <t>4.03</t>
  </si>
  <si>
    <t xml:space="preserve">SIPOREX BAT COBA- upto 305MM                   P L  light wt. Solid Block  (siporex or Aerocon) bat coba to conceal drainage   plumbing lines for Grease trap of average thk of 200 mm with CM 1 4 top layer should be finished properly to receive flooring layer on it [ DISH WASH AREA] </t>
  </si>
  <si>
    <t>870.000</t>
  </si>
  <si>
    <t>182,700.00</t>
  </si>
  <si>
    <t>4.04</t>
  </si>
  <si>
    <t>WATER PROOFING- MEMBRANE     Providing  and  laying  water- proofing treatment to hand wash, BOH area consisting of 4mm Thk Apex Apcon Sheild   Dr Fixit Torchsheild   or equivalent polyster reinforced APP modified bitumen membrane sheet(Basic Rate Rs.2000   Roll of 10mX1m) as approved, cleaning and smoothing of entire surface, smooth plaster upto 600mm from raw floor lvl, 12mmx12mm groove at 150mm from floor rising lvl, one coat of Bitcote Dr Fixit Apex equivalent (as approved)-heavy body bitumen primer (Basic Rate Rs.82   Kg) coating as a primer on surface and till 450mm from floor rising lvl, application of membrane sheet as per application detail and packing the hole cuts for pipe line  and checking the area which is water proofed. Rate includes of laying the protective layer of Plaster. Measurement to be done of floor area, wall area not to be paid, if ht. is &lt; 600 mm, difference of 600mm will be paid.</t>
  </si>
  <si>
    <t>1750.000</t>
  </si>
  <si>
    <t>192,500.00</t>
  </si>
  <si>
    <t>5</t>
  </si>
  <si>
    <t xml:space="preserve">     PCC WORKS</t>
  </si>
  <si>
    <t>5.01</t>
  </si>
  <si>
    <t>50mm PCC      Providing   Laying PCC 1 3 6 of average thk 50mm of M 10 grade of concrete ( 1 cement  3 coarse sand 6graded stone aggregate 10 mm nominal size) BOH AREA</t>
  </si>
  <si>
    <t>6</t>
  </si>
  <si>
    <t xml:space="preserve">     CUT OUT WORKS</t>
  </si>
  <si>
    <t>6.01</t>
  </si>
  <si>
    <t>CUT OUT IN THE WALLS FOR AC DUCT ROUTING     Making Cut out for AC ducts   finishing the edges or filling the gaps after the duct installation; incl of water weather proofing walls from exterior side.</t>
  </si>
  <si>
    <t>Nos</t>
  </si>
  <si>
    <t>6.000</t>
  </si>
  <si>
    <t>Note      No holes to be made in any beams, columns, slabs, etc by Sapphire or Sapphire s vendors. If any core cutting is required, same to be done by respective LL   mall management. As per case, if core cutting is to be reimbursed, Sapphire or Sapphire s vendors will reimburse the LL mall management as per project managers corresspondence with LL Mall management.</t>
  </si>
  <si>
    <t>7</t>
  </si>
  <si>
    <t xml:space="preserve">     GRANITE WORKS</t>
  </si>
  <si>
    <t>7.01</t>
  </si>
  <si>
    <t>GRANITE PARTITION DOUBLE THICKNESS     P F 36mm thk Granite Partition by sandwiching two 18mm thk granite (3 -6  height) with Araldite adhesive including cutting, fixing, grinding, half round moulding at the edge   polishing complete. Base Rate of granite is Rs. 150 - sq.ft.  Product- Jet black granite</t>
  </si>
  <si>
    <t>10.000</t>
  </si>
  <si>
    <t>7,500.00</t>
  </si>
  <si>
    <t>7.02</t>
  </si>
  <si>
    <t>GRANITE FLOORING   STAIRCASE      P F 18mm thk Granite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Base Rate of granite is Rs. 150 - sq.ft.  Product- Jet black granite</t>
  </si>
  <si>
    <t>12.000</t>
  </si>
  <si>
    <t>7.03</t>
  </si>
  <si>
    <t>GRANITE THRESHOLD IN FLOORING AND JAMB LINING     P F upto 9  wide 18mm Granite threshold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Base Rate of granite is Rs. 150 - sq.ft.  Product- Jet black granite</t>
  </si>
  <si>
    <t>Rft</t>
  </si>
  <si>
    <t>8</t>
  </si>
  <si>
    <t xml:space="preserve">     FLOORING WORKS</t>
  </si>
  <si>
    <t>8.01</t>
  </si>
  <si>
    <t>KOTA STONE FLOORING     P L Kota stone flooring of size 22  x 22  (25 mm thk) with 40 mm avg thk of cement sand bedding of CM 1 6   neat cement slurry   paste with polish KOTA   PRE-POLISH KOTA</t>
  </si>
  <si>
    <t>1100.000</t>
  </si>
  <si>
    <t>231,000.00</t>
  </si>
  <si>
    <t>9</t>
  </si>
  <si>
    <t xml:space="preserve">     DADO WORKS</t>
  </si>
  <si>
    <t>9.01</t>
  </si>
  <si>
    <t>DADO TILES (8 -0” HT) FOR KFC     P L BLACK BEVELED TILES, JOHNSON MAKE (200mmX100mm) Dado TILE with neat cement paste with avg thk of 6mm in proper line, level   plumb. Make   color will be approved by architect. Base Rate of tile is Rs. 80 - sq.ft.</t>
  </si>
  <si>
    <t>245.000</t>
  </si>
  <si>
    <t>9.02</t>
  </si>
  <si>
    <t>DADO TILES (8 -0  HT)     P LGLAZE CERAMIC WALL TILE of size 600 x 300 mm on 40 mm thk of cement sand bedding with CM 1 4 (fixing to be done with cement slurry   paste) for toilet area. Base Rate of tile is Rs. 60 - sq.ft. NO ACCEPTANCE FOR ANY RATE VARIATION ON BASIC RATE.</t>
  </si>
  <si>
    <t>1550.000</t>
  </si>
  <si>
    <t>325,500.00</t>
  </si>
  <si>
    <t>9.03</t>
  </si>
  <si>
    <t>WALL TILE BOXES HANDED OVER TO OPERATIONS     Handing over sealed boxes of wall tiles to maintenance    operations team on completion of the project at time of handover- to be preserved used by maintenance    operations team for any future repair work at same outlet</t>
  </si>
  <si>
    <t xml:space="preserve">     GREY TILE - GLOSSY- Johnson - maximum one box  WILL BE PAID ADDITIONAL BASIS ON SUPPORTING</t>
  </si>
  <si>
    <t>Box</t>
  </si>
  <si>
    <t>2.000</t>
  </si>
  <si>
    <t xml:space="preserve">     Toronto Blanco- maximum two boxes  WILL BE PAID ADDITIONAL BASIS ON SUPPORTING</t>
  </si>
  <si>
    <t>10</t>
  </si>
  <si>
    <t xml:space="preserve">     SKIRTING WORKS</t>
  </si>
  <si>
    <t>10.01</t>
  </si>
  <si>
    <t>KOTA SKIRTING     P F upto 100 mm high kota tile STONE skirting</t>
  </si>
  <si>
    <t>240.000</t>
  </si>
  <si>
    <t>30,000.00</t>
  </si>
  <si>
    <t>10.02</t>
  </si>
  <si>
    <t xml:space="preserve">SS 304 GRADE SKIRTING     P F upto 100 mm high tile skirting  </t>
  </si>
  <si>
    <t>100.000</t>
  </si>
  <si>
    <t>11,000.00</t>
  </si>
  <si>
    <t>11</t>
  </si>
  <si>
    <t xml:space="preserve">     PARTITIONS AND PANELINGS</t>
  </si>
  <si>
    <t>11.01</t>
  </si>
  <si>
    <t>8 MM PLYWOOD PANELING   BOXING     P F 8mm 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</si>
  <si>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 xml:space="preserve">     P F 8mm plywood plain paneling without frame or laminate</t>
  </si>
  <si>
    <t>295.000</t>
  </si>
  <si>
    <t>53,100.00</t>
  </si>
  <si>
    <t xml:space="preserve">     P F 8mm plywood plain paneling with frame or without laminate</t>
  </si>
  <si>
    <t>20.000</t>
  </si>
  <si>
    <t>4,900.00</t>
  </si>
  <si>
    <t xml:space="preserve">     P F 12mm plywood plain paneling with frame, with laminate</t>
  </si>
  <si>
    <t>15.000</t>
  </si>
  <si>
    <t>5,400.00</t>
  </si>
  <si>
    <t xml:space="preserve">     P F 12mm plywood plain paneling with frame, without laminate</t>
  </si>
  <si>
    <t>35.000</t>
  </si>
  <si>
    <t>8,575.00</t>
  </si>
  <si>
    <t>11.02</t>
  </si>
  <si>
    <t xml:space="preserve">12MM BISON BOARD PANELING   BOXING     P F 12mm bison panel as paneling as per following specs incl of all hardware, labour; in perfect line and plumb, incl of grooves as desired or specified in drawing, complete in all respects. </t>
  </si>
  <si>
    <t xml:space="preserve">     P F 12mm Bison panel paneling with MS frame of upto 1.25  x 1.25  pipe sections</t>
  </si>
  <si>
    <t>280.000</t>
  </si>
  <si>
    <t>64,400.00</t>
  </si>
  <si>
    <t>11.03</t>
  </si>
  <si>
    <t xml:space="preserve">12MM SHERA BOARD PANELING   BOXING     P F 12MM shear board as paneling as per following specs incl of all hardware, labour; in perfect line and plumb, incl of grooves as desired or specified in drawing, complete in all respects. Inclusive of polish paint- Asian Paints cement primer followed by two coats of Apex Ultima of approved shade followed by top coat of Asian Reemers. </t>
  </si>
  <si>
    <t xml:space="preserve">     P F 12MM Shera board paneling without frame on existing surface</t>
  </si>
  <si>
    <t>335.000</t>
  </si>
  <si>
    <t>11.04</t>
  </si>
  <si>
    <t>SUSPENDED PANELING FOR DMB     P F plywood partition made as per detailed drawing with MS frame work of 50 x 50 sections and MS base plate supported from upper slab to support DMB structure. M.S. FRAMEWORK COVERED WITH M S SHEET TO BE FINISHED WITH BLACK PAINT . Rate is inclusive of all necessary hardware and MS fabrication dropped down from true slab as per drawing. Only front of MS sheet finish area to be considered for measurements, rear and edges not to be measured</t>
  </si>
  <si>
    <t>10,750.00</t>
  </si>
  <si>
    <t>11.05</t>
  </si>
  <si>
    <t>GYPSUM PANELING      P F 12.5mm thick gypsum board as seamless paneling in complete plumb, line and level, with tapered joints finished with tape and gypsum</t>
  </si>
  <si>
    <t xml:space="preserve">     P F gypsum board as paneling without any framework on existing surface</t>
  </si>
  <si>
    <t>11.06</t>
  </si>
  <si>
    <t xml:space="preserve">FULL   LOW HEIGHT PARTITION     P F Partition made on aluminium   sal wood frame of 2  x 1.5  sections fixed at 600 x 600, properly clamped to walls, ceiling and floor. Rate is inclusive all necessary hardware, labour, etc. </t>
  </si>
  <si>
    <t xml:space="preserve">     P F 12mm plywood on both sides of frame mentioned above with laminate</t>
  </si>
  <si>
    <t>50.000</t>
  </si>
  <si>
    <t>22,500.00</t>
  </si>
  <si>
    <t xml:space="preserve">     P F 12mm bison panel on both sides of frame mentioned above </t>
  </si>
  <si>
    <t>3,450.00</t>
  </si>
  <si>
    <t>11.07</t>
  </si>
  <si>
    <t>BACK PAINTED GLASS     P F fixed 12mm back painted glass with all edges crystal edge polished</t>
  </si>
  <si>
    <t>175.000</t>
  </si>
  <si>
    <t>131,250.00</t>
  </si>
  <si>
    <t>12</t>
  </si>
  <si>
    <t xml:space="preserve">     COUNTERS AND STORAGES</t>
  </si>
  <si>
    <t>12.01</t>
  </si>
  <si>
    <t>OVERHEAD CABINETS   STORAGE CABINETS      P F Overhead Cabinet   storage cabinet    Takeaway counter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 polish. Costs to include for all hardware and fittings like handles, locks, powder coated M.S wire managers, sliding channels, lipping, nylon bushing for legs, making grooves etc complete as per drawing and details. Open area for data rack   shelves (if open area is part of one single complete overhead storage structure will be measured in same heading)</t>
  </si>
  <si>
    <t xml:space="preserve">     Upto 18  depth (extra will not be paid if storage depth is 18  + shutters thickness)</t>
  </si>
  <si>
    <t>60.000</t>
  </si>
  <si>
    <t>12.02</t>
  </si>
  <si>
    <t>DISPENSING COUNTER (KFC)     P F dispensing counter (ORDER PICKUP) made out of 19mm thk. Marine Ply finished with 1mm THK. laminate FOR ALL INTERNAL SURFACES with provision OF NICHE for KDS (as per detail dwg). 
complete with TELESCOPIC drawer channels, VERTICAL PARTITIONS   SHELVES  with neccessary hardware , raceways, SS BASKETS 304 GRADE   wire manager,below the counter top to route the electrical wiring for POS machine. All CUTOUTS, hardwares and fixtures to be included in rate. Mode of measurement will be from BOH elevation height. 30  depth, 30  height. Rate to be inclusive of ledge finished in plywood. Rate is INclusive OF Solid Surface (10MM Corian FOR FRONT FACIA   TOP   front)</t>
  </si>
  <si>
    <t>210,000.00</t>
  </si>
  <si>
    <t>13</t>
  </si>
  <si>
    <t xml:space="preserve">     MISCELLANEOUS CARPENTRY</t>
  </si>
  <si>
    <t>13.01</t>
  </si>
  <si>
    <t>SOFT BOARD     P F 12mm thk. Soft board fixed onto to existing surface finished approved colour fabric as per detailed drawing. Backing plywood if required to be billed in paneling heading above.</t>
  </si>
  <si>
    <t>1250.00</t>
  </si>
  <si>
    <t>13.02</t>
  </si>
  <si>
    <t>WORK TOP   MANAGER DESK     P F work top   manager desk  Top and verticals to be made in 19mm granite fixed on marble surface with vertical supports as per design   detail,  inclusive of cutout for wire manager.</t>
  </si>
  <si>
    <t>7.000</t>
  </si>
  <si>
    <t>13.03</t>
  </si>
  <si>
    <t>KEYBOARD TRAY     P F PVC Keyboard tray without mouse of earl bihari (ebco) make, with drawer channel</t>
  </si>
  <si>
    <t>13.04</t>
  </si>
  <si>
    <t>CPU TROLLEY     P F metal CPU trolley of earl bihari make</t>
  </si>
  <si>
    <t>1,450.00</t>
  </si>
  <si>
    <t>1450.00</t>
  </si>
  <si>
    <t>13.05</t>
  </si>
  <si>
    <t>PELMET     Providing and Fixing of 6  high Pelmet Above Manager Table made out of 19mm thk. Ply, covered with approved laminate of 1.0mm thickness, as per detail Drawing</t>
  </si>
  <si>
    <t>13.06</t>
  </si>
  <si>
    <t>TRAP DOOR OPENABLE     P F Trap door made of 19mm marine ply finished with approved laminate of 1.0mm thickness with all necessary frame work in salwood   hardware fittings complete as per the detailed drawing   instruction</t>
  </si>
  <si>
    <t>20,000.00</t>
  </si>
  <si>
    <t>13.07</t>
  </si>
  <si>
    <t>TRAP DOOR MOVEABLE     P F moveable trapdoor  Fixing frame of 2  x 2    1.5  x 1.5  Aluminium angles along perimeter of trapdoor with intermediate 1.5  tee sections at every 24  to house 8mm pre-laminated particle board as trapdoor for air-conditioning ahu units. Each pre-laminated particle board panel size not to exceed 24  x 24 , to be housed on all 4 sides by aluminium sections. Each panel to be removable. Refer detail drawings.</t>
  </si>
  <si>
    <t>35,000.00</t>
  </si>
  <si>
    <t>13.08</t>
  </si>
  <si>
    <t>KEY HIVE   BOX     P F Key Box  with provision for mounting 50 keys. Space should be available for labeling each hook.</t>
  </si>
  <si>
    <t xml:space="preserve">     P F ready made Key Box  in PVC powder coated MS. </t>
  </si>
  <si>
    <t>14</t>
  </si>
  <si>
    <t xml:space="preserve">     DOORS   DOOR FRAMES (FRD)</t>
  </si>
  <si>
    <t>14.01</t>
  </si>
  <si>
    <t xml:space="preserve">VISION PANEL DOOR (FRD)     P F Door with Vision Panel (35 mm thk ) Wooden Jambs finished with 1mm laminate on both side with 6  wide S.S Laminate band as per design   60  x 12  Vision Panel at eye level complete as per drawing. Rate is inclusive of all necessary hardware (I.e. S.S.Handle, Hinges, Lock, Floor Spring, Door Closer, Latch or Tower Bolt, Door Stopper, PVC Buffer, 6mm Clear Glass, Frosted Film, etc </t>
  </si>
  <si>
    <t>MANAGER ROOM DOOR     Size of door upto 840 x 2150mm</t>
  </si>
  <si>
    <t>3,800.00</t>
  </si>
  <si>
    <t>DRY STORE ROOM DOOR     Size of door upto 900 x 2150mm</t>
  </si>
  <si>
    <t>14.02</t>
  </si>
  <si>
    <t>SOLID DOOR  (FRD)     Providing   making Door with  (35 mm thk marine ) Wooden Jambs finished with 1mm laminate on both as per drawing. Rate is inclusive of all necessary hardware (I.e. S.S.Handle, Lock, Floor Spring, Door Closer, Latch or Tower Bolt, Door Stopper, PVC Buffer, Frosted Film, etc</t>
  </si>
  <si>
    <t>SHAFT DOOR     Size of door upto 750 x 2150 MM (RATE IS INCLUSIVE OF 2 PANELS   HARWARES)</t>
  </si>
  <si>
    <t>32,000.00</t>
  </si>
  <si>
    <t>SERVICE DOOR     Size of door upto 988 x 2150 MM</t>
  </si>
  <si>
    <t>14.03</t>
  </si>
  <si>
    <t xml:space="preserve">ALUMINUM LOUVERS SHUTTER     </t>
  </si>
  <si>
    <t>220.000</t>
  </si>
  <si>
    <t>143,000.00</t>
  </si>
  <si>
    <t>15</t>
  </si>
  <si>
    <t xml:space="preserve">     SS WORKS</t>
  </si>
  <si>
    <t>15.01</t>
  </si>
  <si>
    <t>SS EDGE PROFILE     P F of Stainless steel section edge profile protectors of size 19mm x 19mm x 1.5mm thick to protect all corners of the walls columns in kitchen</t>
  </si>
  <si>
    <t>165.000</t>
  </si>
  <si>
    <t>15.02</t>
  </si>
  <si>
    <t>SS KICK PLATE     P F S.S. Kick plate on door as directed same rate for all width, LENGTH, HEIGHT doors</t>
  </si>
  <si>
    <t>8,400.00</t>
  </si>
  <si>
    <t>16</t>
  </si>
  <si>
    <t xml:space="preserve">     MS WORKS (UNIT WEIGHT MUST BE AS PER IS CODE)</t>
  </si>
  <si>
    <t>16.01</t>
  </si>
  <si>
    <t>MS STRUCTURES FOR RO, DG, WATER TANKS, ETC     P F of in M.S Frame work in sections of various sizes as required and MS chequered plate with MS supports beams sections at regular intervals as per detail drawings with necessary base plate and supports from walls and slab complete as per design   detail finished with approved paint. For base structure in MS for RO, DG, water tanks, etc. Detailed breakup of the weight of each section to be provided</t>
  </si>
  <si>
    <t>kg</t>
  </si>
  <si>
    <t>1000.000</t>
  </si>
  <si>
    <t>17</t>
  </si>
  <si>
    <t xml:space="preserve">     POP   FALSE CEILING WORK</t>
  </si>
  <si>
    <t>17.01</t>
  </si>
  <si>
    <t>GYPSUM CEILING     P F seamless Gypsum ceiling with gyp board of 12.5mm fixed to the under side of the suspended grid formed of GI perimeter channel of size 20x27x30mm fixed along the wall by using wood screws   metal expansion raw plugs. The GI intermediate channel of size 45x15x0.90mm shall be fixed to the suspended strap hanger  GI ceiling angle at intervals not more than 1220mm.The suspended GI ceiling angle strap hanger is to be connected with G.I soffit cleat of size 37x27x25 1.6mm   it should be fixed on the roof slab  beam by using metal expansion fasteners of 12.5mm dia. to the length of 35mm with screw at top ends, including all drops, coves etc and taping   finishing.</t>
  </si>
  <si>
    <t>300.000</t>
  </si>
  <si>
    <t>17.02</t>
  </si>
  <si>
    <t>CUTOUTS FOR LIGHTS     Making cutouts for lights. Only to be paid for renovation sites as per project managers approval.</t>
  </si>
  <si>
    <t>24.000</t>
  </si>
  <si>
    <t>17.03</t>
  </si>
  <si>
    <t>LAY IN METAL GRID CEILING     P F Modular Grid  (RH-95 plain tegular edge-Armstrong)  G.I. PLANE 1 2 thk , 2  x 2  panels with silhoutte grid as per approved sample in dining area as per manufacturer s specification. inclusive of original Armstrong Frame work.</t>
  </si>
  <si>
    <t>470.000</t>
  </si>
  <si>
    <t>97,760.00</t>
  </si>
  <si>
    <t>17.04</t>
  </si>
  <si>
    <t>PVC FLOORING PROTECTOR     P F PVC flooring protector on floor of 4mm thk to protect floor tiles to damage during the period of execution</t>
  </si>
  <si>
    <t>880.000</t>
  </si>
  <si>
    <t>18</t>
  </si>
  <si>
    <t xml:space="preserve">     PAINTING   POLISHING WORKS</t>
  </si>
  <si>
    <t>18.01</t>
  </si>
  <si>
    <t xml:space="preserve">LUSTER PAINT     P A 3 coats of Luster paint of approved quality   shade by sand papering the surface, applying one coat of primer, prepare the surface with two coats of full putty, sand papering again, repeating a coat of primer, applying one coat of luster paint, touching up with putty   applying two final roller coats of luster paint, to internal wall ceilings masonry concrete surfaces incl. preparing the surface by cleaning scrapping, smooth filling crevices, scaffolding etc. Paint codes to be as shown in drawing. </t>
  </si>
  <si>
    <t>65,000.00</t>
  </si>
  <si>
    <t>18.02</t>
  </si>
  <si>
    <t xml:space="preserve">DUCO PAINT     P A Duco paint (non metallic) approved shade on base coating of water cutting putty sand papered smooth leveled surface with spray   </t>
  </si>
  <si>
    <t>260.000</t>
  </si>
  <si>
    <t>66,300.00</t>
  </si>
  <si>
    <t>19</t>
  </si>
  <si>
    <t xml:space="preserve">     MISCELLANEOUS ITEMS</t>
  </si>
  <si>
    <t>19.01</t>
  </si>
  <si>
    <t>HOOD ERECTION      Hood Erection (to be paid  in KFC ONLY NON-VEG HOOD), VEG HOOD NOT TO BE PAID, AS IT IS FLOOR MOUNTED</t>
  </si>
  <si>
    <t>19.02</t>
  </si>
  <si>
    <t>HOUSEKEEPING     Keeping site clean during works, deep cleaning before handing over the project.</t>
  </si>
  <si>
    <t xml:space="preserve">Job </t>
  </si>
  <si>
    <t>19.03</t>
  </si>
  <si>
    <t xml:space="preserve">FIXING OF WHITE GOODS     Fixing of white goods for BOH AND FOH AREA like Pestoflash, TVs, DMB, KDS, LCMS, Aircurtains, shelves, hooks, maps, internal signages, PVC buffers, Fire extinguishers, Carpentry works like wire manager holes, hand towel dispenser etc. </t>
  </si>
  <si>
    <t>19.04</t>
  </si>
  <si>
    <t xml:space="preserve">ALUMINIUM LADDER     P A  Aluminium ladder 8 </t>
  </si>
  <si>
    <t>8,500.00</t>
  </si>
  <si>
    <t>19.05</t>
  </si>
  <si>
    <t xml:space="preserve">COAT HOOK     </t>
  </si>
  <si>
    <t xml:space="preserve">     P F coat hook in wash rooms and changing rooms behind door, Jaquar make Continental Series ACN-CHR-1161N</t>
  </si>
  <si>
    <t>4.000</t>
  </si>
  <si>
    <t>4,800.00</t>
  </si>
  <si>
    <t>1200.00</t>
  </si>
  <si>
    <t>19.06</t>
  </si>
  <si>
    <t>TEMPORARY  FLEX        P F of Temporary flex work printed with art work as specified during project to segregate renovation area as per site requirement. Cost to include temporary door with hinges and locking provision with lock.</t>
  </si>
  <si>
    <t xml:space="preserve">     P F temporary flex as per details above with backing frame of wood MS Aluminium sections as required.</t>
  </si>
  <si>
    <t>126,500.00</t>
  </si>
  <si>
    <t>19.07</t>
  </si>
  <si>
    <t xml:space="preserve">LOCKS     P F pad locks for RO plant cage, tank, etc. of Godrej make </t>
  </si>
  <si>
    <t>19.08</t>
  </si>
  <si>
    <t>SCAFFOLDING       P E of scaffolding in bamboo MS as per site condition. To be paid only in extreme cases with prior approval from Project manager. Cost to be paid based on 15 days intervel WITH SUPPORTING</t>
  </si>
  <si>
    <t>2500.000</t>
  </si>
  <si>
    <t>19.09</t>
  </si>
  <si>
    <t>FIRST AID BOX     Providing readymade first aid box on completion of the site</t>
  </si>
  <si>
    <t>1,800.00</t>
  </si>
  <si>
    <t>19.1</t>
  </si>
  <si>
    <t>GODREJ NIGHT LATCH     P F Additional lock on service door  Night Latch of Godrej Make- double turn. To be fixed over and above the existing dead   tubular lock as mentioned in the door details.</t>
  </si>
  <si>
    <t>19.11</t>
  </si>
  <si>
    <t xml:space="preserve">FIRE BLANKET     </t>
  </si>
  <si>
    <t>4500.00</t>
  </si>
  <si>
    <t>19.12</t>
  </si>
  <si>
    <t>MAINTENANCE REQUIREMENT   WORKS - AMOUNT PAID TO STORE MAINTENANCE     Actual bill need to be produced   TO BE PAID ON CONFIRMATION OF PM</t>
  </si>
  <si>
    <t>19.13</t>
  </si>
  <si>
    <t>LOADING   UNLOADING - Manual shifting till location as per design (Second floor)     1. RO plant till location</t>
  </si>
  <si>
    <t xml:space="preserve">     2. Fresh air   Exhaust units   AC units   AHU units till location</t>
  </si>
  <si>
    <t xml:space="preserve">     3. Electrical panel till location</t>
  </si>
  <si>
    <t xml:space="preserve">     4. UPS with battery till location</t>
  </si>
  <si>
    <t xml:space="preserve">     5. Coldroom   Dry store racks till location</t>
  </si>
  <si>
    <t xml:space="preserve">     6. Stabilizer till location</t>
  </si>
  <si>
    <t xml:space="preserve">     7. SS Dead Equipment till location (Handwash sink, 3bowl sink, hoods, tables, shelves, etc)   pepsi machine</t>
  </si>
  <si>
    <t xml:space="preserve">     8. IT material till location</t>
  </si>
  <si>
    <t xml:space="preserve">     9. Misc - weighing Scale CCTV Pesto Flash Fire-Extinguisher Music System Gas-Detection System Fire-Suppression System Air-Curtains</t>
  </si>
  <si>
    <t xml:space="preserve">     10. All furnitures till location</t>
  </si>
  <si>
    <t>19.14</t>
  </si>
  <si>
    <t>DEBRIS REMOVAL FROM STORE PREMISES (UP TO 4 VEHICLES)     Except Civil vendor debris (Cold room, HVAC, Kitchen Equipment, Signages, Etc)</t>
  </si>
  <si>
    <t>L S</t>
  </si>
  <si>
    <t>19.15</t>
  </si>
  <si>
    <t>MATHADI   LABOUR UNION     Actuall bill to be produced, ONLY TO BE PAID ON CONFIRMATION OF PM (no margin to be paid additional)</t>
  </si>
  <si>
    <t>19.16</t>
  </si>
  <si>
    <t>Installation of amplifier     Installation of amplifier 120W for music system suitable to operate on 230V AC 12V DC, with low impedance microphone input   two auxiliary inputs, tone control, protection circuit complete for the speakers output 4 8 16 lines</t>
  </si>
  <si>
    <t>A</t>
  </si>
  <si>
    <t>WATER SUPPLY PIPES</t>
  </si>
  <si>
    <t xml:space="preserve">Supply, laying, testing   commissioning of FOOD GRADE CPVC pipes conforming to CTS (Copper Tube Size) SDR-11 as per (is 15778 ASTM D 2846)  with necessary fittings up to the size of 50 mm dia, jointing with CPVC solvent cement of medium body IPS brand or equivalent conform.
</t>
  </si>
  <si>
    <t>a</t>
  </si>
  <si>
    <t>15mm dia</t>
  </si>
  <si>
    <t>Rmt</t>
  </si>
  <si>
    <t>0.000</t>
  </si>
  <si>
    <t>b</t>
  </si>
  <si>
    <t>20mm dia</t>
  </si>
  <si>
    <t>68.000</t>
  </si>
  <si>
    <t>c</t>
  </si>
  <si>
    <t>25mm dia</t>
  </si>
  <si>
    <t>27.000</t>
  </si>
  <si>
    <t>d</t>
  </si>
  <si>
    <t>32mm dia</t>
  </si>
  <si>
    <t>e</t>
  </si>
  <si>
    <t>40mm dia</t>
  </si>
  <si>
    <t>2.00</t>
  </si>
  <si>
    <t xml:space="preserve">Supply, laying, testing   commissioning of CPVC - Schedule 80 (ASTM F 441) Pipes and fittings suitable for Domestic  hot water application (max. temp.85 Deg.C) rated for a working pressure of 5 kg cm2 and conforming to latest Indian   International Standards.
 WITH Supply   Covering (Thermal Insulation) hot water pipes with 6 mm thick performed closed cell nitrite rubber pipe section insulation having density not less than 60 kg cm2 and  K  valve not more than 0.034 w m Deg. K @ 20 Deg C mean temperature.
</t>
  </si>
  <si>
    <t>4.00</t>
  </si>
  <si>
    <t>Supply, Installation, Commissioning   Testing for Booster Pump WITH FLOW SWITCH GRAVITATIONAL FLOW (top to bottom flow) with both side Sensor operations- A) 3CUM PER HR. B) HEAD  25M, C) PHASE  SINGLE PHASE, D) PROTECTION  IP55, E) MONOBLOCK TYPE</t>
  </si>
  <si>
    <t>0.5 HP</t>
  </si>
  <si>
    <t>Nos.</t>
  </si>
  <si>
    <t>29,000.00</t>
  </si>
  <si>
    <t>1.0 HP</t>
  </si>
  <si>
    <t>1.5 HP</t>
  </si>
  <si>
    <t>Supply, Installation, Commissioning   Testing for HYDROPNEUMATIC Booster Pump WITH FLOW SWITCH with pressure vessel (AGINST GRAVITY bottom to top flow) with both side Sensor operations (60ltr vessel) with both side Sensor operations- A) 3CUM PER HR. B) HEAD  40M, C) PHASE  SINGLE PHASE, D) PROTECTION  IP55, E) MONOBLOCK TYPE F) WITH VALVE STATION</t>
  </si>
  <si>
    <t>1.5HP</t>
  </si>
  <si>
    <t>B</t>
  </si>
  <si>
    <t>WATER DRAIN PIPES</t>
  </si>
  <si>
    <t xml:space="preserve">Supply, Laying , Testing   Commissioning of CI (Cast Iron) CLASS Pipes Conforming to IS 3114   1994  and Fittings Conforming to IS 1538 (1993), Cutting the Pipes to required Lengths, Laying in position to required Grade   Level , Jointing , Making holes , Pockets , chases in. </t>
  </si>
  <si>
    <t xml:space="preserve">150mm dia                                                    </t>
  </si>
  <si>
    <t>100mm dia</t>
  </si>
  <si>
    <t>75mm dia</t>
  </si>
  <si>
    <t>18.000</t>
  </si>
  <si>
    <t xml:space="preserve">PVC Plastic Pipe , Schedule 40,80,120 ( ASTM D1785 )                                                        </t>
  </si>
  <si>
    <t>Drain for ac line</t>
  </si>
  <si>
    <t>Company Make - Prince , Finolex</t>
  </si>
  <si>
    <t>Company Make - Prince, Finolex (Basement Suspended Pipe)</t>
  </si>
  <si>
    <t>f</t>
  </si>
  <si>
    <t>Drainage   Exacavation   SITC of 150mm (Underground) PVC Waste Pipe Make  Prince Finolex</t>
  </si>
  <si>
    <t>3.00</t>
  </si>
  <si>
    <t>UPVC Plastic Pipe , Schedule 40,80,120 (ASTM D1785 )</t>
  </si>
  <si>
    <t>C</t>
  </si>
  <si>
    <t>CHAMBER   GRATING</t>
  </si>
  <si>
    <t>Constructing Inspection chamber in 100mm thick Brick Wall, WATER PROOFING with Plaster. TILE EXTRA TO BE PAID</t>
  </si>
  <si>
    <t>300mm x 300mm</t>
  </si>
  <si>
    <t>450mm x 450mm</t>
  </si>
  <si>
    <t>450mm x 900mm (with Excavation, C.I. Cover   frame)</t>
  </si>
  <si>
    <t>Constructing Gully trap in 100mm thick Brick Wall with Plaster wih top cover.</t>
  </si>
  <si>
    <t>Providing   Fixing 20mm heavy quality SS Grating along with Perforated Mesh   Angle Frame as per Size , Drawings. Weight not more than 60kg. Rate inclusive of chamber construction</t>
  </si>
  <si>
    <t>200mm width</t>
  </si>
  <si>
    <t>900mm X 200mm with SS Perforated Jali. (Grating Set)</t>
  </si>
  <si>
    <t>600mm X 200mm with SS Perforated Jali. (Grating Set)</t>
  </si>
  <si>
    <t>300mm X 200mm with SS Perforated Jali. (Grating Set)</t>
  </si>
  <si>
    <t>200mm X 200mm with SS Perforated Jali. (Grating Set)</t>
  </si>
  <si>
    <t>9.000</t>
  </si>
  <si>
    <t>49,500.00</t>
  </si>
  <si>
    <t>300mm width</t>
  </si>
  <si>
    <t>900mm X 300mm with SS Perforated Jali. (Grating Set)</t>
  </si>
  <si>
    <t>600mm X 300mm with SS Perforated Jali. (Grating Set)</t>
  </si>
  <si>
    <t>300mm X 300mm with SS Perforated Jali. (Grating Set)</t>
  </si>
  <si>
    <t>200mm X 300mm with SS Perforated Jali. (Grating Set)</t>
  </si>
  <si>
    <t>3.03</t>
  </si>
  <si>
    <t>450mm width</t>
  </si>
  <si>
    <t>600mm X 450mm with SS Perforated Jali. (Grating Set)</t>
  </si>
  <si>
    <t>450mm X 450mm with SS Perforated Jali. (Grating Set)</t>
  </si>
  <si>
    <t>300mm X 450mm with SS Perforated Jali. (Grating Set)</t>
  </si>
  <si>
    <t>200mm X 450mm with SS Perforated Jali. (Grating Set)</t>
  </si>
  <si>
    <t>3.04</t>
  </si>
  <si>
    <t>1200mm X 200mm with SS Perforated Jali. (Grating Set)</t>
  </si>
  <si>
    <t>16,500.00</t>
  </si>
  <si>
    <t>Providing   Fixing 25 x 25 x 3mm thick SS Angle Frame for open drains. As per Size , Drawings. Ready to receive kota.</t>
  </si>
  <si>
    <t>560mm X upto 125mm</t>
  </si>
  <si>
    <t>560mm X from 130mm upto 200mm</t>
  </si>
  <si>
    <t>560mm X from 205mm upto 300mm</t>
  </si>
  <si>
    <t>200mm X 200mm</t>
  </si>
  <si>
    <t>5.00</t>
  </si>
  <si>
    <t>Fixing of Portable SS grease trap   3 bowl sink as per drg.</t>
  </si>
  <si>
    <t>Bush for portable grease trap</t>
  </si>
  <si>
    <t>6.00</t>
  </si>
  <si>
    <t>Construction of grease trap with SS cover (2 -6   x 3 -6  x upto 3 -0  deep) - inside the store as per drawing. Rate includes SS angles of 50 x 50 x 6mm as frame; SS cover on frame made by 50 x 50 SS Pipes @ maximum 15  c c, covered with SS Sheet. Inclusive of fabricated SS  T  sections made as per detailed drawings (3mm thick) for mounting grease trap partitions. Internal tiling   plaster to be paid seperately.</t>
  </si>
  <si>
    <t>7.00</t>
  </si>
  <si>
    <t>Construction of grease trap with SS cover (2 -6   x 3 -6  x upto 3 -0  deep) - outside the store as per drawing. Rate includes MS angles of 50 x 50 x 6mm as frame; MS cover on frame made by 50 x 50 MS Pipes @ maximum 15  c c, covered with MS chequered plate. Inclusive of fabricated MS   T  sections made as per detailed drawings (3mm thick) for mounting grease trap partitions. Internal tiling   plaster to be paid seperately.</t>
  </si>
  <si>
    <t>D</t>
  </si>
  <si>
    <t>NAHNI TRAP</t>
  </si>
  <si>
    <t>Supply, Laying, Testing   Commissioning of Approved CI (Cast Iron) CLASS pipes Nahani - Floor Trap with Approved Make leavy Duty round or Square SS Grating etc. Complete.</t>
  </si>
  <si>
    <t>Supply, Laying, Testing   Commissioning of Approved SS Nahani TRAP WITH Floor Trap   COCKROACH JAALI with Approved Make heavy duty round or Square  Grating etc. Complete.</t>
  </si>
  <si>
    <t>E</t>
  </si>
  <si>
    <t>CP FIXTURES   BRASS VALVES -Jaquar (only continental series)</t>
  </si>
  <si>
    <t xml:space="preserve">P F Angle Cock. </t>
  </si>
  <si>
    <t>P F Sink Mixer, Swinging Casted Spout.</t>
  </si>
  <si>
    <t xml:space="preserve">P F Sink Mixer, Swinging Casted Spout. </t>
  </si>
  <si>
    <t>3.000</t>
  </si>
  <si>
    <t>P F Long Neck Bib Cock with wall Flange. Make- Jaquar</t>
  </si>
  <si>
    <t>5.000</t>
  </si>
  <si>
    <t xml:space="preserve">Providing   Fixing Bib Cock chrome finish  with wall Flange. </t>
  </si>
  <si>
    <t>8,800.00</t>
  </si>
  <si>
    <t xml:space="preserve">P F Sink Pillar cock with swinging casted spout. </t>
  </si>
  <si>
    <t>8,000.00</t>
  </si>
  <si>
    <t>P F Fixed Sink Cock.</t>
  </si>
  <si>
    <t>7,200.00</t>
  </si>
  <si>
    <t>8.00</t>
  </si>
  <si>
    <t xml:space="preserve">P F Tall Pillar Cock for counter flush basin. </t>
  </si>
  <si>
    <t>9.00</t>
  </si>
  <si>
    <t>P F Pneumatic push cock.</t>
  </si>
  <si>
    <t>10.00</t>
  </si>
  <si>
    <t>Foot Paddle Operated Faucet. (Below Hand Wash)</t>
  </si>
  <si>
    <t>11.00</t>
  </si>
  <si>
    <t>Dual press</t>
  </si>
  <si>
    <t xml:space="preserve">P F open Flush valve. </t>
  </si>
  <si>
    <t xml:space="preserve">P F open Flush tank. </t>
  </si>
  <si>
    <t>12.00</t>
  </si>
  <si>
    <t>P F CP Health Faucet with 1m long CP Flexible Tube with wall Hook. Make- Jaquar</t>
  </si>
  <si>
    <t>13.00</t>
  </si>
  <si>
    <t xml:space="preserve">P F 2 in 1 bib cock in washrooms for mounting Health Faucet. Health faucet to be paid for separetly. </t>
  </si>
  <si>
    <t>14.00</t>
  </si>
  <si>
    <t xml:space="preserve">Providing   fixing 32mm CP finished Bottle Trap with wall flanges. </t>
  </si>
  <si>
    <t>15.00</t>
  </si>
  <si>
    <t xml:space="preserve">Providing Waste Coupling 32mm size full thread waste coupling to be use. </t>
  </si>
  <si>
    <t>16.00</t>
  </si>
  <si>
    <t xml:space="preserve">Providing   Fixing Ball Valve ISI mark. (For Inlet)                                                 </t>
  </si>
  <si>
    <t>16.02</t>
  </si>
  <si>
    <t xml:space="preserve">Providing   Fixing Ball Valve ISI mark. (For Inlet)                                          </t>
  </si>
  <si>
    <t>17.00</t>
  </si>
  <si>
    <t>Providing   Fixing Brass Non Return Vavles of  ISI mark. Rates are for BRASS valves</t>
  </si>
  <si>
    <t>25mm</t>
  </si>
  <si>
    <t>32mm</t>
  </si>
  <si>
    <t>40mm</t>
  </si>
  <si>
    <t>P   F ball valve below 3 bowl sink   veg pre   RO sink - 75mm dia</t>
  </si>
  <si>
    <t>21,500.00</t>
  </si>
  <si>
    <t>ACCESSORIES   MISCELLANEOUS</t>
  </si>
  <si>
    <t xml:space="preserve">Providing Flexible water pipe to connect Angle Valve to faucet                        </t>
  </si>
  <si>
    <t xml:space="preserve">Pre rinse spray valve   spray. </t>
  </si>
  <si>
    <t>Providing water level Indicator for In Raw tank   RO water tank with gauge Glass Cock. In BOH Area.</t>
  </si>
  <si>
    <t>P F water level Indicator on terrace water tank by means of a transparent clear tube fixed along height of the water tank hence making water level visible</t>
  </si>
  <si>
    <t>P F flexible PVC waste pipe on wash basin   sink drains</t>
  </si>
  <si>
    <t>Installation of plumbing fixtures   kitchen equipment provided by client with new hardware as required- PLUMBING SCOPE</t>
  </si>
  <si>
    <t>F</t>
  </si>
  <si>
    <t>BOILERS   GEYSERS</t>
  </si>
  <si>
    <t xml:space="preserve">Providing   Supplying boiler with Mounting Bolts etc. </t>
  </si>
  <si>
    <t>35 Liter</t>
  </si>
  <si>
    <t>25 Liter</t>
  </si>
  <si>
    <t>Geyser Storage</t>
  </si>
  <si>
    <t>Providing   Supplying 6 Liters Geyser with Mounting Bolts etc.</t>
  </si>
  <si>
    <t>G</t>
  </si>
  <si>
    <t>SANITARYWARE</t>
  </si>
  <si>
    <t>P F Wash Basin as per specs</t>
  </si>
  <si>
    <t>P F Counter top Basin, Make   Size- PARRYWARE as per drawing</t>
  </si>
  <si>
    <t>P F Under Counter Basin, Make   size- PARRYWARE as per drawing</t>
  </si>
  <si>
    <t>Corner Wash Basin</t>
  </si>
  <si>
    <t>2.0</t>
  </si>
  <si>
    <t>P F Wall hung EWC with Seat   Cover Make   size- PARRYWARE as per drawing</t>
  </si>
  <si>
    <t>3.0</t>
  </si>
  <si>
    <t>P F Wall Urinal with brackets. Make   size- PARRYWARE as per drawing</t>
  </si>
  <si>
    <t>4.0</t>
  </si>
  <si>
    <t>P   F pressomatic type flush valve for urinals</t>
  </si>
  <si>
    <t>SL NO.</t>
  </si>
  <si>
    <t>Description</t>
  </si>
  <si>
    <t>Civil &amp; Interior</t>
  </si>
  <si>
    <t>Plumbing</t>
  </si>
  <si>
    <t>Total</t>
  </si>
  <si>
    <t>As Per PO</t>
  </si>
  <si>
    <t>Summary of KFC</t>
  </si>
  <si>
    <t>PO Qty</t>
  </si>
  <si>
    <t>L</t>
  </si>
  <si>
    <t>W</t>
  </si>
  <si>
    <t>Less Door</t>
  </si>
  <si>
    <t>Dry store</t>
  </si>
  <si>
    <t>Dishwash 01</t>
  </si>
  <si>
    <t>less door</t>
  </si>
  <si>
    <t>Less</t>
  </si>
  <si>
    <t>Dishwash 02</t>
  </si>
  <si>
    <t>Dishwash 03</t>
  </si>
  <si>
    <t>Left Kitchen Wall</t>
  </si>
  <si>
    <t>POS left Partition</t>
  </si>
  <si>
    <t>MCB/DB Cupboard wall</t>
  </si>
  <si>
    <t>POS Right</t>
  </si>
  <si>
    <t>POS behind 01</t>
  </si>
  <si>
    <t>POS behind 02</t>
  </si>
  <si>
    <t>Manager Cabin</t>
  </si>
  <si>
    <t>Shaft</t>
  </si>
  <si>
    <t>left Wall</t>
  </si>
  <si>
    <t>Right Wall</t>
  </si>
  <si>
    <t>Front Wall</t>
  </si>
  <si>
    <t>Bund Wall</t>
  </si>
  <si>
    <t>Back Entry</t>
  </si>
  <si>
    <t>Shaft Door</t>
  </si>
  <si>
    <t>Store Back Wall</t>
  </si>
  <si>
    <t>Store Left And Right Wall</t>
  </si>
  <si>
    <t>Wall Edges</t>
  </si>
  <si>
    <t>Executed Amount</t>
  </si>
  <si>
    <t>Executed Qty</t>
  </si>
  <si>
    <t>NT Items</t>
  </si>
  <si>
    <t>Deviation</t>
  </si>
  <si>
    <t>Qty</t>
  </si>
  <si>
    <t>Rate</t>
  </si>
  <si>
    <t>P F temporary flex as per details above with backing frame of wood MS Aluminium sections as required.</t>
  </si>
  <si>
    <t>Sq.Ft.</t>
  </si>
  <si>
    <t>P&amp;F of plywood frame for TV near POS counter</t>
  </si>
  <si>
    <t>P&amp;F of SS hood gap covering</t>
  </si>
  <si>
    <t>1200mm x 200mm</t>
  </si>
  <si>
    <t>Installation of Water Tank &amp; Pressure Pump</t>
  </si>
  <si>
    <t>Water Tank</t>
  </si>
  <si>
    <t>Pressure Pump</t>
  </si>
  <si>
    <t>P&amp;F of Corian patta on ply panelling above POS counter on both side.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</si>
</sst>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0">
    <font>
      <sz val="11"/>
      <name val="Calibri"/>
    </font>
    <font>
      <sz val="11"/>
      <name val="Cambria"/>
    </font>
    <font>
      <b/>
      <sz val="11"/>
      <name val="Cambria"/>
    </font>
    <font>
      <sz val="11"/>
      <color rgb="FF000000"/>
      <name val="Cambria"/>
    </font>
    <font>
      <sz val="11"/>
      <name val="Calibri"/>
    </font>
    <font>
      <b/>
      <sz val="11"/>
      <name val="Calibri"/>
      <family val="2"/>
    </font>
    <font>
      <sz val="11"/>
      <name val="Cambria"/>
      <family val="1"/>
    </font>
    <font>
      <sz val="11"/>
      <name val="Calibri"/>
      <family val="2"/>
    </font>
    <font>
      <b/>
      <sz val="11"/>
      <name val="Cambria"/>
      <family val="1"/>
    </font>
    <font>
      <b/>
      <sz val="12"/>
      <name val="Calibri Light"/>
      <family val="2"/>
      <scheme val="major"/>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s>
  <cellStyleXfs count="2">
    <xf numFmtId="0" fontId="0" fillId="0" borderId="0"/>
    <xf numFmtId="43" fontId="4" fillId="0" borderId="0" applyFont="0" applyFill="0" applyBorder="0" applyAlignment="0" applyProtection="0"/>
  </cellStyleXfs>
  <cellXfs count="53">
    <xf numFmtId="0" fontId="0" fillId="0" borderId="0" xfId="0" applyNumberFormat="1" applyFont="1" applyProtection="1"/>
    <xf numFmtId="0" fontId="1" fillId="0" borderId="0" xfId="0" applyNumberFormat="1" applyFont="1" applyProtection="1"/>
    <xf numFmtId="0" fontId="2" fillId="2" borderId="2" xfId="0" applyNumberFormat="1" applyFont="1" applyFill="1" applyBorder="1" applyProtection="1"/>
    <xf numFmtId="0" fontId="1" fillId="0" borderId="2" xfId="0" applyNumberFormat="1" applyFont="1" applyBorder="1" applyProtection="1"/>
    <xf numFmtId="0" fontId="1" fillId="0" borderId="1" xfId="0" applyNumberFormat="1" applyFont="1" applyBorder="1" applyProtection="1"/>
    <xf numFmtId="0" fontId="0" fillId="5" borderId="1" xfId="0" applyFont="1" applyFill="1" applyBorder="1"/>
    <xf numFmtId="0" fontId="0" fillId="5" borderId="1" xfId="0" applyFont="1" applyFill="1" applyBorder="1" applyAlignment="1">
      <alignment horizontal="center"/>
    </xf>
    <xf numFmtId="0" fontId="0" fillId="5" borderId="1" xfId="0" applyFont="1" applyFill="1" applyBorder="1" applyAlignment="1">
      <alignment horizontal="center"/>
    </xf>
    <xf numFmtId="0" fontId="0" fillId="0" borderId="0" xfId="0" applyNumberFormat="1" applyFont="1" applyAlignment="1" applyProtection="1">
      <alignment horizontal="center" vertical="center"/>
    </xf>
    <xf numFmtId="0" fontId="0" fillId="0" borderId="0" xfId="0" applyNumberFormat="1" applyFont="1" applyAlignment="1" applyProtection="1">
      <alignment vertical="center"/>
    </xf>
    <xf numFmtId="0" fontId="2" fillId="2" borderId="1" xfId="0" applyNumberFormat="1" applyFont="1" applyFill="1" applyBorder="1" applyProtection="1"/>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vertical="center" wrapText="1"/>
    </xf>
    <xf numFmtId="0" fontId="1" fillId="4" borderId="1" xfId="0" applyNumberFormat="1" applyFont="1" applyFill="1" applyBorder="1" applyAlignment="1" applyProtection="1">
      <alignment horizontal="center" vertical="center"/>
    </xf>
    <xf numFmtId="0" fontId="1" fillId="4" borderId="1" xfId="0" applyNumberFormat="1" applyFont="1" applyFill="1" applyBorder="1" applyAlignment="1" applyProtection="1">
      <alignment vertical="center" wrapText="1"/>
    </xf>
    <xf numFmtId="0" fontId="1" fillId="4" borderId="1" xfId="0" applyNumberFormat="1" applyFont="1" applyFill="1" applyBorder="1" applyProtection="1"/>
    <xf numFmtId="0" fontId="1" fillId="0" borderId="1" xfId="0" applyNumberFormat="1" applyFont="1" applyBorder="1" applyAlignment="1" applyProtection="1">
      <alignment horizontal="center" vertical="center"/>
    </xf>
    <xf numFmtId="0" fontId="1" fillId="0" borderId="1" xfId="0" applyNumberFormat="1" applyFont="1" applyBorder="1" applyAlignment="1" applyProtection="1">
      <alignment vertical="center" wrapText="1"/>
    </xf>
    <xf numFmtId="0" fontId="1" fillId="0" borderId="1" xfId="0" applyNumberFormat="1" applyFont="1" applyBorder="1" applyAlignment="1" applyProtection="1">
      <alignment wrapText="1"/>
    </xf>
    <xf numFmtId="0" fontId="0" fillId="0" borderId="1" xfId="0" applyNumberFormat="1" applyFont="1" applyBorder="1" applyAlignment="1" applyProtection="1">
      <alignment horizontal="center" vertical="center"/>
    </xf>
    <xf numFmtId="0" fontId="1"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xf>
    <xf numFmtId="0" fontId="6" fillId="0" borderId="1" xfId="0" applyNumberFormat="1" applyFont="1" applyBorder="1" applyAlignment="1" applyProtection="1">
      <alignment vertical="center" wrapText="1"/>
    </xf>
    <xf numFmtId="0" fontId="0"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 fillId="0" borderId="0" xfId="0" applyNumberFormat="1" applyFont="1" applyAlignment="1" applyProtection="1">
      <alignment horizontal="center" vertical="center"/>
    </xf>
    <xf numFmtId="0" fontId="1" fillId="0" borderId="0" xfId="0" applyNumberFormat="1" applyFont="1" applyAlignment="1" applyProtection="1">
      <alignment wrapText="1"/>
    </xf>
    <xf numFmtId="0" fontId="1" fillId="4" borderId="2" xfId="0" applyNumberFormat="1" applyFont="1" applyFill="1" applyBorder="1" applyProtection="1"/>
    <xf numFmtId="0" fontId="2" fillId="2" borderId="1" xfId="0" applyNumberFormat="1" applyFont="1" applyFill="1" applyBorder="1" applyAlignment="1" applyProtection="1">
      <alignment wrapText="1"/>
    </xf>
    <xf numFmtId="0" fontId="1" fillId="4" borderId="1" xfId="0" applyNumberFormat="1" applyFont="1" applyFill="1" applyBorder="1" applyAlignment="1" applyProtection="1">
      <alignment wrapText="1"/>
    </xf>
    <xf numFmtId="0" fontId="8" fillId="2" borderId="1" xfId="0" applyNumberFormat="1" applyFont="1" applyFill="1" applyBorder="1" applyAlignment="1" applyProtection="1">
      <alignment horizontal="center" vertical="center"/>
    </xf>
    <xf numFmtId="2" fontId="6" fillId="0" borderId="1" xfId="0" applyNumberFormat="1" applyFont="1" applyBorder="1" applyAlignment="1" applyProtection="1">
      <alignment horizontal="center" vertical="center" wrapText="1"/>
    </xf>
    <xf numFmtId="2" fontId="1" fillId="0" borderId="1" xfId="0" applyNumberFormat="1" applyFont="1" applyBorder="1" applyAlignment="1" applyProtection="1">
      <alignment horizontal="center" vertical="center"/>
    </xf>
    <xf numFmtId="4" fontId="1" fillId="0" borderId="1" xfId="0" applyNumberFormat="1" applyFont="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2" fontId="1" fillId="0" borderId="0" xfId="0" applyNumberFormat="1" applyFont="1" applyAlignment="1" applyProtection="1">
      <alignment horizontal="center" vertical="center"/>
    </xf>
    <xf numFmtId="0" fontId="8" fillId="2" borderId="1" xfId="0" applyNumberFormat="1" applyFont="1" applyFill="1" applyBorder="1" applyAlignment="1" applyProtection="1">
      <alignment horizontal="center" vertical="center" wrapText="1"/>
    </xf>
    <xf numFmtId="43" fontId="1" fillId="4" borderId="1" xfId="1" applyFont="1" applyFill="1" applyBorder="1" applyAlignment="1" applyProtection="1">
      <alignment horizontal="center" vertical="center"/>
    </xf>
    <xf numFmtId="43" fontId="6" fillId="0" borderId="1" xfId="1" applyFont="1" applyBorder="1" applyAlignment="1" applyProtection="1">
      <alignment horizontal="center" vertical="center" wrapText="1"/>
    </xf>
    <xf numFmtId="43" fontId="1" fillId="0" borderId="1" xfId="1" applyFont="1" applyBorder="1" applyAlignment="1" applyProtection="1">
      <alignment horizontal="center" vertical="center"/>
    </xf>
    <xf numFmtId="43" fontId="1" fillId="0" borderId="0" xfId="1" applyFont="1" applyAlignment="1" applyProtection="1">
      <alignment horizontal="center" vertical="center"/>
    </xf>
    <xf numFmtId="43" fontId="0" fillId="5" borderId="1" xfId="1" applyFont="1" applyFill="1" applyBorder="1" applyAlignment="1">
      <alignment horizontal="center" vertical="center"/>
    </xf>
    <xf numFmtId="0" fontId="0" fillId="0" borderId="1" xfId="0" applyNumberFormat="1" applyFont="1" applyBorder="1" applyProtection="1"/>
    <xf numFmtId="0" fontId="9" fillId="2" borderId="1" xfId="0" applyFont="1" applyFill="1" applyBorder="1"/>
    <xf numFmtId="0" fontId="9" fillId="2" borderId="1" xfId="0" applyFont="1" applyFill="1" applyBorder="1" applyAlignment="1">
      <alignment horizontal="center" vertical="center"/>
    </xf>
    <xf numFmtId="0" fontId="9" fillId="2" borderId="1" xfId="0" applyNumberFormat="1" applyFont="1" applyFill="1" applyBorder="1" applyAlignment="1" applyProtection="1">
      <alignment horizontal="center" vertical="center"/>
    </xf>
    <xf numFmtId="43" fontId="0" fillId="0" borderId="1" xfId="1" applyFont="1" applyBorder="1" applyAlignment="1" applyProtection="1">
      <alignment vertical="center"/>
    </xf>
    <xf numFmtId="0" fontId="0" fillId="0" borderId="1" xfId="0" applyNumberFormat="1" applyFont="1" applyBorder="1" applyAlignment="1" applyProtection="1">
      <alignment wrapText="1"/>
    </xf>
    <xf numFmtId="0" fontId="0" fillId="0" borderId="1" xfId="0" applyNumberFormat="1" applyFont="1" applyFill="1" applyBorder="1" applyAlignment="1" applyProtection="1">
      <alignment horizontal="center" vertical="center"/>
    </xf>
    <xf numFmtId="0" fontId="0" fillId="0" borderId="1" xfId="0" applyNumberFormat="1" applyFont="1" applyBorder="1" applyAlignment="1" applyProtection="1">
      <alignment horizontal="center"/>
    </xf>
    <xf numFmtId="0" fontId="0" fillId="0" borderId="1" xfId="0" applyNumberFormat="1" applyFont="1" applyFill="1" applyBorder="1" applyAlignment="1" applyProtection="1">
      <alignment wrapText="1"/>
    </xf>
    <xf numFmtId="43" fontId="0" fillId="0" borderId="1" xfId="0" applyNumberFormat="1" applyFont="1" applyBorder="1" applyProtection="1"/>
    <xf numFmtId="0" fontId="0" fillId="5" borderId="1"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F7" sqref="F7"/>
    </sheetView>
  </sheetViews>
  <sheetFormatPr defaultRowHeight="15"/>
  <cols>
    <col min="2" max="2" width="20.7109375" customWidth="1"/>
    <col min="3" max="3" width="17" bestFit="1" customWidth="1"/>
    <col min="4" max="4" width="17.42578125" customWidth="1"/>
    <col min="5" max="5" width="15.28515625" customWidth="1"/>
    <col min="6" max="6" width="15.42578125" customWidth="1"/>
  </cols>
  <sheetData>
    <row r="1" spans="1:6">
      <c r="A1" s="52" t="s">
        <v>457</v>
      </c>
      <c r="B1" s="52"/>
      <c r="C1" s="5"/>
      <c r="D1" s="5"/>
      <c r="E1" s="42"/>
      <c r="F1" s="42"/>
    </row>
    <row r="2" spans="1:6">
      <c r="A2" s="6" t="s">
        <v>451</v>
      </c>
      <c r="B2" s="5" t="s">
        <v>452</v>
      </c>
      <c r="C2" s="23" t="s">
        <v>456</v>
      </c>
      <c r="D2" s="24" t="s">
        <v>485</v>
      </c>
      <c r="E2" s="42" t="s">
        <v>487</v>
      </c>
      <c r="F2" s="42" t="s">
        <v>488</v>
      </c>
    </row>
    <row r="3" spans="1:6">
      <c r="A3" s="6">
        <v>1</v>
      </c>
      <c r="B3" s="5" t="s">
        <v>453</v>
      </c>
      <c r="C3" s="41">
        <f>'BOQ Price Bid'!J2</f>
        <v>4369849</v>
      </c>
      <c r="D3" s="41">
        <f>'BOQ Price Bid'!L2</f>
        <v>4459129.6550000003</v>
      </c>
      <c r="E3" s="42"/>
      <c r="F3" s="51">
        <f>D3-C3</f>
        <v>89280.655000000261</v>
      </c>
    </row>
    <row r="4" spans="1:6">
      <c r="A4" s="6">
        <v>2</v>
      </c>
      <c r="B4" s="5" t="s">
        <v>454</v>
      </c>
      <c r="C4" s="41">
        <f>'BOQ Price Bid'!J115</f>
        <v>790080</v>
      </c>
      <c r="D4" s="41">
        <f>'BOQ Price Bid'!L115</f>
        <v>659585</v>
      </c>
      <c r="E4" s="42"/>
      <c r="F4" s="51">
        <f>D4-C4</f>
        <v>-130495</v>
      </c>
    </row>
    <row r="5" spans="1:6">
      <c r="A5" s="7">
        <v>3</v>
      </c>
      <c r="B5" s="5" t="s">
        <v>487</v>
      </c>
      <c r="C5" s="41"/>
      <c r="D5" s="41"/>
      <c r="E5" s="51">
        <f>'NT Items'!F14</f>
        <v>203725</v>
      </c>
      <c r="F5" s="51">
        <f>E5-C5</f>
        <v>203725</v>
      </c>
    </row>
    <row r="6" spans="1:6">
      <c r="A6" s="5"/>
      <c r="B6" s="5"/>
      <c r="C6" s="41"/>
      <c r="D6" s="41"/>
      <c r="E6" s="42"/>
      <c r="F6" s="42"/>
    </row>
    <row r="7" spans="1:6">
      <c r="A7" s="52" t="s">
        <v>455</v>
      </c>
      <c r="B7" s="52"/>
      <c r="C7" s="41">
        <f t="shared" ref="C7:F7" si="0">SUM(C3:C6)</f>
        <v>5159929</v>
      </c>
      <c r="D7" s="41">
        <f t="shared" si="0"/>
        <v>5118714.6550000003</v>
      </c>
      <c r="E7" s="41">
        <f t="shared" si="0"/>
        <v>203725</v>
      </c>
      <c r="F7" s="41">
        <f t="shared" si="0"/>
        <v>162510.65500000026</v>
      </c>
    </row>
  </sheetData>
  <mergeCells count="2">
    <mergeCell ref="A1:B1"/>
    <mergeCell ref="A7: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44"/>
  <sheetViews>
    <sheetView topLeftCell="C94" workbookViewId="0">
      <selection activeCell="E95" sqref="E95"/>
    </sheetView>
  </sheetViews>
  <sheetFormatPr defaultColWidth="9.140625" defaultRowHeight="14.25"/>
  <cols>
    <col min="1" max="1" width="9.140625" style="1" customWidth="1"/>
    <col min="2" max="2" width="9.140625" style="1" hidden="1" customWidth="1"/>
    <col min="3" max="3" width="13.42578125" style="25" customWidth="1"/>
    <col min="4" max="4" width="32.85546875" style="1" hidden="1" customWidth="1"/>
    <col min="5" max="5" width="36.7109375" style="26" customWidth="1"/>
    <col min="6" max="7" width="9.140625" style="25" customWidth="1"/>
    <col min="8" max="8" width="32" style="25" hidden="1" customWidth="1"/>
    <col min="9" max="9" width="11" style="25" bestFit="1" customWidth="1"/>
    <col min="10" max="10" width="13.7109375" style="25" customWidth="1"/>
    <col min="11" max="11" width="10.5703125" style="35" customWidth="1"/>
    <col min="12" max="12" width="13.7109375" style="40" bestFit="1" customWidth="1"/>
    <col min="13" max="16384" width="9.140625" style="1"/>
  </cols>
  <sheetData>
    <row r="1" spans="2:12" ht="29.25" thickBot="1">
      <c r="B1" s="2" t="s">
        <v>11</v>
      </c>
      <c r="C1" s="11" t="s">
        <v>1</v>
      </c>
      <c r="D1" s="10" t="s">
        <v>12</v>
      </c>
      <c r="E1" s="28" t="s">
        <v>2</v>
      </c>
      <c r="F1" s="11" t="s">
        <v>13</v>
      </c>
      <c r="G1" s="30" t="s">
        <v>458</v>
      </c>
      <c r="H1" s="11" t="s">
        <v>14</v>
      </c>
      <c r="I1" s="11" t="s">
        <v>3</v>
      </c>
      <c r="J1" s="11" t="s">
        <v>15</v>
      </c>
      <c r="K1" s="31" t="s">
        <v>486</v>
      </c>
      <c r="L1" s="38" t="s">
        <v>485</v>
      </c>
    </row>
    <row r="2" spans="2:12" ht="15" thickBot="1">
      <c r="B2" s="27">
        <v>1</v>
      </c>
      <c r="C2" s="13" t="s">
        <v>4</v>
      </c>
      <c r="D2" s="15" t="s">
        <v>5</v>
      </c>
      <c r="E2" s="29" t="s">
        <v>5</v>
      </c>
      <c r="F2" s="13" t="s">
        <v>6</v>
      </c>
      <c r="G2" s="13" t="s">
        <v>16</v>
      </c>
      <c r="H2" s="13"/>
      <c r="I2" s="13"/>
      <c r="J2" s="37">
        <f>SUM(J3:J114)</f>
        <v>4369849</v>
      </c>
      <c r="K2" s="32"/>
      <c r="L2" s="37">
        <f>SUM(L3:L114)</f>
        <v>4459129.6550000003</v>
      </c>
    </row>
    <row r="3" spans="2:12" ht="15" thickBot="1">
      <c r="B3" s="3">
        <v>1</v>
      </c>
      <c r="C3" s="16" t="s">
        <v>17</v>
      </c>
      <c r="D3" s="4" t="s">
        <v>18</v>
      </c>
      <c r="E3" s="18" t="s">
        <v>18</v>
      </c>
      <c r="F3" s="16" t="s">
        <v>4</v>
      </c>
      <c r="G3" s="16" t="s">
        <v>4</v>
      </c>
      <c r="H3" s="16"/>
      <c r="I3" s="16"/>
      <c r="J3" s="16"/>
      <c r="K3" s="32"/>
      <c r="L3" s="39"/>
    </row>
    <row r="4" spans="2:12" ht="143.25" thickBot="1">
      <c r="B4" s="3">
        <v>2</v>
      </c>
      <c r="C4" s="16" t="s">
        <v>17</v>
      </c>
      <c r="D4" s="4" t="s">
        <v>19</v>
      </c>
      <c r="E4" s="18" t="s">
        <v>19</v>
      </c>
      <c r="F4" s="16" t="s">
        <v>20</v>
      </c>
      <c r="G4" s="16" t="s">
        <v>21</v>
      </c>
      <c r="H4" s="16"/>
      <c r="I4" s="16">
        <v>15</v>
      </c>
      <c r="J4" s="33">
        <f>G4*I4</f>
        <v>14400</v>
      </c>
      <c r="K4" s="32">
        <f>'Measurement Sheet'!K5</f>
        <v>1096.5</v>
      </c>
      <c r="L4" s="39">
        <f>I4*K4</f>
        <v>16447.5</v>
      </c>
    </row>
    <row r="5" spans="2:12" ht="15" thickBot="1">
      <c r="B5" s="3">
        <v>3</v>
      </c>
      <c r="C5" s="16" t="s">
        <v>22</v>
      </c>
      <c r="D5" s="4" t="s">
        <v>23</v>
      </c>
      <c r="E5" s="18" t="s">
        <v>23</v>
      </c>
      <c r="F5" s="16" t="s">
        <v>4</v>
      </c>
      <c r="G5" s="16" t="s">
        <v>4</v>
      </c>
      <c r="H5" s="16"/>
      <c r="I5" s="16"/>
      <c r="J5" s="16"/>
      <c r="K5" s="32"/>
      <c r="L5" s="39"/>
    </row>
    <row r="6" spans="2:12" ht="43.5" thickBot="1">
      <c r="B6" s="3">
        <v>4</v>
      </c>
      <c r="C6" s="16" t="s">
        <v>17</v>
      </c>
      <c r="D6" s="4" t="s">
        <v>24</v>
      </c>
      <c r="E6" s="18" t="s">
        <v>24</v>
      </c>
      <c r="F6" s="16" t="s">
        <v>25</v>
      </c>
      <c r="G6" s="16" t="s">
        <v>16</v>
      </c>
      <c r="H6" s="20" t="s">
        <v>26</v>
      </c>
      <c r="I6" s="16">
        <v>10000</v>
      </c>
      <c r="J6" s="33">
        <f>G6*I6</f>
        <v>10000</v>
      </c>
      <c r="K6" s="32">
        <f>'Measurement Sheet'!K7</f>
        <v>1</v>
      </c>
      <c r="L6" s="39">
        <f>I6*K6</f>
        <v>10000</v>
      </c>
    </row>
    <row r="7" spans="2:12" ht="15" thickBot="1">
      <c r="B7" s="3">
        <v>5</v>
      </c>
      <c r="C7" s="16" t="s">
        <v>27</v>
      </c>
      <c r="D7" s="4" t="s">
        <v>28</v>
      </c>
      <c r="E7" s="18" t="s">
        <v>28</v>
      </c>
      <c r="F7" s="16" t="s">
        <v>4</v>
      </c>
      <c r="G7" s="16" t="s">
        <v>4</v>
      </c>
      <c r="H7" s="16"/>
      <c r="I7" s="16"/>
      <c r="J7" s="16"/>
      <c r="K7" s="32"/>
      <c r="L7" s="39"/>
    </row>
    <row r="8" spans="2:12" ht="114.75" thickBot="1">
      <c r="B8" s="3">
        <v>6</v>
      </c>
      <c r="C8" s="16" t="s">
        <v>29</v>
      </c>
      <c r="D8" s="4" t="s">
        <v>30</v>
      </c>
      <c r="E8" s="18" t="s">
        <v>30</v>
      </c>
      <c r="F8" s="16" t="s">
        <v>20</v>
      </c>
      <c r="G8" s="16" t="s">
        <v>31</v>
      </c>
      <c r="H8" s="16"/>
      <c r="I8" s="16">
        <v>165</v>
      </c>
      <c r="J8" s="33">
        <f>G8*I8</f>
        <v>429000</v>
      </c>
      <c r="K8" s="32">
        <f>'Measurement Sheet'!K9</f>
        <v>2546.105</v>
      </c>
      <c r="L8" s="39">
        <f t="shared" ref="L8:L9" si="0">I8*K8</f>
        <v>420107.32500000001</v>
      </c>
    </row>
    <row r="9" spans="2:12" ht="385.5" thickBot="1">
      <c r="B9" s="3">
        <v>7</v>
      </c>
      <c r="C9" s="16" t="s">
        <v>32</v>
      </c>
      <c r="D9" s="4" t="s">
        <v>33</v>
      </c>
      <c r="E9" s="18" t="s">
        <v>33</v>
      </c>
      <c r="F9" s="16" t="s">
        <v>20</v>
      </c>
      <c r="G9" s="16" t="s">
        <v>34</v>
      </c>
      <c r="H9" s="20" t="s">
        <v>35</v>
      </c>
      <c r="I9" s="16">
        <v>70</v>
      </c>
      <c r="J9" s="33">
        <f>G9*I9</f>
        <v>343000</v>
      </c>
      <c r="K9" s="32">
        <f>'Measurement Sheet'!K39</f>
        <v>4896.0250000000005</v>
      </c>
      <c r="L9" s="39">
        <f t="shared" si="0"/>
        <v>342721.75000000006</v>
      </c>
    </row>
    <row r="10" spans="2:12" ht="29.25" thickBot="1">
      <c r="B10" s="3">
        <v>8</v>
      </c>
      <c r="C10" s="16" t="s">
        <v>37</v>
      </c>
      <c r="D10" s="4" t="s">
        <v>38</v>
      </c>
      <c r="E10" s="18" t="s">
        <v>38</v>
      </c>
      <c r="F10" s="16" t="s">
        <v>4</v>
      </c>
      <c r="G10" s="16" t="s">
        <v>4</v>
      </c>
      <c r="H10" s="16"/>
      <c r="I10" s="16"/>
      <c r="J10" s="16"/>
      <c r="K10" s="32"/>
      <c r="L10" s="39"/>
    </row>
    <row r="11" spans="2:12" ht="114.75" thickBot="1">
      <c r="B11" s="3">
        <v>9</v>
      </c>
      <c r="C11" s="16" t="s">
        <v>39</v>
      </c>
      <c r="D11" s="4" t="s">
        <v>40</v>
      </c>
      <c r="E11" s="18" t="s">
        <v>40</v>
      </c>
      <c r="F11" s="16" t="s">
        <v>20</v>
      </c>
      <c r="G11" s="16" t="s">
        <v>41</v>
      </c>
      <c r="H11" s="20" t="s">
        <v>42</v>
      </c>
      <c r="I11" s="16">
        <v>125</v>
      </c>
      <c r="J11" s="33">
        <f t="shared" ref="J11:J14" si="1">G11*I11</f>
        <v>3125</v>
      </c>
      <c r="K11" s="32">
        <f>'Measurement Sheet'!K71</f>
        <v>87.284999999999997</v>
      </c>
      <c r="L11" s="39">
        <f t="shared" ref="L11:L14" si="2">I11*K11</f>
        <v>10910.625</v>
      </c>
    </row>
    <row r="12" spans="2:12" ht="114.75" thickBot="1">
      <c r="B12" s="3">
        <v>10</v>
      </c>
      <c r="C12" s="16" t="s">
        <v>43</v>
      </c>
      <c r="D12" s="4" t="s">
        <v>44</v>
      </c>
      <c r="E12" s="18" t="s">
        <v>44</v>
      </c>
      <c r="F12" s="16" t="s">
        <v>20</v>
      </c>
      <c r="G12" s="16" t="s">
        <v>45</v>
      </c>
      <c r="H12" s="20" t="s">
        <v>46</v>
      </c>
      <c r="I12" s="16">
        <v>165</v>
      </c>
      <c r="J12" s="33">
        <f t="shared" si="1"/>
        <v>4950</v>
      </c>
      <c r="K12" s="32">
        <f>'Measurement Sheet'!K77</f>
        <v>0</v>
      </c>
      <c r="L12" s="39">
        <f t="shared" si="2"/>
        <v>0</v>
      </c>
    </row>
    <row r="13" spans="2:12" ht="114.75" thickBot="1">
      <c r="B13" s="3">
        <v>11</v>
      </c>
      <c r="C13" s="16" t="s">
        <v>47</v>
      </c>
      <c r="D13" s="4" t="s">
        <v>48</v>
      </c>
      <c r="E13" s="18" t="s">
        <v>48</v>
      </c>
      <c r="F13" s="16" t="s">
        <v>20</v>
      </c>
      <c r="G13" s="16" t="s">
        <v>49</v>
      </c>
      <c r="H13" s="20" t="s">
        <v>50</v>
      </c>
      <c r="I13" s="16">
        <v>225</v>
      </c>
      <c r="J13" s="33">
        <f t="shared" si="1"/>
        <v>195750</v>
      </c>
      <c r="K13" s="32">
        <f>'Measurement Sheet'!K78</f>
        <v>1096.5</v>
      </c>
      <c r="L13" s="39">
        <f t="shared" si="2"/>
        <v>246712.5</v>
      </c>
    </row>
    <row r="14" spans="2:12" ht="371.25" thickBot="1">
      <c r="B14" s="3">
        <v>12</v>
      </c>
      <c r="C14" s="16" t="s">
        <v>51</v>
      </c>
      <c r="D14" s="4" t="s">
        <v>52</v>
      </c>
      <c r="E14" s="18" t="s">
        <v>52</v>
      </c>
      <c r="F14" s="16" t="s">
        <v>20</v>
      </c>
      <c r="G14" s="16" t="s">
        <v>53</v>
      </c>
      <c r="H14" s="20" t="s">
        <v>54</v>
      </c>
      <c r="I14" s="16">
        <v>175</v>
      </c>
      <c r="J14" s="33">
        <f t="shared" si="1"/>
        <v>306250</v>
      </c>
      <c r="K14" s="32">
        <f>'Measurement Sheet'!K79</f>
        <v>2215.3199999999997</v>
      </c>
      <c r="L14" s="39">
        <f t="shared" si="2"/>
        <v>387680.99999999994</v>
      </c>
    </row>
    <row r="15" spans="2:12" ht="15" thickBot="1">
      <c r="B15" s="3">
        <v>13</v>
      </c>
      <c r="C15" s="16" t="s">
        <v>55</v>
      </c>
      <c r="D15" s="4" t="s">
        <v>56</v>
      </c>
      <c r="E15" s="18" t="s">
        <v>56</v>
      </c>
      <c r="F15" s="16" t="s">
        <v>4</v>
      </c>
      <c r="G15" s="16" t="s">
        <v>4</v>
      </c>
      <c r="H15" s="16"/>
      <c r="I15" s="16"/>
      <c r="J15" s="16"/>
      <c r="K15" s="32"/>
      <c r="L15" s="39"/>
    </row>
    <row r="16" spans="2:12" ht="72" thickBot="1">
      <c r="B16" s="3">
        <v>14</v>
      </c>
      <c r="C16" s="16" t="s">
        <v>57</v>
      </c>
      <c r="D16" s="4" t="s">
        <v>58</v>
      </c>
      <c r="E16" s="18" t="s">
        <v>58</v>
      </c>
      <c r="F16" s="16" t="s">
        <v>20</v>
      </c>
      <c r="G16" s="16" t="s">
        <v>49</v>
      </c>
      <c r="H16" s="16"/>
      <c r="I16" s="16">
        <v>75</v>
      </c>
      <c r="J16" s="33">
        <f>G16*I16</f>
        <v>65250</v>
      </c>
      <c r="K16" s="32">
        <f>'Measurement Sheet'!K110</f>
        <v>1096.5</v>
      </c>
      <c r="L16" s="39">
        <f>I16*K16</f>
        <v>82237.5</v>
      </c>
    </row>
    <row r="17" spans="2:12" ht="15" thickBot="1">
      <c r="B17" s="3">
        <v>15</v>
      </c>
      <c r="C17" s="16" t="s">
        <v>59</v>
      </c>
      <c r="D17" s="4" t="s">
        <v>60</v>
      </c>
      <c r="E17" s="18" t="s">
        <v>60</v>
      </c>
      <c r="F17" s="16" t="s">
        <v>4</v>
      </c>
      <c r="G17" s="16" t="s">
        <v>4</v>
      </c>
      <c r="H17" s="16"/>
      <c r="I17" s="16"/>
      <c r="J17" s="16"/>
      <c r="K17" s="32"/>
      <c r="L17" s="39"/>
    </row>
    <row r="18" spans="2:12" ht="86.25" thickBot="1">
      <c r="B18" s="3">
        <v>16</v>
      </c>
      <c r="C18" s="16" t="s">
        <v>61</v>
      </c>
      <c r="D18" s="4" t="s">
        <v>62</v>
      </c>
      <c r="E18" s="18" t="s">
        <v>62</v>
      </c>
      <c r="F18" s="16" t="s">
        <v>63</v>
      </c>
      <c r="G18" s="16" t="s">
        <v>64</v>
      </c>
      <c r="H18" s="16"/>
      <c r="I18" s="16">
        <v>1000</v>
      </c>
      <c r="J18" s="33">
        <f>G18*I18</f>
        <v>6000</v>
      </c>
      <c r="K18" s="32">
        <f>'Measurement Sheet'!K112</f>
        <v>6</v>
      </c>
      <c r="L18" s="39">
        <f>I18*K18</f>
        <v>6000</v>
      </c>
    </row>
    <row r="19" spans="2:12" ht="144.75" customHeight="1" thickBot="1">
      <c r="B19" s="3">
        <v>17</v>
      </c>
      <c r="C19" s="16" t="s">
        <v>4</v>
      </c>
      <c r="D19" s="4" t="s">
        <v>65</v>
      </c>
      <c r="E19" s="18" t="s">
        <v>65</v>
      </c>
      <c r="F19" s="16" t="s">
        <v>4</v>
      </c>
      <c r="G19" s="16" t="s">
        <v>4</v>
      </c>
      <c r="H19" s="16"/>
      <c r="I19" s="16"/>
      <c r="J19" s="16"/>
      <c r="K19" s="32"/>
      <c r="L19" s="39"/>
    </row>
    <row r="20" spans="2:12" ht="15" thickBot="1">
      <c r="B20" s="3">
        <v>18</v>
      </c>
      <c r="C20" s="16" t="s">
        <v>66</v>
      </c>
      <c r="D20" s="4" t="s">
        <v>67</v>
      </c>
      <c r="E20" s="18" t="s">
        <v>67</v>
      </c>
      <c r="F20" s="16" t="s">
        <v>4</v>
      </c>
      <c r="G20" s="16" t="s">
        <v>4</v>
      </c>
      <c r="H20" s="16"/>
      <c r="I20" s="16"/>
      <c r="J20" s="16"/>
      <c r="K20" s="32"/>
      <c r="L20" s="39"/>
    </row>
    <row r="21" spans="2:12" ht="129" thickBot="1">
      <c r="B21" s="3">
        <v>19</v>
      </c>
      <c r="C21" s="16" t="s">
        <v>68</v>
      </c>
      <c r="D21" s="4" t="s">
        <v>69</v>
      </c>
      <c r="E21" s="18" t="s">
        <v>69</v>
      </c>
      <c r="F21" s="16" t="s">
        <v>20</v>
      </c>
      <c r="G21" s="16" t="s">
        <v>70</v>
      </c>
      <c r="H21" s="20" t="s">
        <v>71</v>
      </c>
      <c r="I21" s="16">
        <v>850</v>
      </c>
      <c r="J21" s="33">
        <f t="shared" ref="J21:J23" si="3">G21*I21</f>
        <v>8500</v>
      </c>
      <c r="K21" s="32">
        <f>'Measurement Sheet'!K115</f>
        <v>0</v>
      </c>
      <c r="L21" s="39">
        <f t="shared" ref="L21:L23" si="4">I21*K21</f>
        <v>0</v>
      </c>
    </row>
    <row r="22" spans="2:12" ht="186" thickBot="1">
      <c r="B22" s="3">
        <v>20</v>
      </c>
      <c r="C22" s="16" t="s">
        <v>72</v>
      </c>
      <c r="D22" s="4" t="s">
        <v>73</v>
      </c>
      <c r="E22" s="18" t="s">
        <v>73</v>
      </c>
      <c r="F22" s="16" t="s">
        <v>20</v>
      </c>
      <c r="G22" s="16" t="s">
        <v>74</v>
      </c>
      <c r="H22" s="16"/>
      <c r="I22" s="16">
        <v>650</v>
      </c>
      <c r="J22" s="33">
        <f t="shared" si="3"/>
        <v>7800</v>
      </c>
      <c r="K22" s="32">
        <f>'Measurement Sheet'!K116</f>
        <v>11.25</v>
      </c>
      <c r="L22" s="39">
        <f t="shared" si="4"/>
        <v>7312.5</v>
      </c>
    </row>
    <row r="23" spans="2:12" ht="200.25" thickBot="1">
      <c r="B23" s="3">
        <v>21</v>
      </c>
      <c r="C23" s="16" t="s">
        <v>75</v>
      </c>
      <c r="D23" s="4" t="s">
        <v>76</v>
      </c>
      <c r="E23" s="18" t="s">
        <v>76</v>
      </c>
      <c r="F23" s="16" t="s">
        <v>77</v>
      </c>
      <c r="G23" s="16" t="s">
        <v>70</v>
      </c>
      <c r="H23" s="16"/>
      <c r="I23" s="16">
        <v>480</v>
      </c>
      <c r="J23" s="33">
        <f t="shared" si="3"/>
        <v>4800</v>
      </c>
      <c r="K23" s="32">
        <f>'Measurement Sheet'!K117</f>
        <v>190.5</v>
      </c>
      <c r="L23" s="39">
        <f t="shared" si="4"/>
        <v>91440</v>
      </c>
    </row>
    <row r="24" spans="2:12" ht="15" thickBot="1">
      <c r="B24" s="3">
        <v>22</v>
      </c>
      <c r="C24" s="16" t="s">
        <v>78</v>
      </c>
      <c r="D24" s="4" t="s">
        <v>79</v>
      </c>
      <c r="E24" s="18" t="s">
        <v>79</v>
      </c>
      <c r="F24" s="16" t="s">
        <v>4</v>
      </c>
      <c r="G24" s="16" t="s">
        <v>4</v>
      </c>
      <c r="H24" s="16"/>
      <c r="I24" s="16"/>
      <c r="J24" s="16"/>
      <c r="K24" s="32"/>
      <c r="L24" s="39"/>
    </row>
    <row r="25" spans="2:12" ht="86.25" thickBot="1">
      <c r="B25" s="3">
        <v>23</v>
      </c>
      <c r="C25" s="16" t="s">
        <v>80</v>
      </c>
      <c r="D25" s="4" t="s">
        <v>81</v>
      </c>
      <c r="E25" s="18" t="s">
        <v>81</v>
      </c>
      <c r="F25" s="16" t="s">
        <v>20</v>
      </c>
      <c r="G25" s="16" t="s">
        <v>82</v>
      </c>
      <c r="H25" s="20" t="s">
        <v>83</v>
      </c>
      <c r="I25" s="16">
        <v>250</v>
      </c>
      <c r="J25" s="33">
        <f>G25*I25</f>
        <v>275000</v>
      </c>
      <c r="K25" s="32">
        <f>'Measurement Sheet'!K124</f>
        <v>1129.3</v>
      </c>
      <c r="L25" s="39">
        <f>I25*K25</f>
        <v>282325</v>
      </c>
    </row>
    <row r="26" spans="2:12" ht="15" thickBot="1">
      <c r="B26" s="3">
        <v>24</v>
      </c>
      <c r="C26" s="16" t="s">
        <v>84</v>
      </c>
      <c r="D26" s="4" t="s">
        <v>85</v>
      </c>
      <c r="E26" s="18" t="s">
        <v>85</v>
      </c>
      <c r="F26" s="16" t="s">
        <v>4</v>
      </c>
      <c r="G26" s="16" t="s">
        <v>4</v>
      </c>
      <c r="H26" s="16"/>
      <c r="I26" s="16"/>
      <c r="J26" s="16"/>
      <c r="K26" s="32"/>
      <c r="L26" s="39"/>
    </row>
    <row r="27" spans="2:12" ht="100.5" thickBot="1">
      <c r="B27" s="3">
        <v>25</v>
      </c>
      <c r="C27" s="16" t="s">
        <v>86</v>
      </c>
      <c r="D27" s="4" t="s">
        <v>87</v>
      </c>
      <c r="E27" s="18" t="s">
        <v>87</v>
      </c>
      <c r="F27" s="16" t="s">
        <v>20</v>
      </c>
      <c r="G27" s="16" t="s">
        <v>88</v>
      </c>
      <c r="H27" s="16"/>
      <c r="I27" s="16">
        <v>290</v>
      </c>
      <c r="J27" s="33">
        <f t="shared" ref="J27:J28" si="5">G27*I27</f>
        <v>71050</v>
      </c>
      <c r="K27" s="32">
        <f>'Measurement Sheet'!K133</f>
        <v>283.5872</v>
      </c>
      <c r="L27" s="39">
        <f t="shared" ref="L27:L28" si="6">I27*K27</f>
        <v>82240.288</v>
      </c>
    </row>
    <row r="28" spans="2:12" ht="114.75" thickBot="1">
      <c r="B28" s="3">
        <v>26</v>
      </c>
      <c r="C28" s="16" t="s">
        <v>89</v>
      </c>
      <c r="D28" s="4" t="s">
        <v>90</v>
      </c>
      <c r="E28" s="18" t="s">
        <v>90</v>
      </c>
      <c r="F28" s="16" t="s">
        <v>20</v>
      </c>
      <c r="G28" s="16" t="s">
        <v>91</v>
      </c>
      <c r="H28" s="20" t="s">
        <v>92</v>
      </c>
      <c r="I28" s="16">
        <v>225</v>
      </c>
      <c r="J28" s="33">
        <f t="shared" si="5"/>
        <v>348750</v>
      </c>
      <c r="K28" s="32">
        <f>'Measurement Sheet'!K140</f>
        <v>1710.8364000000004</v>
      </c>
      <c r="L28" s="39">
        <f t="shared" si="6"/>
        <v>384938.19000000006</v>
      </c>
    </row>
    <row r="29" spans="2:12" ht="114.75" thickBot="1">
      <c r="B29" s="3">
        <v>27</v>
      </c>
      <c r="C29" s="16" t="s">
        <v>93</v>
      </c>
      <c r="D29" s="4" t="s">
        <v>94</v>
      </c>
      <c r="E29" s="18" t="s">
        <v>94</v>
      </c>
      <c r="F29" s="16" t="s">
        <v>4</v>
      </c>
      <c r="G29" s="16" t="s">
        <v>4</v>
      </c>
      <c r="H29" s="16"/>
      <c r="I29" s="16"/>
      <c r="J29" s="16"/>
      <c r="K29" s="32"/>
      <c r="L29" s="39"/>
    </row>
    <row r="30" spans="2:12" ht="43.5" thickBot="1">
      <c r="B30" s="3">
        <v>28</v>
      </c>
      <c r="C30" s="16" t="s">
        <v>4</v>
      </c>
      <c r="D30" s="4" t="s">
        <v>95</v>
      </c>
      <c r="E30" s="18" t="s">
        <v>95</v>
      </c>
      <c r="F30" s="16" t="s">
        <v>96</v>
      </c>
      <c r="G30" s="16" t="s">
        <v>97</v>
      </c>
      <c r="H30" s="16"/>
      <c r="I30" s="16">
        <v>1250</v>
      </c>
      <c r="J30" s="33">
        <f t="shared" ref="J30:J31" si="7">G30*I30</f>
        <v>2500</v>
      </c>
      <c r="K30" s="32">
        <f>'Measurement Sheet'!K176</f>
        <v>0</v>
      </c>
      <c r="L30" s="39">
        <f t="shared" ref="L30:L31" si="8">I30*K30</f>
        <v>0</v>
      </c>
    </row>
    <row r="31" spans="2:12" ht="43.5" thickBot="1">
      <c r="B31" s="3">
        <v>29</v>
      </c>
      <c r="C31" s="16" t="s">
        <v>4</v>
      </c>
      <c r="D31" s="4" t="s">
        <v>98</v>
      </c>
      <c r="E31" s="18" t="s">
        <v>98</v>
      </c>
      <c r="F31" s="16" t="s">
        <v>96</v>
      </c>
      <c r="G31" s="16" t="s">
        <v>97</v>
      </c>
      <c r="H31" s="16"/>
      <c r="I31" s="16">
        <v>1250</v>
      </c>
      <c r="J31" s="33">
        <f t="shared" si="7"/>
        <v>2500</v>
      </c>
      <c r="K31" s="32">
        <f>'Measurement Sheet'!K177</f>
        <v>0</v>
      </c>
      <c r="L31" s="39">
        <f t="shared" si="8"/>
        <v>0</v>
      </c>
    </row>
    <row r="32" spans="2:12" ht="15" thickBot="1">
      <c r="B32" s="3">
        <v>30</v>
      </c>
      <c r="C32" s="16" t="s">
        <v>99</v>
      </c>
      <c r="D32" s="4" t="s">
        <v>100</v>
      </c>
      <c r="E32" s="18" t="s">
        <v>100</v>
      </c>
      <c r="F32" s="16" t="s">
        <v>4</v>
      </c>
      <c r="G32" s="16" t="s">
        <v>4</v>
      </c>
      <c r="H32" s="16"/>
      <c r="I32" s="16"/>
      <c r="J32" s="16"/>
      <c r="K32" s="32"/>
      <c r="L32" s="39"/>
    </row>
    <row r="33" spans="2:12" ht="29.25" thickBot="1">
      <c r="B33" s="3">
        <v>31</v>
      </c>
      <c r="C33" s="16" t="s">
        <v>101</v>
      </c>
      <c r="D33" s="4" t="s">
        <v>102</v>
      </c>
      <c r="E33" s="18" t="s">
        <v>102</v>
      </c>
      <c r="F33" s="16" t="s">
        <v>77</v>
      </c>
      <c r="G33" s="16" t="s">
        <v>103</v>
      </c>
      <c r="H33" s="20" t="s">
        <v>104</v>
      </c>
      <c r="I33" s="16">
        <v>140</v>
      </c>
      <c r="J33" s="33">
        <f t="shared" ref="J33:J34" si="9">G33*I33</f>
        <v>33600</v>
      </c>
      <c r="K33" s="32">
        <f>'Measurement Sheet'!K179</f>
        <v>265</v>
      </c>
      <c r="L33" s="39">
        <f t="shared" ref="L33:L34" si="10">I33*K33</f>
        <v>37100</v>
      </c>
    </row>
    <row r="34" spans="2:12" ht="29.25" thickBot="1">
      <c r="B34" s="3">
        <v>32</v>
      </c>
      <c r="C34" s="16" t="s">
        <v>105</v>
      </c>
      <c r="D34" s="4" t="s">
        <v>106</v>
      </c>
      <c r="E34" s="18" t="s">
        <v>106</v>
      </c>
      <c r="F34" s="16" t="s">
        <v>77</v>
      </c>
      <c r="G34" s="16" t="s">
        <v>107</v>
      </c>
      <c r="H34" s="20" t="s">
        <v>108</v>
      </c>
      <c r="I34" s="16">
        <v>195</v>
      </c>
      <c r="J34" s="33">
        <f t="shared" si="9"/>
        <v>19500</v>
      </c>
      <c r="K34" s="32">
        <f>'Measurement Sheet'!K180</f>
        <v>114.75</v>
      </c>
      <c r="L34" s="39">
        <f t="shared" si="10"/>
        <v>22376.25</v>
      </c>
    </row>
    <row r="35" spans="2:12" ht="15" thickBot="1">
      <c r="B35" s="3">
        <v>33</v>
      </c>
      <c r="C35" s="16" t="s">
        <v>109</v>
      </c>
      <c r="D35" s="4" t="s">
        <v>110</v>
      </c>
      <c r="E35" s="18" t="s">
        <v>110</v>
      </c>
      <c r="F35" s="16" t="s">
        <v>4</v>
      </c>
      <c r="G35" s="16" t="s">
        <v>4</v>
      </c>
      <c r="H35" s="16"/>
      <c r="I35" s="16"/>
      <c r="J35" s="16"/>
      <c r="K35" s="32"/>
      <c r="L35" s="39"/>
    </row>
    <row r="36" spans="2:12" ht="143.25" thickBot="1">
      <c r="B36" s="3">
        <v>34</v>
      </c>
      <c r="C36" s="16" t="s">
        <v>111</v>
      </c>
      <c r="D36" s="4" t="s">
        <v>112</v>
      </c>
      <c r="E36" s="18" t="s">
        <v>112</v>
      </c>
      <c r="F36" s="16" t="s">
        <v>4</v>
      </c>
      <c r="G36" s="16" t="s">
        <v>4</v>
      </c>
      <c r="H36" s="16"/>
      <c r="I36" s="16"/>
      <c r="J36" s="16"/>
      <c r="K36" s="32"/>
      <c r="L36" s="39"/>
    </row>
    <row r="37" spans="2:12" ht="29.25" thickBot="1">
      <c r="B37" s="3">
        <v>35</v>
      </c>
      <c r="C37" s="16" t="s">
        <v>4</v>
      </c>
      <c r="D37" s="4" t="s">
        <v>113</v>
      </c>
      <c r="E37" s="18" t="s">
        <v>113</v>
      </c>
      <c r="F37" s="16" t="s">
        <v>20</v>
      </c>
      <c r="G37" s="16" t="s">
        <v>114</v>
      </c>
      <c r="H37" s="20" t="s">
        <v>115</v>
      </c>
      <c r="I37" s="16">
        <v>205</v>
      </c>
      <c r="J37" s="33">
        <f t="shared" ref="J37:J40" si="11">G37*I37</f>
        <v>60475</v>
      </c>
      <c r="K37" s="32">
        <f>'Measurement Sheet'!K186</f>
        <v>455.5</v>
      </c>
      <c r="L37" s="39">
        <f t="shared" ref="L37:L40" si="12">I37*K37</f>
        <v>93377.5</v>
      </c>
    </row>
    <row r="38" spans="2:12" ht="29.25" thickBot="1">
      <c r="B38" s="3">
        <v>36</v>
      </c>
      <c r="C38" s="16" t="s">
        <v>4</v>
      </c>
      <c r="D38" s="4" t="s">
        <v>116</v>
      </c>
      <c r="E38" s="18" t="s">
        <v>116</v>
      </c>
      <c r="F38" s="16" t="s">
        <v>20</v>
      </c>
      <c r="G38" s="16" t="s">
        <v>117</v>
      </c>
      <c r="H38" s="20" t="s">
        <v>118</v>
      </c>
      <c r="I38" s="16">
        <v>320</v>
      </c>
      <c r="J38" s="33">
        <f t="shared" si="11"/>
        <v>6400</v>
      </c>
      <c r="K38" s="32">
        <f>'Measurement Sheet'!K194</f>
        <v>844.93000000000006</v>
      </c>
      <c r="L38" s="39">
        <f t="shared" si="12"/>
        <v>270377.60000000003</v>
      </c>
    </row>
    <row r="39" spans="2:12" ht="29.25" thickBot="1">
      <c r="B39" s="3">
        <v>37</v>
      </c>
      <c r="C39" s="16" t="s">
        <v>4</v>
      </c>
      <c r="D39" s="4" t="s">
        <v>119</v>
      </c>
      <c r="E39" s="18" t="s">
        <v>119</v>
      </c>
      <c r="F39" s="16" t="s">
        <v>20</v>
      </c>
      <c r="G39" s="16" t="s">
        <v>120</v>
      </c>
      <c r="H39" s="20" t="s">
        <v>121</v>
      </c>
      <c r="I39" s="16">
        <v>450</v>
      </c>
      <c r="J39" s="33">
        <f t="shared" si="11"/>
        <v>6750</v>
      </c>
      <c r="K39" s="32">
        <f>'Measurement Sheet'!K207</f>
        <v>0</v>
      </c>
      <c r="L39" s="39">
        <f t="shared" si="12"/>
        <v>0</v>
      </c>
    </row>
    <row r="40" spans="2:12" ht="29.25" thickBot="1">
      <c r="B40" s="3">
        <v>38</v>
      </c>
      <c r="C40" s="16" t="s">
        <v>4</v>
      </c>
      <c r="D40" s="4" t="s">
        <v>122</v>
      </c>
      <c r="E40" s="18" t="s">
        <v>122</v>
      </c>
      <c r="F40" s="16" t="s">
        <v>20</v>
      </c>
      <c r="G40" s="16" t="s">
        <v>123</v>
      </c>
      <c r="H40" s="20" t="s">
        <v>124</v>
      </c>
      <c r="I40" s="16">
        <v>395</v>
      </c>
      <c r="J40" s="33">
        <f t="shared" si="11"/>
        <v>13825</v>
      </c>
      <c r="K40" s="32">
        <f>'Measurement Sheet'!K208</f>
        <v>35.0625</v>
      </c>
      <c r="L40" s="39">
        <f t="shared" si="12"/>
        <v>13849.6875</v>
      </c>
    </row>
    <row r="41" spans="2:12" ht="100.5" thickBot="1">
      <c r="B41" s="3">
        <v>39</v>
      </c>
      <c r="C41" s="16" t="s">
        <v>125</v>
      </c>
      <c r="D41" s="4" t="s">
        <v>126</v>
      </c>
      <c r="E41" s="18" t="s">
        <v>126</v>
      </c>
      <c r="F41" s="16" t="s">
        <v>4</v>
      </c>
      <c r="G41" s="16" t="s">
        <v>4</v>
      </c>
      <c r="H41" s="16"/>
      <c r="I41" s="16"/>
      <c r="J41" s="16"/>
      <c r="K41" s="32"/>
      <c r="L41" s="39"/>
    </row>
    <row r="42" spans="2:12" ht="43.5" thickBot="1">
      <c r="B42" s="3">
        <v>40</v>
      </c>
      <c r="C42" s="16" t="s">
        <v>4</v>
      </c>
      <c r="D42" s="4" t="s">
        <v>127</v>
      </c>
      <c r="E42" s="18" t="s">
        <v>127</v>
      </c>
      <c r="F42" s="16" t="s">
        <v>20</v>
      </c>
      <c r="G42" s="16" t="s">
        <v>128</v>
      </c>
      <c r="H42" s="20" t="s">
        <v>129</v>
      </c>
      <c r="I42" s="16">
        <v>430</v>
      </c>
      <c r="J42" s="33">
        <f>G42*I42</f>
        <v>120400</v>
      </c>
      <c r="K42" s="32">
        <f>'Measurement Sheet'!K210</f>
        <v>0</v>
      </c>
      <c r="L42" s="39">
        <f>I42*K42</f>
        <v>0</v>
      </c>
    </row>
    <row r="43" spans="2:12" ht="157.5" thickBot="1">
      <c r="B43" s="3">
        <v>41</v>
      </c>
      <c r="C43" s="16" t="s">
        <v>130</v>
      </c>
      <c r="D43" s="4" t="s">
        <v>131</v>
      </c>
      <c r="E43" s="18" t="s">
        <v>131</v>
      </c>
      <c r="F43" s="16" t="s">
        <v>4</v>
      </c>
      <c r="G43" s="16" t="s">
        <v>4</v>
      </c>
      <c r="H43" s="16"/>
      <c r="I43" s="16"/>
      <c r="J43" s="16"/>
      <c r="K43" s="32"/>
      <c r="L43" s="39"/>
    </row>
    <row r="44" spans="2:12" ht="29.25" thickBot="1">
      <c r="B44" s="3">
        <v>42</v>
      </c>
      <c r="C44" s="16" t="s">
        <v>4</v>
      </c>
      <c r="D44" s="4" t="s">
        <v>132</v>
      </c>
      <c r="E44" s="18" t="s">
        <v>132</v>
      </c>
      <c r="F44" s="16" t="s">
        <v>20</v>
      </c>
      <c r="G44" s="16" t="s">
        <v>133</v>
      </c>
      <c r="H44" s="16"/>
      <c r="I44" s="16">
        <v>350</v>
      </c>
      <c r="J44" s="33">
        <f t="shared" ref="J44:J45" si="13">G44*I44</f>
        <v>117250</v>
      </c>
      <c r="K44" s="32">
        <f>'Measurement Sheet'!K212</f>
        <v>331.9975</v>
      </c>
      <c r="L44" s="39">
        <f t="shared" ref="L44:L45" si="14">I44*K44</f>
        <v>116199.125</v>
      </c>
    </row>
    <row r="45" spans="2:12" ht="200.25" thickBot="1">
      <c r="B45" s="3">
        <v>43</v>
      </c>
      <c r="C45" s="16" t="s">
        <v>134</v>
      </c>
      <c r="D45" s="4" t="s">
        <v>135</v>
      </c>
      <c r="E45" s="18" t="s">
        <v>135</v>
      </c>
      <c r="F45" s="16" t="s">
        <v>20</v>
      </c>
      <c r="G45" s="16" t="s">
        <v>41</v>
      </c>
      <c r="H45" s="20" t="s">
        <v>136</v>
      </c>
      <c r="I45" s="16">
        <v>475</v>
      </c>
      <c r="J45" s="33">
        <f t="shared" si="13"/>
        <v>11875</v>
      </c>
      <c r="K45" s="32">
        <f>'Measurement Sheet'!K219</f>
        <v>31.25</v>
      </c>
      <c r="L45" s="39">
        <f t="shared" si="14"/>
        <v>14843.75</v>
      </c>
    </row>
    <row r="46" spans="2:12" ht="72" thickBot="1">
      <c r="B46" s="3">
        <v>44</v>
      </c>
      <c r="C46" s="16" t="s">
        <v>137</v>
      </c>
      <c r="D46" s="4" t="s">
        <v>138</v>
      </c>
      <c r="E46" s="18" t="s">
        <v>138</v>
      </c>
      <c r="F46" s="16" t="s">
        <v>4</v>
      </c>
      <c r="G46" s="16" t="s">
        <v>4</v>
      </c>
      <c r="H46" s="16"/>
      <c r="I46" s="16"/>
      <c r="J46" s="16"/>
      <c r="K46" s="32"/>
      <c r="L46" s="39"/>
    </row>
    <row r="47" spans="2:12" ht="43.5" thickBot="1">
      <c r="B47" s="3">
        <v>45</v>
      </c>
      <c r="C47" s="16" t="s">
        <v>4</v>
      </c>
      <c r="D47" s="4" t="s">
        <v>139</v>
      </c>
      <c r="E47" s="18" t="s">
        <v>139</v>
      </c>
      <c r="F47" s="16" t="s">
        <v>20</v>
      </c>
      <c r="G47" s="16" t="s">
        <v>123</v>
      </c>
      <c r="H47" s="16"/>
      <c r="I47" s="16">
        <v>120</v>
      </c>
      <c r="J47" s="33">
        <f>G47*I47</f>
        <v>4200</v>
      </c>
      <c r="K47" s="32">
        <f>'Measurement Sheet'!K221</f>
        <v>0</v>
      </c>
      <c r="L47" s="39">
        <f>I47*K47</f>
        <v>0</v>
      </c>
    </row>
    <row r="48" spans="2:12" ht="86.25" thickBot="1">
      <c r="B48" s="3">
        <v>46</v>
      </c>
      <c r="C48" s="16" t="s">
        <v>140</v>
      </c>
      <c r="D48" s="4" t="s">
        <v>141</v>
      </c>
      <c r="E48" s="18" t="s">
        <v>141</v>
      </c>
      <c r="F48" s="16" t="s">
        <v>4</v>
      </c>
      <c r="G48" s="16" t="s">
        <v>4</v>
      </c>
      <c r="H48" s="16"/>
      <c r="I48" s="16"/>
      <c r="J48" s="16"/>
      <c r="K48" s="32"/>
      <c r="L48" s="39"/>
    </row>
    <row r="49" spans="2:12" ht="29.25" thickBot="1">
      <c r="B49" s="3">
        <v>47</v>
      </c>
      <c r="C49" s="16" t="s">
        <v>4</v>
      </c>
      <c r="D49" s="4" t="s">
        <v>142</v>
      </c>
      <c r="E49" s="18" t="s">
        <v>142</v>
      </c>
      <c r="F49" s="16" t="s">
        <v>20</v>
      </c>
      <c r="G49" s="16" t="s">
        <v>143</v>
      </c>
      <c r="H49" s="20" t="s">
        <v>144</v>
      </c>
      <c r="I49" s="16">
        <v>550</v>
      </c>
      <c r="J49" s="33">
        <f t="shared" ref="J49:J51" si="15">G49*I49</f>
        <v>27500</v>
      </c>
      <c r="K49" s="32">
        <f>'Measurement Sheet'!K223</f>
        <v>50.625</v>
      </c>
      <c r="L49" s="39">
        <f t="shared" ref="L49:L51" si="16">I49*K49</f>
        <v>27843.75</v>
      </c>
    </row>
    <row r="50" spans="2:12" ht="29.25" thickBot="1">
      <c r="B50" s="3">
        <v>48</v>
      </c>
      <c r="C50" s="16" t="s">
        <v>4</v>
      </c>
      <c r="D50" s="4" t="s">
        <v>145</v>
      </c>
      <c r="E50" s="18" t="s">
        <v>145</v>
      </c>
      <c r="F50" s="16" t="s">
        <v>20</v>
      </c>
      <c r="G50" s="16" t="s">
        <v>120</v>
      </c>
      <c r="H50" s="20" t="s">
        <v>146</v>
      </c>
      <c r="I50" s="16">
        <v>450</v>
      </c>
      <c r="J50" s="33">
        <f t="shared" si="15"/>
        <v>6750</v>
      </c>
      <c r="K50" s="32">
        <f>'Measurement Sheet'!K227</f>
        <v>25</v>
      </c>
      <c r="L50" s="39">
        <f t="shared" si="16"/>
        <v>11250</v>
      </c>
    </row>
    <row r="51" spans="2:12" ht="43.5" thickBot="1">
      <c r="B51" s="3">
        <v>49</v>
      </c>
      <c r="C51" s="16" t="s">
        <v>147</v>
      </c>
      <c r="D51" s="4" t="s">
        <v>148</v>
      </c>
      <c r="E51" s="18" t="s">
        <v>148</v>
      </c>
      <c r="F51" s="16" t="s">
        <v>20</v>
      </c>
      <c r="G51" s="16" t="s">
        <v>149</v>
      </c>
      <c r="H51" s="20" t="s">
        <v>150</v>
      </c>
      <c r="I51" s="16">
        <v>750</v>
      </c>
      <c r="J51" s="33">
        <f t="shared" si="15"/>
        <v>131250</v>
      </c>
      <c r="K51" s="32">
        <f>'Measurement Sheet'!K228</f>
        <v>284.04250000000002</v>
      </c>
      <c r="L51" s="39">
        <f t="shared" si="16"/>
        <v>213031.875</v>
      </c>
    </row>
    <row r="52" spans="2:12" ht="15" thickBot="1">
      <c r="B52" s="3">
        <v>50</v>
      </c>
      <c r="C52" s="16" t="s">
        <v>151</v>
      </c>
      <c r="D52" s="4" t="s">
        <v>152</v>
      </c>
      <c r="E52" s="18" t="s">
        <v>152</v>
      </c>
      <c r="F52" s="16" t="s">
        <v>4</v>
      </c>
      <c r="G52" s="16" t="s">
        <v>4</v>
      </c>
      <c r="H52" s="16"/>
      <c r="I52" s="16"/>
      <c r="J52" s="16"/>
      <c r="K52" s="32"/>
      <c r="L52" s="39"/>
    </row>
    <row r="53" spans="2:12" ht="328.5" thickBot="1">
      <c r="B53" s="3">
        <v>51</v>
      </c>
      <c r="C53" s="16" t="s">
        <v>153</v>
      </c>
      <c r="D53" s="4" t="s">
        <v>154</v>
      </c>
      <c r="E53" s="18" t="s">
        <v>154</v>
      </c>
      <c r="F53" s="16" t="s">
        <v>4</v>
      </c>
      <c r="G53" s="16" t="s">
        <v>4</v>
      </c>
      <c r="H53" s="16"/>
      <c r="I53" s="16"/>
      <c r="J53" s="16"/>
      <c r="K53" s="32"/>
      <c r="L53" s="39"/>
    </row>
    <row r="54" spans="2:12" ht="43.5" thickBot="1">
      <c r="B54" s="3">
        <v>52</v>
      </c>
      <c r="C54" s="16" t="s">
        <v>4</v>
      </c>
      <c r="D54" s="4" t="s">
        <v>155</v>
      </c>
      <c r="E54" s="18" t="s">
        <v>155</v>
      </c>
      <c r="F54" s="16" t="s">
        <v>20</v>
      </c>
      <c r="G54" s="16" t="s">
        <v>156</v>
      </c>
      <c r="H54" s="16"/>
      <c r="I54" s="16">
        <v>2450</v>
      </c>
      <c r="J54" s="33">
        <f t="shared" ref="J54:J55" si="17">G54*I54</f>
        <v>147000</v>
      </c>
      <c r="K54" s="32">
        <f>'Measurement Sheet'!K235</f>
        <v>65.9178</v>
      </c>
      <c r="L54" s="39">
        <f t="shared" ref="L54:L55" si="18">I54*K54</f>
        <v>161498.60999999999</v>
      </c>
    </row>
    <row r="55" spans="2:12" ht="300" thickBot="1">
      <c r="B55" s="3">
        <v>53</v>
      </c>
      <c r="C55" s="16" t="s">
        <v>157</v>
      </c>
      <c r="D55" s="4" t="s">
        <v>158</v>
      </c>
      <c r="E55" s="18" t="s">
        <v>158</v>
      </c>
      <c r="F55" s="16" t="s">
        <v>20</v>
      </c>
      <c r="G55" s="16" t="s">
        <v>143</v>
      </c>
      <c r="H55" s="20" t="s">
        <v>159</v>
      </c>
      <c r="I55" s="16">
        <v>4400</v>
      </c>
      <c r="J55" s="33">
        <f t="shared" si="17"/>
        <v>220000</v>
      </c>
      <c r="K55" s="32">
        <f>'Measurement Sheet'!K240</f>
        <v>47.8125</v>
      </c>
      <c r="L55" s="39">
        <f t="shared" si="18"/>
        <v>210375</v>
      </c>
    </row>
    <row r="56" spans="2:12" ht="15" thickBot="1">
      <c r="B56" s="3">
        <v>54</v>
      </c>
      <c r="C56" s="16" t="s">
        <v>160</v>
      </c>
      <c r="D56" s="4" t="s">
        <v>161</v>
      </c>
      <c r="E56" s="18" t="s">
        <v>161</v>
      </c>
      <c r="F56" s="16" t="s">
        <v>4</v>
      </c>
      <c r="G56" s="16" t="s">
        <v>4</v>
      </c>
      <c r="H56" s="16"/>
      <c r="I56" s="16"/>
      <c r="J56" s="16"/>
      <c r="K56" s="32"/>
      <c r="L56" s="39"/>
    </row>
    <row r="57" spans="2:12" ht="86.25" thickBot="1">
      <c r="B57" s="3">
        <v>55</v>
      </c>
      <c r="C57" s="16" t="s">
        <v>162</v>
      </c>
      <c r="D57" s="4" t="s">
        <v>163</v>
      </c>
      <c r="E57" s="18" t="s">
        <v>163</v>
      </c>
      <c r="F57" s="16" t="s">
        <v>20</v>
      </c>
      <c r="G57" s="16" t="s">
        <v>70</v>
      </c>
      <c r="H57" s="16"/>
      <c r="I57" s="16">
        <v>350</v>
      </c>
      <c r="J57" s="33">
        <f t="shared" ref="J57:J63" si="19">G57*I57</f>
        <v>3500</v>
      </c>
      <c r="K57" s="32">
        <f>'Measurement Sheet'!K242</f>
        <v>0</v>
      </c>
      <c r="L57" s="39">
        <f t="shared" ref="L57:L63" si="20">I57*K57</f>
        <v>0</v>
      </c>
    </row>
    <row r="58" spans="2:12" ht="86.25" thickBot="1">
      <c r="B58" s="3">
        <v>56</v>
      </c>
      <c r="C58" s="16" t="s">
        <v>165</v>
      </c>
      <c r="D58" s="4" t="s">
        <v>166</v>
      </c>
      <c r="E58" s="18" t="s">
        <v>166</v>
      </c>
      <c r="F58" s="16" t="s">
        <v>77</v>
      </c>
      <c r="G58" s="16" t="s">
        <v>167</v>
      </c>
      <c r="H58" s="16"/>
      <c r="I58" s="16">
        <v>6125</v>
      </c>
      <c r="J58" s="33">
        <f t="shared" si="19"/>
        <v>42875</v>
      </c>
      <c r="K58" s="32">
        <f>'Measurement Sheet'!K243</f>
        <v>6.58</v>
      </c>
      <c r="L58" s="39">
        <f t="shared" si="20"/>
        <v>40302.5</v>
      </c>
    </row>
    <row r="59" spans="2:12" ht="43.5" thickBot="1">
      <c r="B59" s="3">
        <v>57</v>
      </c>
      <c r="C59" s="16" t="s">
        <v>168</v>
      </c>
      <c r="D59" s="4" t="s">
        <v>169</v>
      </c>
      <c r="E59" s="18" t="s">
        <v>169</v>
      </c>
      <c r="F59" s="16" t="s">
        <v>63</v>
      </c>
      <c r="G59" s="16" t="s">
        <v>97</v>
      </c>
      <c r="H59" s="20" t="s">
        <v>42</v>
      </c>
      <c r="I59" s="16">
        <v>1650</v>
      </c>
      <c r="J59" s="33">
        <f t="shared" si="19"/>
        <v>3300</v>
      </c>
      <c r="K59" s="32">
        <f>'Measurement Sheet'!K244</f>
        <v>0</v>
      </c>
      <c r="L59" s="39">
        <f t="shared" si="20"/>
        <v>0</v>
      </c>
    </row>
    <row r="60" spans="2:12" ht="29.25" thickBot="1">
      <c r="B60" s="3">
        <v>58</v>
      </c>
      <c r="C60" s="16" t="s">
        <v>170</v>
      </c>
      <c r="D60" s="4" t="s">
        <v>171</v>
      </c>
      <c r="E60" s="18" t="s">
        <v>171</v>
      </c>
      <c r="F60" s="16" t="s">
        <v>63</v>
      </c>
      <c r="G60" s="16" t="s">
        <v>16</v>
      </c>
      <c r="H60" s="20" t="s">
        <v>172</v>
      </c>
      <c r="I60" s="16">
        <v>2550</v>
      </c>
      <c r="J60" s="33">
        <f t="shared" si="19"/>
        <v>2550</v>
      </c>
      <c r="K60" s="32">
        <f>'Measurement Sheet'!K245</f>
        <v>0</v>
      </c>
      <c r="L60" s="39">
        <f t="shared" si="20"/>
        <v>0</v>
      </c>
    </row>
    <row r="61" spans="2:12" ht="72" thickBot="1">
      <c r="B61" s="3">
        <v>59</v>
      </c>
      <c r="C61" s="16" t="s">
        <v>174</v>
      </c>
      <c r="D61" s="4" t="s">
        <v>175</v>
      </c>
      <c r="E61" s="18" t="s">
        <v>175</v>
      </c>
      <c r="F61" s="16" t="s">
        <v>77</v>
      </c>
      <c r="G61" s="16" t="s">
        <v>167</v>
      </c>
      <c r="H61" s="16"/>
      <c r="I61" s="16">
        <v>350</v>
      </c>
      <c r="J61" s="33">
        <f t="shared" si="19"/>
        <v>2450</v>
      </c>
      <c r="K61" s="32">
        <f>'Measurement Sheet'!K246</f>
        <v>6.58</v>
      </c>
      <c r="L61" s="39">
        <f t="shared" si="20"/>
        <v>2303</v>
      </c>
    </row>
    <row r="62" spans="2:12" ht="100.5" thickBot="1">
      <c r="B62" s="3">
        <v>60</v>
      </c>
      <c r="C62" s="16" t="s">
        <v>176</v>
      </c>
      <c r="D62" s="4" t="s">
        <v>177</v>
      </c>
      <c r="E62" s="18" t="s">
        <v>177</v>
      </c>
      <c r="F62" s="16" t="s">
        <v>20</v>
      </c>
      <c r="G62" s="16" t="s">
        <v>41</v>
      </c>
      <c r="H62" s="20" t="s">
        <v>178</v>
      </c>
      <c r="I62" s="16">
        <v>1050</v>
      </c>
      <c r="J62" s="33">
        <f t="shared" si="19"/>
        <v>26250</v>
      </c>
      <c r="K62" s="32">
        <f>'Measurement Sheet'!K247</f>
        <v>0</v>
      </c>
      <c r="L62" s="39">
        <f t="shared" si="20"/>
        <v>0</v>
      </c>
    </row>
    <row r="63" spans="2:12" ht="186" thickBot="1">
      <c r="B63" s="3">
        <v>61</v>
      </c>
      <c r="C63" s="16" t="s">
        <v>179</v>
      </c>
      <c r="D63" s="4" t="s">
        <v>180</v>
      </c>
      <c r="E63" s="18" t="s">
        <v>180</v>
      </c>
      <c r="F63" s="16" t="s">
        <v>20</v>
      </c>
      <c r="G63" s="16" t="s">
        <v>123</v>
      </c>
      <c r="H63" s="20" t="s">
        <v>181</v>
      </c>
      <c r="I63" s="16">
        <v>1050</v>
      </c>
      <c r="J63" s="33">
        <f t="shared" si="19"/>
        <v>36750</v>
      </c>
      <c r="K63" s="32">
        <f>'Measurement Sheet'!K248</f>
        <v>0</v>
      </c>
      <c r="L63" s="39">
        <f t="shared" si="20"/>
        <v>0</v>
      </c>
    </row>
    <row r="64" spans="2:12" ht="57.75" thickBot="1">
      <c r="B64" s="3">
        <v>62</v>
      </c>
      <c r="C64" s="16" t="s">
        <v>182</v>
      </c>
      <c r="D64" s="4" t="s">
        <v>183</v>
      </c>
      <c r="E64" s="18" t="s">
        <v>183</v>
      </c>
      <c r="F64" s="16" t="s">
        <v>4</v>
      </c>
      <c r="G64" s="16" t="s">
        <v>4</v>
      </c>
      <c r="H64" s="16"/>
      <c r="I64" s="16"/>
      <c r="J64" s="16"/>
      <c r="K64" s="32"/>
      <c r="L64" s="39"/>
    </row>
    <row r="65" spans="2:12" ht="29.25" thickBot="1">
      <c r="B65" s="3">
        <v>63</v>
      </c>
      <c r="C65" s="16" t="s">
        <v>4</v>
      </c>
      <c r="D65" s="4" t="s">
        <v>184</v>
      </c>
      <c r="E65" s="18" t="s">
        <v>184</v>
      </c>
      <c r="F65" s="16" t="s">
        <v>63</v>
      </c>
      <c r="G65" s="16" t="s">
        <v>16</v>
      </c>
      <c r="H65" s="16"/>
      <c r="I65" s="16">
        <v>7500</v>
      </c>
      <c r="J65" s="33">
        <f>G65*I65</f>
        <v>7500</v>
      </c>
      <c r="K65" s="32">
        <f>'Measurement Sheet'!K250</f>
        <v>0</v>
      </c>
      <c r="L65" s="39">
        <f>I65*K65</f>
        <v>0</v>
      </c>
    </row>
    <row r="66" spans="2:12" ht="15" thickBot="1">
      <c r="B66" s="3">
        <v>64</v>
      </c>
      <c r="C66" s="16" t="s">
        <v>185</v>
      </c>
      <c r="D66" s="4" t="s">
        <v>186</v>
      </c>
      <c r="E66" s="18" t="s">
        <v>186</v>
      </c>
      <c r="F66" s="16" t="s">
        <v>4</v>
      </c>
      <c r="G66" s="16" t="s">
        <v>4</v>
      </c>
      <c r="H66" s="16"/>
      <c r="I66" s="16"/>
      <c r="J66" s="16"/>
      <c r="K66" s="32"/>
      <c r="L66" s="39"/>
    </row>
    <row r="67" spans="2:12" ht="171.75" thickBot="1">
      <c r="B67" s="3">
        <v>65</v>
      </c>
      <c r="C67" s="16" t="s">
        <v>187</v>
      </c>
      <c r="D67" s="4" t="s">
        <v>188</v>
      </c>
      <c r="E67" s="18" t="s">
        <v>188</v>
      </c>
      <c r="F67" s="16" t="s">
        <v>4</v>
      </c>
      <c r="G67" s="16" t="s">
        <v>4</v>
      </c>
      <c r="H67" s="16"/>
      <c r="I67" s="16"/>
      <c r="J67" s="16"/>
      <c r="K67" s="32"/>
      <c r="L67" s="39"/>
    </row>
    <row r="68" spans="2:12" ht="29.25" thickBot="1">
      <c r="B68" s="3">
        <v>66</v>
      </c>
      <c r="C68" s="16" t="s">
        <v>4</v>
      </c>
      <c r="D68" s="4" t="s">
        <v>189</v>
      </c>
      <c r="E68" s="18" t="s">
        <v>189</v>
      </c>
      <c r="F68" s="16" t="s">
        <v>63</v>
      </c>
      <c r="G68" s="16" t="s">
        <v>16</v>
      </c>
      <c r="H68" s="20" t="s">
        <v>190</v>
      </c>
      <c r="I68" s="16">
        <v>36283</v>
      </c>
      <c r="J68" s="33">
        <f t="shared" ref="J68:J69" si="21">G68*I68</f>
        <v>36283</v>
      </c>
      <c r="K68" s="32">
        <f>'Measurement Sheet'!K253</f>
        <v>1</v>
      </c>
      <c r="L68" s="39">
        <f t="shared" ref="L68:L69" si="22">I68*K68</f>
        <v>36283</v>
      </c>
    </row>
    <row r="69" spans="2:12" ht="29.25" thickBot="1">
      <c r="B69" s="3">
        <v>67</v>
      </c>
      <c r="C69" s="16" t="s">
        <v>4</v>
      </c>
      <c r="D69" s="4" t="s">
        <v>191</v>
      </c>
      <c r="E69" s="18" t="s">
        <v>191</v>
      </c>
      <c r="F69" s="16" t="s">
        <v>63</v>
      </c>
      <c r="G69" s="16" t="s">
        <v>16</v>
      </c>
      <c r="H69" s="20" t="s">
        <v>190</v>
      </c>
      <c r="I69" s="16">
        <v>36283</v>
      </c>
      <c r="J69" s="33">
        <f t="shared" si="21"/>
        <v>36283</v>
      </c>
      <c r="K69" s="32">
        <f>'Measurement Sheet'!K254</f>
        <v>1</v>
      </c>
      <c r="L69" s="39">
        <f t="shared" si="22"/>
        <v>36283</v>
      </c>
    </row>
    <row r="70" spans="2:12" ht="114.75" thickBot="1">
      <c r="B70" s="3">
        <v>68</v>
      </c>
      <c r="C70" s="16" t="s">
        <v>192</v>
      </c>
      <c r="D70" s="4" t="s">
        <v>193</v>
      </c>
      <c r="E70" s="18" t="s">
        <v>193</v>
      </c>
      <c r="F70" s="16" t="s">
        <v>4</v>
      </c>
      <c r="G70" s="16" t="s">
        <v>4</v>
      </c>
      <c r="H70" s="16"/>
      <c r="I70" s="16"/>
      <c r="J70" s="16"/>
      <c r="K70" s="32"/>
      <c r="L70" s="39"/>
    </row>
    <row r="71" spans="2:12" ht="43.5" thickBot="1">
      <c r="B71" s="3">
        <v>69</v>
      </c>
      <c r="C71" s="16" t="s">
        <v>4</v>
      </c>
      <c r="D71" s="4" t="s">
        <v>194</v>
      </c>
      <c r="E71" s="18" t="s">
        <v>194</v>
      </c>
      <c r="F71" s="16" t="s">
        <v>63</v>
      </c>
      <c r="G71" s="16" t="s">
        <v>16</v>
      </c>
      <c r="H71" s="16"/>
      <c r="I71" s="16">
        <v>30236</v>
      </c>
      <c r="J71" s="33">
        <f t="shared" ref="J71:J73" si="23">G71*I71</f>
        <v>30236</v>
      </c>
      <c r="K71" s="32">
        <f>'Measurement Sheet'!K256</f>
        <v>0</v>
      </c>
      <c r="L71" s="39">
        <f t="shared" ref="L71:L73" si="24">I71*K71</f>
        <v>0</v>
      </c>
    </row>
    <row r="72" spans="2:12" ht="29.25" thickBot="1">
      <c r="B72" s="3">
        <v>70</v>
      </c>
      <c r="C72" s="16" t="s">
        <v>4</v>
      </c>
      <c r="D72" s="4" t="s">
        <v>196</v>
      </c>
      <c r="E72" s="18" t="s">
        <v>196</v>
      </c>
      <c r="F72" s="16" t="s">
        <v>63</v>
      </c>
      <c r="G72" s="16" t="s">
        <v>16</v>
      </c>
      <c r="H72" s="20" t="s">
        <v>195</v>
      </c>
      <c r="I72" s="16">
        <v>40327</v>
      </c>
      <c r="J72" s="33">
        <f t="shared" si="23"/>
        <v>40327</v>
      </c>
      <c r="K72" s="32">
        <f>'Measurement Sheet'!K257</f>
        <v>1</v>
      </c>
      <c r="L72" s="39">
        <f t="shared" si="24"/>
        <v>40327</v>
      </c>
    </row>
    <row r="73" spans="2:12" ht="15" thickBot="1">
      <c r="B73" s="3">
        <v>71</v>
      </c>
      <c r="C73" s="16" t="s">
        <v>197</v>
      </c>
      <c r="D73" s="4" t="s">
        <v>198</v>
      </c>
      <c r="E73" s="18" t="s">
        <v>198</v>
      </c>
      <c r="F73" s="16" t="s">
        <v>20</v>
      </c>
      <c r="G73" s="16" t="s">
        <v>199</v>
      </c>
      <c r="H73" s="20" t="s">
        <v>200</v>
      </c>
      <c r="I73" s="16">
        <v>1250</v>
      </c>
      <c r="J73" s="33">
        <f t="shared" si="23"/>
        <v>275000</v>
      </c>
      <c r="K73" s="32">
        <f>'Measurement Sheet'!K258</f>
        <v>113.39</v>
      </c>
      <c r="L73" s="39">
        <f t="shared" si="24"/>
        <v>141737.5</v>
      </c>
    </row>
    <row r="74" spans="2:12" ht="15" thickBot="1">
      <c r="B74" s="3">
        <v>72</v>
      </c>
      <c r="C74" s="16" t="s">
        <v>201</v>
      </c>
      <c r="D74" s="4" t="s">
        <v>202</v>
      </c>
      <c r="E74" s="18" t="s">
        <v>202</v>
      </c>
      <c r="F74" s="16" t="s">
        <v>4</v>
      </c>
      <c r="G74" s="16" t="s">
        <v>4</v>
      </c>
      <c r="H74" s="16"/>
      <c r="I74" s="16"/>
      <c r="J74" s="16"/>
      <c r="K74" s="32"/>
      <c r="L74" s="39"/>
    </row>
    <row r="75" spans="2:12" ht="72" thickBot="1">
      <c r="B75" s="3">
        <v>73</v>
      </c>
      <c r="C75" s="16" t="s">
        <v>203</v>
      </c>
      <c r="D75" s="4" t="s">
        <v>204</v>
      </c>
      <c r="E75" s="18" t="s">
        <v>204</v>
      </c>
      <c r="F75" s="16" t="s">
        <v>77</v>
      </c>
      <c r="G75" s="16" t="s">
        <v>205</v>
      </c>
      <c r="H75" s="16"/>
      <c r="I75" s="16">
        <v>375</v>
      </c>
      <c r="J75" s="33">
        <f t="shared" ref="J75:J76" si="25">G75*I75</f>
        <v>61875</v>
      </c>
      <c r="K75" s="32">
        <f>'Measurement Sheet'!K260</f>
        <v>184</v>
      </c>
      <c r="L75" s="39">
        <f t="shared" ref="L75:L76" si="26">I75*K75</f>
        <v>69000</v>
      </c>
    </row>
    <row r="76" spans="2:12" ht="43.5" thickBot="1">
      <c r="B76" s="3">
        <v>74</v>
      </c>
      <c r="C76" s="16" t="s">
        <v>206</v>
      </c>
      <c r="D76" s="4" t="s">
        <v>207</v>
      </c>
      <c r="E76" s="18" t="s">
        <v>207</v>
      </c>
      <c r="F76" s="16" t="s">
        <v>63</v>
      </c>
      <c r="G76" s="16" t="s">
        <v>64</v>
      </c>
      <c r="H76" s="20" t="s">
        <v>208</v>
      </c>
      <c r="I76" s="16">
        <v>2350</v>
      </c>
      <c r="J76" s="33">
        <f t="shared" si="25"/>
        <v>14100</v>
      </c>
      <c r="K76" s="32">
        <f>'Measurement Sheet'!K261</f>
        <v>0</v>
      </c>
      <c r="L76" s="39">
        <f t="shared" si="26"/>
        <v>0</v>
      </c>
    </row>
    <row r="77" spans="2:12" ht="29.25" thickBot="1">
      <c r="B77" s="3">
        <v>75</v>
      </c>
      <c r="C77" s="16" t="s">
        <v>209</v>
      </c>
      <c r="D77" s="4" t="s">
        <v>210</v>
      </c>
      <c r="E77" s="18" t="s">
        <v>210</v>
      </c>
      <c r="F77" s="16" t="s">
        <v>4</v>
      </c>
      <c r="G77" s="16" t="s">
        <v>4</v>
      </c>
      <c r="H77" s="16"/>
      <c r="I77" s="16"/>
      <c r="J77" s="16"/>
      <c r="K77" s="32"/>
      <c r="L77" s="39"/>
    </row>
    <row r="78" spans="2:12" ht="186" thickBot="1">
      <c r="B78" s="3">
        <v>76</v>
      </c>
      <c r="C78" s="16" t="s">
        <v>211</v>
      </c>
      <c r="D78" s="4" t="s">
        <v>212</v>
      </c>
      <c r="E78" s="18" t="s">
        <v>212</v>
      </c>
      <c r="F78" s="16" t="s">
        <v>213</v>
      </c>
      <c r="G78" s="16" t="s">
        <v>214</v>
      </c>
      <c r="H78" s="20" t="s">
        <v>159</v>
      </c>
      <c r="I78" s="16">
        <v>240</v>
      </c>
      <c r="J78" s="33">
        <f>G78*I78</f>
        <v>240000</v>
      </c>
      <c r="K78" s="32">
        <f>'Measurement Sheet'!K263</f>
        <v>650</v>
      </c>
      <c r="L78" s="39">
        <f>I78*K78</f>
        <v>156000</v>
      </c>
    </row>
    <row r="79" spans="2:12" ht="15" thickBot="1">
      <c r="B79" s="3">
        <v>77</v>
      </c>
      <c r="C79" s="16" t="s">
        <v>215</v>
      </c>
      <c r="D79" s="4" t="s">
        <v>216</v>
      </c>
      <c r="E79" s="18" t="s">
        <v>216</v>
      </c>
      <c r="F79" s="16" t="s">
        <v>4</v>
      </c>
      <c r="G79" s="16" t="s">
        <v>4</v>
      </c>
      <c r="H79" s="16"/>
      <c r="I79" s="16"/>
      <c r="J79" s="16"/>
      <c r="K79" s="32"/>
      <c r="L79" s="39"/>
    </row>
    <row r="80" spans="2:12" ht="285.75" thickBot="1">
      <c r="B80" s="3">
        <v>78</v>
      </c>
      <c r="C80" s="16" t="s">
        <v>217</v>
      </c>
      <c r="D80" s="4" t="s">
        <v>218</v>
      </c>
      <c r="E80" s="18" t="s">
        <v>218</v>
      </c>
      <c r="F80" s="16" t="s">
        <v>20</v>
      </c>
      <c r="G80" s="16" t="s">
        <v>219</v>
      </c>
      <c r="H80" s="16"/>
      <c r="I80" s="16">
        <v>155</v>
      </c>
      <c r="J80" s="33">
        <f t="shared" ref="J80:J83" si="27">G80*I80</f>
        <v>46500</v>
      </c>
      <c r="K80" s="32">
        <f>'Measurement Sheet'!K265</f>
        <v>323.49859999999995</v>
      </c>
      <c r="L80" s="39">
        <f t="shared" ref="L80:L83" si="28">I80*K80</f>
        <v>50142.282999999996</v>
      </c>
    </row>
    <row r="81" spans="2:12" ht="57.75" thickBot="1">
      <c r="B81" s="3">
        <v>79</v>
      </c>
      <c r="C81" s="16" t="s">
        <v>220</v>
      </c>
      <c r="D81" s="4" t="s">
        <v>221</v>
      </c>
      <c r="E81" s="18" t="s">
        <v>221</v>
      </c>
      <c r="F81" s="16" t="s">
        <v>63</v>
      </c>
      <c r="G81" s="16" t="s">
        <v>222</v>
      </c>
      <c r="H81" s="16"/>
      <c r="I81" s="16">
        <v>150</v>
      </c>
      <c r="J81" s="33">
        <f t="shared" si="27"/>
        <v>3600</v>
      </c>
      <c r="K81" s="32">
        <f>'Measurement Sheet'!K276</f>
        <v>49</v>
      </c>
      <c r="L81" s="39">
        <f t="shared" si="28"/>
        <v>7350</v>
      </c>
    </row>
    <row r="82" spans="2:12" ht="100.5" thickBot="1">
      <c r="B82" s="3">
        <v>80</v>
      </c>
      <c r="C82" s="16" t="s">
        <v>223</v>
      </c>
      <c r="D82" s="4" t="s">
        <v>224</v>
      </c>
      <c r="E82" s="18" t="s">
        <v>224</v>
      </c>
      <c r="F82" s="16" t="s">
        <v>20</v>
      </c>
      <c r="G82" s="16" t="s">
        <v>225</v>
      </c>
      <c r="H82" s="20" t="s">
        <v>226</v>
      </c>
      <c r="I82" s="16">
        <v>225</v>
      </c>
      <c r="J82" s="33">
        <f t="shared" si="27"/>
        <v>105750</v>
      </c>
      <c r="K82" s="32">
        <f>'Measurement Sheet'!K277</f>
        <v>545.58000000000004</v>
      </c>
      <c r="L82" s="39">
        <f t="shared" si="28"/>
        <v>122755.50000000001</v>
      </c>
    </row>
    <row r="83" spans="2:12" ht="57.75" thickBot="1">
      <c r="B83" s="3">
        <v>81</v>
      </c>
      <c r="C83" s="16" t="s">
        <v>227</v>
      </c>
      <c r="D83" s="4" t="s">
        <v>228</v>
      </c>
      <c r="E83" s="18" t="s">
        <v>228</v>
      </c>
      <c r="F83" s="16" t="s">
        <v>20</v>
      </c>
      <c r="G83" s="16" t="s">
        <v>229</v>
      </c>
      <c r="H83" s="16"/>
      <c r="I83" s="16">
        <v>25</v>
      </c>
      <c r="J83" s="33">
        <f t="shared" si="27"/>
        <v>22000</v>
      </c>
      <c r="K83" s="32">
        <f>'Measurement Sheet'!K287</f>
        <v>2151.5625</v>
      </c>
      <c r="L83" s="39">
        <f t="shared" si="28"/>
        <v>53789.0625</v>
      </c>
    </row>
    <row r="84" spans="2:12" ht="15" thickBot="1">
      <c r="B84" s="3">
        <v>82</v>
      </c>
      <c r="C84" s="16" t="s">
        <v>230</v>
      </c>
      <c r="D84" s="4" t="s">
        <v>231</v>
      </c>
      <c r="E84" s="18" t="s">
        <v>231</v>
      </c>
      <c r="F84" s="16" t="s">
        <v>4</v>
      </c>
      <c r="G84" s="16" t="s">
        <v>4</v>
      </c>
      <c r="H84" s="16"/>
      <c r="I84" s="16"/>
      <c r="J84" s="16"/>
      <c r="K84" s="32"/>
      <c r="L84" s="39"/>
    </row>
    <row r="85" spans="2:12" ht="200.25" thickBot="1">
      <c r="B85" s="3">
        <v>83</v>
      </c>
      <c r="C85" s="16" t="s">
        <v>232</v>
      </c>
      <c r="D85" s="4" t="s">
        <v>233</v>
      </c>
      <c r="E85" s="18" t="s">
        <v>233</v>
      </c>
      <c r="F85" s="16" t="s">
        <v>20</v>
      </c>
      <c r="G85" s="16" t="s">
        <v>214</v>
      </c>
      <c r="H85" s="20" t="s">
        <v>234</v>
      </c>
      <c r="I85" s="16" t="s">
        <v>36</v>
      </c>
      <c r="J85" s="33">
        <f t="shared" ref="J85:J86" si="29">G85*I85</f>
        <v>65000</v>
      </c>
      <c r="K85" s="32">
        <f>'Measurement Sheet'!K289</f>
        <v>962.45360000000005</v>
      </c>
      <c r="L85" s="39">
        <f t="shared" ref="L85:L86" si="30">I85*K85</f>
        <v>62559.484000000004</v>
      </c>
    </row>
    <row r="86" spans="2:12" ht="72" thickBot="1">
      <c r="B86" s="3">
        <v>84</v>
      </c>
      <c r="C86" s="16" t="s">
        <v>235</v>
      </c>
      <c r="D86" s="4" t="s">
        <v>236</v>
      </c>
      <c r="E86" s="18" t="s">
        <v>236</v>
      </c>
      <c r="F86" s="16" t="s">
        <v>20</v>
      </c>
      <c r="G86" s="16" t="s">
        <v>237</v>
      </c>
      <c r="H86" s="20" t="s">
        <v>238</v>
      </c>
      <c r="I86" s="16">
        <v>292</v>
      </c>
      <c r="J86" s="33">
        <f t="shared" si="29"/>
        <v>75920</v>
      </c>
      <c r="K86" s="32">
        <f>'Measurement Sheet'!K313</f>
        <v>0</v>
      </c>
      <c r="L86" s="39">
        <f t="shared" si="30"/>
        <v>0</v>
      </c>
    </row>
    <row r="87" spans="2:12" ht="15" thickBot="1">
      <c r="B87" s="3">
        <v>85</v>
      </c>
      <c r="C87" s="16" t="s">
        <v>239</v>
      </c>
      <c r="D87" s="4" t="s">
        <v>240</v>
      </c>
      <c r="E87" s="18" t="s">
        <v>240</v>
      </c>
      <c r="F87" s="16" t="s">
        <v>4</v>
      </c>
      <c r="G87" s="16" t="s">
        <v>4</v>
      </c>
      <c r="H87" s="16"/>
      <c r="I87" s="16"/>
      <c r="J87" s="16"/>
      <c r="K87" s="32"/>
      <c r="L87" s="39"/>
    </row>
    <row r="88" spans="2:12" ht="57.75" thickBot="1">
      <c r="B88" s="3">
        <v>86</v>
      </c>
      <c r="C88" s="16" t="s">
        <v>241</v>
      </c>
      <c r="D88" s="4" t="s">
        <v>242</v>
      </c>
      <c r="E88" s="18" t="s">
        <v>242</v>
      </c>
      <c r="F88" s="16" t="s">
        <v>63</v>
      </c>
      <c r="G88" s="16" t="s">
        <v>16</v>
      </c>
      <c r="H88" s="16"/>
      <c r="I88" s="16"/>
      <c r="J88" s="33">
        <f t="shared" ref="J88:J91" si="31">G88*I88</f>
        <v>0</v>
      </c>
      <c r="K88" s="32">
        <f>'Measurement Sheet'!K315</f>
        <v>0</v>
      </c>
      <c r="L88" s="39"/>
    </row>
    <row r="89" spans="2:12" ht="43.5" thickBot="1">
      <c r="B89" s="3">
        <v>87</v>
      </c>
      <c r="C89" s="16" t="s">
        <v>243</v>
      </c>
      <c r="D89" s="4" t="s">
        <v>244</v>
      </c>
      <c r="E89" s="18" t="s">
        <v>244</v>
      </c>
      <c r="F89" s="16" t="s">
        <v>245</v>
      </c>
      <c r="G89" s="16" t="s">
        <v>16</v>
      </c>
      <c r="H89" s="16"/>
      <c r="I89" s="16">
        <v>15000</v>
      </c>
      <c r="J89" s="33">
        <f t="shared" si="31"/>
        <v>15000</v>
      </c>
      <c r="K89" s="32">
        <f>'Measurement Sheet'!K316</f>
        <v>1</v>
      </c>
      <c r="L89" s="39">
        <f t="shared" ref="L89:L91" si="32">I89*K89</f>
        <v>15000</v>
      </c>
    </row>
    <row r="90" spans="2:12" ht="114.75" thickBot="1">
      <c r="B90" s="3">
        <v>88</v>
      </c>
      <c r="C90" s="16" t="s">
        <v>246</v>
      </c>
      <c r="D90" s="4" t="s">
        <v>247</v>
      </c>
      <c r="E90" s="18" t="s">
        <v>247</v>
      </c>
      <c r="F90" s="16" t="s">
        <v>25</v>
      </c>
      <c r="G90" s="16" t="s">
        <v>16</v>
      </c>
      <c r="H90" s="16"/>
      <c r="I90" s="16">
        <v>10000</v>
      </c>
      <c r="J90" s="33">
        <f t="shared" si="31"/>
        <v>10000</v>
      </c>
      <c r="K90" s="32">
        <f>'Measurement Sheet'!K317</f>
        <v>1</v>
      </c>
      <c r="L90" s="39">
        <f t="shared" si="32"/>
        <v>10000</v>
      </c>
    </row>
    <row r="91" spans="2:12" ht="29.25" thickBot="1">
      <c r="B91" s="3">
        <v>89</v>
      </c>
      <c r="C91" s="16" t="s">
        <v>248</v>
      </c>
      <c r="D91" s="4" t="s">
        <v>249</v>
      </c>
      <c r="E91" s="18" t="s">
        <v>249</v>
      </c>
      <c r="F91" s="16" t="s">
        <v>63</v>
      </c>
      <c r="G91" s="16" t="s">
        <v>16</v>
      </c>
      <c r="H91" s="20" t="s">
        <v>250</v>
      </c>
      <c r="I91" s="16">
        <v>15500</v>
      </c>
      <c r="J91" s="33">
        <f t="shared" si="31"/>
        <v>15500</v>
      </c>
      <c r="K91" s="32">
        <f>'Measurement Sheet'!K318</f>
        <v>0</v>
      </c>
      <c r="L91" s="39">
        <f t="shared" si="32"/>
        <v>0</v>
      </c>
    </row>
    <row r="92" spans="2:12" ht="15" thickBot="1">
      <c r="B92" s="3">
        <v>90</v>
      </c>
      <c r="C92" s="16" t="s">
        <v>251</v>
      </c>
      <c r="D92" s="4" t="s">
        <v>252</v>
      </c>
      <c r="E92" s="18" t="s">
        <v>252</v>
      </c>
      <c r="F92" s="16" t="s">
        <v>4</v>
      </c>
      <c r="G92" s="16" t="s">
        <v>4</v>
      </c>
      <c r="H92" s="16"/>
      <c r="I92" s="16"/>
      <c r="J92" s="16"/>
      <c r="K92" s="32"/>
      <c r="L92" s="39"/>
    </row>
    <row r="93" spans="2:12" ht="57.75" thickBot="1">
      <c r="B93" s="3">
        <v>91</v>
      </c>
      <c r="C93" s="16" t="s">
        <v>4</v>
      </c>
      <c r="D93" s="4" t="s">
        <v>253</v>
      </c>
      <c r="E93" s="18" t="s">
        <v>253</v>
      </c>
      <c r="F93" s="16" t="s">
        <v>63</v>
      </c>
      <c r="G93" s="16" t="s">
        <v>254</v>
      </c>
      <c r="H93" s="20" t="s">
        <v>255</v>
      </c>
      <c r="I93" s="16" t="s">
        <v>256</v>
      </c>
      <c r="J93" s="33">
        <f>G93*I93</f>
        <v>4800</v>
      </c>
      <c r="K93" s="32">
        <f>'Measurement Sheet'!K320</f>
        <v>0</v>
      </c>
      <c r="L93" s="39">
        <f>I93*K93</f>
        <v>0</v>
      </c>
    </row>
    <row r="94" spans="2:12" ht="100.5" thickBot="1">
      <c r="B94" s="3">
        <v>92</v>
      </c>
      <c r="C94" s="16" t="s">
        <v>257</v>
      </c>
      <c r="D94" s="4" t="s">
        <v>258</v>
      </c>
      <c r="E94" s="18" t="s">
        <v>258</v>
      </c>
      <c r="F94" s="16" t="s">
        <v>4</v>
      </c>
      <c r="G94" s="16" t="s">
        <v>4</v>
      </c>
      <c r="H94" s="16"/>
      <c r="I94" s="16"/>
      <c r="J94" s="16"/>
      <c r="K94" s="32"/>
      <c r="L94" s="39"/>
    </row>
    <row r="95" spans="2:12" ht="43.5" thickBot="1">
      <c r="B95" s="3">
        <v>93</v>
      </c>
      <c r="C95" s="16" t="s">
        <v>4</v>
      </c>
      <c r="D95" s="4" t="s">
        <v>259</v>
      </c>
      <c r="E95" s="18" t="s">
        <v>259</v>
      </c>
      <c r="F95" s="16" t="s">
        <v>20</v>
      </c>
      <c r="G95" s="16" t="s">
        <v>82</v>
      </c>
      <c r="H95" s="20" t="s">
        <v>260</v>
      </c>
      <c r="I95" s="16">
        <v>0</v>
      </c>
      <c r="J95" s="33">
        <f t="shared" ref="J95:J102" si="33">G95*I95</f>
        <v>0</v>
      </c>
      <c r="K95" s="32">
        <f>'Measurement Sheet'!K322</f>
        <v>1200</v>
      </c>
      <c r="L95" s="39"/>
    </row>
    <row r="96" spans="2:12" ht="29.25" thickBot="1">
      <c r="B96" s="3">
        <v>94</v>
      </c>
      <c r="C96" s="16" t="s">
        <v>261</v>
      </c>
      <c r="D96" s="4" t="s">
        <v>262</v>
      </c>
      <c r="E96" s="18" t="s">
        <v>262</v>
      </c>
      <c r="F96" s="16" t="s">
        <v>63</v>
      </c>
      <c r="G96" s="16" t="s">
        <v>16</v>
      </c>
      <c r="H96" s="16"/>
      <c r="I96" s="16">
        <v>850</v>
      </c>
      <c r="J96" s="33">
        <f t="shared" si="33"/>
        <v>850</v>
      </c>
      <c r="K96" s="32">
        <f>'Measurement Sheet'!K323</f>
        <v>0</v>
      </c>
      <c r="L96" s="39">
        <f t="shared" ref="L96:L100" si="34">I96*K96</f>
        <v>0</v>
      </c>
    </row>
    <row r="97" spans="2:12" ht="86.25" thickBot="1">
      <c r="B97" s="3">
        <v>95</v>
      </c>
      <c r="C97" s="16" t="s">
        <v>263</v>
      </c>
      <c r="D97" s="4" t="s">
        <v>264</v>
      </c>
      <c r="E97" s="18" t="s">
        <v>264</v>
      </c>
      <c r="F97" s="16" t="s">
        <v>20</v>
      </c>
      <c r="G97" s="16" t="s">
        <v>265</v>
      </c>
      <c r="H97" s="16"/>
      <c r="I97" s="16">
        <v>35</v>
      </c>
      <c r="J97" s="33">
        <f t="shared" si="33"/>
        <v>87500</v>
      </c>
      <c r="K97" s="32">
        <f>'Measurement Sheet'!K324</f>
        <v>960</v>
      </c>
      <c r="L97" s="39">
        <f t="shared" si="34"/>
        <v>33600</v>
      </c>
    </row>
    <row r="98" spans="2:12" ht="43.5" thickBot="1">
      <c r="B98" s="3">
        <v>96</v>
      </c>
      <c r="C98" s="16" t="s">
        <v>266</v>
      </c>
      <c r="D98" s="4" t="s">
        <v>267</v>
      </c>
      <c r="E98" s="18" t="s">
        <v>267</v>
      </c>
      <c r="F98" s="16" t="s">
        <v>63</v>
      </c>
      <c r="G98" s="16" t="s">
        <v>16</v>
      </c>
      <c r="H98" s="20" t="s">
        <v>268</v>
      </c>
      <c r="I98" s="16">
        <v>3500</v>
      </c>
      <c r="J98" s="33">
        <f t="shared" si="33"/>
        <v>3500</v>
      </c>
      <c r="K98" s="32">
        <f>'Measurement Sheet'!K329</f>
        <v>0</v>
      </c>
      <c r="L98" s="39">
        <f t="shared" si="34"/>
        <v>0</v>
      </c>
    </row>
    <row r="99" spans="2:12" ht="86.25" thickBot="1">
      <c r="B99" s="3">
        <v>97</v>
      </c>
      <c r="C99" s="16" t="s">
        <v>269</v>
      </c>
      <c r="D99" s="4" t="s">
        <v>270</v>
      </c>
      <c r="E99" s="18" t="s">
        <v>270</v>
      </c>
      <c r="F99" s="16" t="s">
        <v>63</v>
      </c>
      <c r="G99" s="16" t="s">
        <v>16</v>
      </c>
      <c r="H99" s="16"/>
      <c r="I99" s="16">
        <v>2250</v>
      </c>
      <c r="J99" s="33">
        <f t="shared" si="33"/>
        <v>2250</v>
      </c>
      <c r="K99" s="32">
        <f>'Measurement Sheet'!K330</f>
        <v>0</v>
      </c>
      <c r="L99" s="39">
        <f t="shared" si="34"/>
        <v>0</v>
      </c>
    </row>
    <row r="100" spans="2:12" ht="15" thickBot="1">
      <c r="B100" s="3">
        <v>98</v>
      </c>
      <c r="C100" s="16" t="s">
        <v>271</v>
      </c>
      <c r="D100" s="4" t="s">
        <v>272</v>
      </c>
      <c r="E100" s="18" t="s">
        <v>272</v>
      </c>
      <c r="F100" s="16" t="s">
        <v>63</v>
      </c>
      <c r="G100" s="16" t="s">
        <v>16</v>
      </c>
      <c r="H100" s="16"/>
      <c r="I100" s="16">
        <v>8500</v>
      </c>
      <c r="J100" s="33">
        <f t="shared" si="33"/>
        <v>8500</v>
      </c>
      <c r="K100" s="32">
        <f>'Measurement Sheet'!K331</f>
        <v>0</v>
      </c>
      <c r="L100" s="39">
        <f t="shared" si="34"/>
        <v>0</v>
      </c>
    </row>
    <row r="101" spans="2:12" ht="72" thickBot="1">
      <c r="B101" s="3">
        <v>99</v>
      </c>
      <c r="C101" s="16" t="s">
        <v>274</v>
      </c>
      <c r="D101" s="4" t="s">
        <v>275</v>
      </c>
      <c r="E101" s="18" t="s">
        <v>275</v>
      </c>
      <c r="F101" s="16" t="s">
        <v>63</v>
      </c>
      <c r="G101" s="16" t="s">
        <v>16</v>
      </c>
      <c r="H101" s="16"/>
      <c r="I101" s="16"/>
      <c r="J101" s="33">
        <f t="shared" si="33"/>
        <v>0</v>
      </c>
      <c r="K101" s="32">
        <f>'Measurement Sheet'!K332</f>
        <v>0</v>
      </c>
      <c r="L101" s="39"/>
    </row>
    <row r="102" spans="2:12" ht="57.75" thickBot="1">
      <c r="B102" s="3">
        <v>100</v>
      </c>
      <c r="C102" s="16" t="s">
        <v>276</v>
      </c>
      <c r="D102" s="4" t="s">
        <v>277</v>
      </c>
      <c r="E102" s="18" t="s">
        <v>277</v>
      </c>
      <c r="F102" s="16" t="s">
        <v>63</v>
      </c>
      <c r="G102" s="16" t="s">
        <v>16</v>
      </c>
      <c r="H102" s="16"/>
      <c r="I102" s="16"/>
      <c r="J102" s="33">
        <f t="shared" si="33"/>
        <v>0</v>
      </c>
      <c r="K102" s="32">
        <f>'Measurement Sheet'!K333</f>
        <v>1</v>
      </c>
      <c r="L102" s="39"/>
    </row>
    <row r="103" spans="2:12" ht="29.25" thickBot="1">
      <c r="B103" s="3">
        <v>101</v>
      </c>
      <c r="C103" s="16" t="s">
        <v>4</v>
      </c>
      <c r="D103" s="4" t="s">
        <v>278</v>
      </c>
      <c r="E103" s="18" t="s">
        <v>278</v>
      </c>
      <c r="F103" s="16" t="s">
        <v>4</v>
      </c>
      <c r="G103" s="16" t="s">
        <v>4</v>
      </c>
      <c r="H103" s="16"/>
      <c r="I103" s="16"/>
      <c r="J103" s="16"/>
      <c r="K103" s="32"/>
      <c r="L103" s="39"/>
    </row>
    <row r="104" spans="2:12" ht="15" thickBot="1">
      <c r="B104" s="3">
        <v>102</v>
      </c>
      <c r="C104" s="16" t="s">
        <v>4</v>
      </c>
      <c r="D104" s="4" t="s">
        <v>279</v>
      </c>
      <c r="E104" s="18" t="s">
        <v>279</v>
      </c>
      <c r="F104" s="16" t="s">
        <v>4</v>
      </c>
      <c r="G104" s="16" t="s">
        <v>4</v>
      </c>
      <c r="H104" s="16"/>
      <c r="I104" s="16"/>
      <c r="J104" s="16"/>
      <c r="K104" s="32"/>
      <c r="L104" s="39"/>
    </row>
    <row r="105" spans="2:12" ht="15" thickBot="1">
      <c r="B105" s="3">
        <v>103</v>
      </c>
      <c r="C105" s="16" t="s">
        <v>4</v>
      </c>
      <c r="D105" s="4" t="s">
        <v>280</v>
      </c>
      <c r="E105" s="18" t="s">
        <v>280</v>
      </c>
      <c r="F105" s="16" t="s">
        <v>4</v>
      </c>
      <c r="G105" s="16" t="s">
        <v>4</v>
      </c>
      <c r="H105" s="16"/>
      <c r="I105" s="16"/>
      <c r="J105" s="16"/>
      <c r="K105" s="32"/>
      <c r="L105" s="39"/>
    </row>
    <row r="106" spans="2:12" ht="29.25" thickBot="1">
      <c r="B106" s="3">
        <v>104</v>
      </c>
      <c r="C106" s="16" t="s">
        <v>4</v>
      </c>
      <c r="D106" s="4" t="s">
        <v>281</v>
      </c>
      <c r="E106" s="18" t="s">
        <v>281</v>
      </c>
      <c r="F106" s="16" t="s">
        <v>4</v>
      </c>
      <c r="G106" s="16" t="s">
        <v>4</v>
      </c>
      <c r="H106" s="16"/>
      <c r="I106" s="16"/>
      <c r="J106" s="16"/>
      <c r="K106" s="32"/>
      <c r="L106" s="39"/>
    </row>
    <row r="107" spans="2:12" ht="15" thickBot="1">
      <c r="B107" s="3">
        <v>105</v>
      </c>
      <c r="C107" s="16" t="s">
        <v>4</v>
      </c>
      <c r="D107" s="4" t="s">
        <v>282</v>
      </c>
      <c r="E107" s="18" t="s">
        <v>282</v>
      </c>
      <c r="F107" s="16" t="s">
        <v>4</v>
      </c>
      <c r="G107" s="16" t="s">
        <v>4</v>
      </c>
      <c r="H107" s="16"/>
      <c r="I107" s="16"/>
      <c r="J107" s="16"/>
      <c r="K107" s="32"/>
      <c r="L107" s="39"/>
    </row>
    <row r="108" spans="2:12" ht="43.5" thickBot="1">
      <c r="B108" s="3">
        <v>106</v>
      </c>
      <c r="C108" s="16" t="s">
        <v>4</v>
      </c>
      <c r="D108" s="4" t="s">
        <v>283</v>
      </c>
      <c r="E108" s="18" t="s">
        <v>283</v>
      </c>
      <c r="F108" s="16" t="s">
        <v>4</v>
      </c>
      <c r="G108" s="16" t="s">
        <v>4</v>
      </c>
      <c r="H108" s="16"/>
      <c r="I108" s="16"/>
      <c r="J108" s="16"/>
      <c r="K108" s="32"/>
      <c r="L108" s="39"/>
    </row>
    <row r="109" spans="2:12" ht="15" thickBot="1">
      <c r="B109" s="3">
        <v>107</v>
      </c>
      <c r="C109" s="16" t="s">
        <v>4</v>
      </c>
      <c r="D109" s="4" t="s">
        <v>284</v>
      </c>
      <c r="E109" s="18" t="s">
        <v>284</v>
      </c>
      <c r="F109" s="16" t="s">
        <v>4</v>
      </c>
      <c r="G109" s="16" t="s">
        <v>4</v>
      </c>
      <c r="H109" s="16"/>
      <c r="I109" s="16"/>
      <c r="J109" s="16"/>
      <c r="K109" s="32"/>
      <c r="L109" s="39"/>
    </row>
    <row r="110" spans="2:12" ht="57.75" thickBot="1">
      <c r="B110" s="3">
        <v>108</v>
      </c>
      <c r="C110" s="16" t="s">
        <v>4</v>
      </c>
      <c r="D110" s="4" t="s">
        <v>285</v>
      </c>
      <c r="E110" s="18" t="s">
        <v>285</v>
      </c>
      <c r="F110" s="16" t="s">
        <v>4</v>
      </c>
      <c r="G110" s="16" t="s">
        <v>4</v>
      </c>
      <c r="H110" s="16"/>
      <c r="I110" s="16"/>
      <c r="J110" s="16"/>
      <c r="K110" s="32"/>
      <c r="L110" s="39"/>
    </row>
    <row r="111" spans="2:12" ht="15" thickBot="1">
      <c r="B111" s="3">
        <v>109</v>
      </c>
      <c r="C111" s="16" t="s">
        <v>4</v>
      </c>
      <c r="D111" s="4" t="s">
        <v>286</v>
      </c>
      <c r="E111" s="18" t="s">
        <v>286</v>
      </c>
      <c r="F111" s="16" t="s">
        <v>4</v>
      </c>
      <c r="G111" s="16" t="s">
        <v>4</v>
      </c>
      <c r="H111" s="16"/>
      <c r="I111" s="16"/>
      <c r="J111" s="16"/>
      <c r="K111" s="32"/>
      <c r="L111" s="39"/>
    </row>
    <row r="112" spans="2:12" ht="72" thickBot="1">
      <c r="B112" s="3">
        <v>110</v>
      </c>
      <c r="C112" s="16" t="s">
        <v>287</v>
      </c>
      <c r="D112" s="4" t="s">
        <v>288</v>
      </c>
      <c r="E112" s="18" t="s">
        <v>288</v>
      </c>
      <c r="F112" s="16" t="s">
        <v>289</v>
      </c>
      <c r="G112" s="16" t="s">
        <v>16</v>
      </c>
      <c r="H112" s="16"/>
      <c r="I112" s="16">
        <v>18500</v>
      </c>
      <c r="J112" s="33">
        <f t="shared" ref="J112:J114" si="35">G112*I112</f>
        <v>18500</v>
      </c>
      <c r="K112" s="32">
        <f>'Measurement Sheet'!K343</f>
        <v>1</v>
      </c>
      <c r="L112" s="39">
        <f>I112*K112</f>
        <v>18500</v>
      </c>
    </row>
    <row r="113" spans="2:12" ht="57.75" thickBot="1">
      <c r="B113" s="3">
        <v>111</v>
      </c>
      <c r="C113" s="16" t="s">
        <v>290</v>
      </c>
      <c r="D113" s="4" t="s">
        <v>291</v>
      </c>
      <c r="E113" s="18" t="s">
        <v>291</v>
      </c>
      <c r="F113" s="16" t="s">
        <v>289</v>
      </c>
      <c r="G113" s="16" t="s">
        <v>16</v>
      </c>
      <c r="H113" s="20" t="s">
        <v>0</v>
      </c>
      <c r="I113" s="16" t="s">
        <v>8</v>
      </c>
      <c r="J113" s="33">
        <f t="shared" si="35"/>
        <v>0</v>
      </c>
      <c r="K113" s="32"/>
      <c r="L113" s="39"/>
    </row>
    <row r="114" spans="2:12" ht="100.5" thickBot="1">
      <c r="B114" s="3">
        <v>112</v>
      </c>
      <c r="C114" s="16" t="s">
        <v>292</v>
      </c>
      <c r="D114" s="4" t="s">
        <v>293</v>
      </c>
      <c r="E114" s="18" t="s">
        <v>293</v>
      </c>
      <c r="F114" s="16" t="s">
        <v>289</v>
      </c>
      <c r="G114" s="16" t="s">
        <v>16</v>
      </c>
      <c r="H114" s="16"/>
      <c r="I114" s="16"/>
      <c r="J114" s="33">
        <f t="shared" si="35"/>
        <v>0</v>
      </c>
      <c r="K114" s="32"/>
      <c r="L114" s="39"/>
    </row>
    <row r="115" spans="2:12" ht="15" thickBot="1">
      <c r="B115" s="27">
        <v>2</v>
      </c>
      <c r="C115" s="13" t="s">
        <v>4</v>
      </c>
      <c r="D115" s="15" t="s">
        <v>10</v>
      </c>
      <c r="E115" s="29" t="s">
        <v>10</v>
      </c>
      <c r="F115" s="13" t="s">
        <v>6</v>
      </c>
      <c r="G115" s="13" t="s">
        <v>16</v>
      </c>
      <c r="H115" s="13"/>
      <c r="I115" s="13"/>
      <c r="J115" s="37">
        <f>SUM(J118:J243)</f>
        <v>790080</v>
      </c>
      <c r="K115" s="32"/>
      <c r="L115" s="37">
        <f>SUM(L118:L243)</f>
        <v>659585</v>
      </c>
    </row>
    <row r="116" spans="2:12" ht="15" thickBot="1">
      <c r="B116" s="3">
        <v>113</v>
      </c>
      <c r="C116" s="16" t="s">
        <v>294</v>
      </c>
      <c r="D116" s="4" t="s">
        <v>295</v>
      </c>
      <c r="E116" s="18" t="s">
        <v>295</v>
      </c>
      <c r="F116" s="16" t="s">
        <v>4</v>
      </c>
      <c r="G116" s="16" t="s">
        <v>4</v>
      </c>
      <c r="H116" s="16"/>
      <c r="I116" s="16"/>
      <c r="J116" s="16"/>
      <c r="K116" s="32"/>
      <c r="L116" s="39"/>
    </row>
    <row r="117" spans="2:12" ht="129" thickBot="1">
      <c r="B117" s="3">
        <v>114</v>
      </c>
      <c r="C117" s="16" t="s">
        <v>7</v>
      </c>
      <c r="D117" s="4" t="s">
        <v>296</v>
      </c>
      <c r="E117" s="18" t="s">
        <v>296</v>
      </c>
      <c r="F117" s="16" t="s">
        <v>4</v>
      </c>
      <c r="G117" s="16" t="s">
        <v>4</v>
      </c>
      <c r="H117" s="16"/>
      <c r="I117" s="16"/>
      <c r="J117" s="16"/>
      <c r="K117" s="32"/>
      <c r="L117" s="39"/>
    </row>
    <row r="118" spans="2:12" ht="15" thickBot="1">
      <c r="B118" s="3">
        <v>115</v>
      </c>
      <c r="C118" s="16" t="s">
        <v>297</v>
      </c>
      <c r="D118" s="4" t="s">
        <v>298</v>
      </c>
      <c r="E118" s="18" t="s">
        <v>298</v>
      </c>
      <c r="F118" s="16" t="s">
        <v>299</v>
      </c>
      <c r="G118" s="16" t="s">
        <v>300</v>
      </c>
      <c r="H118" s="20" t="s">
        <v>0</v>
      </c>
      <c r="I118" s="16" t="s">
        <v>8</v>
      </c>
      <c r="J118" s="34" t="s">
        <v>0</v>
      </c>
      <c r="K118" s="32"/>
      <c r="L118" s="39"/>
    </row>
    <row r="119" spans="2:12" ht="15" thickBot="1">
      <c r="B119" s="3">
        <v>116</v>
      </c>
      <c r="C119" s="16" t="s">
        <v>301</v>
      </c>
      <c r="D119" s="4" t="s">
        <v>302</v>
      </c>
      <c r="E119" s="18" t="s">
        <v>302</v>
      </c>
      <c r="F119" s="16" t="s">
        <v>299</v>
      </c>
      <c r="G119" s="16" t="s">
        <v>303</v>
      </c>
      <c r="H119" s="16"/>
      <c r="I119" s="16">
        <v>745</v>
      </c>
      <c r="J119" s="33">
        <f t="shared" ref="J119:J121" si="36">G119*I119</f>
        <v>50660</v>
      </c>
      <c r="K119" s="32">
        <f>'Measurement Sheet'!K350</f>
        <v>73.5</v>
      </c>
      <c r="L119" s="39">
        <f t="shared" ref="L119:L121" si="37">I119*K119</f>
        <v>54757.5</v>
      </c>
    </row>
    <row r="120" spans="2:12" ht="15" thickBot="1">
      <c r="B120" s="3">
        <v>117</v>
      </c>
      <c r="C120" s="16" t="s">
        <v>304</v>
      </c>
      <c r="D120" s="4" t="s">
        <v>305</v>
      </c>
      <c r="E120" s="18" t="s">
        <v>305</v>
      </c>
      <c r="F120" s="16" t="s">
        <v>299</v>
      </c>
      <c r="G120" s="16" t="s">
        <v>306</v>
      </c>
      <c r="H120" s="16"/>
      <c r="I120" s="16">
        <v>860</v>
      </c>
      <c r="J120" s="33">
        <f t="shared" si="36"/>
        <v>23220</v>
      </c>
      <c r="K120" s="32">
        <f>'Measurement Sheet'!K351</f>
        <v>46</v>
      </c>
      <c r="L120" s="39">
        <f t="shared" si="37"/>
        <v>39560</v>
      </c>
    </row>
    <row r="121" spans="2:12" ht="15" thickBot="1">
      <c r="B121" s="3">
        <v>118</v>
      </c>
      <c r="C121" s="16" t="s">
        <v>307</v>
      </c>
      <c r="D121" s="4" t="s">
        <v>308</v>
      </c>
      <c r="E121" s="18" t="s">
        <v>308</v>
      </c>
      <c r="F121" s="16" t="s">
        <v>299</v>
      </c>
      <c r="G121" s="16" t="s">
        <v>41</v>
      </c>
      <c r="H121" s="16"/>
      <c r="I121" s="16">
        <v>940</v>
      </c>
      <c r="J121" s="33">
        <f t="shared" si="36"/>
        <v>23500</v>
      </c>
      <c r="K121" s="32">
        <f>'Measurement Sheet'!K352</f>
        <v>9.25</v>
      </c>
      <c r="L121" s="39">
        <f t="shared" si="37"/>
        <v>8695</v>
      </c>
    </row>
    <row r="122" spans="2:12" ht="15" thickBot="1">
      <c r="B122" s="3">
        <v>119</v>
      </c>
      <c r="C122" s="16" t="s">
        <v>309</v>
      </c>
      <c r="D122" s="4" t="s">
        <v>310</v>
      </c>
      <c r="E122" s="18" t="s">
        <v>310</v>
      </c>
      <c r="F122" s="16" t="s">
        <v>299</v>
      </c>
      <c r="G122" s="16" t="s">
        <v>300</v>
      </c>
      <c r="H122" s="20" t="s">
        <v>0</v>
      </c>
      <c r="I122" s="16" t="s">
        <v>8</v>
      </c>
      <c r="J122" s="34" t="s">
        <v>0</v>
      </c>
      <c r="K122" s="32"/>
      <c r="L122" s="39"/>
    </row>
    <row r="123" spans="2:12" ht="214.5" thickBot="1">
      <c r="B123" s="3">
        <v>120</v>
      </c>
      <c r="C123" s="16" t="s">
        <v>311</v>
      </c>
      <c r="D123" s="4" t="s">
        <v>312</v>
      </c>
      <c r="E123" s="18" t="s">
        <v>312</v>
      </c>
      <c r="F123" s="16" t="s">
        <v>4</v>
      </c>
      <c r="G123" s="16" t="s">
        <v>4</v>
      </c>
      <c r="H123" s="16"/>
      <c r="I123" s="16"/>
      <c r="J123" s="16"/>
      <c r="K123" s="32"/>
      <c r="L123" s="39"/>
    </row>
    <row r="124" spans="2:12" ht="15" thickBot="1">
      <c r="B124" s="3">
        <v>121</v>
      </c>
      <c r="C124" s="16" t="s">
        <v>297</v>
      </c>
      <c r="D124" s="4" t="s">
        <v>298</v>
      </c>
      <c r="E124" s="18" t="s">
        <v>298</v>
      </c>
      <c r="F124" s="16" t="s">
        <v>299</v>
      </c>
      <c r="G124" s="16" t="s">
        <v>300</v>
      </c>
      <c r="H124" s="20" t="s">
        <v>0</v>
      </c>
      <c r="I124" s="16" t="s">
        <v>8</v>
      </c>
      <c r="J124" s="34" t="s">
        <v>0</v>
      </c>
      <c r="K124" s="32"/>
      <c r="L124" s="39"/>
    </row>
    <row r="125" spans="2:12" ht="15" thickBot="1">
      <c r="B125" s="3">
        <v>122</v>
      </c>
      <c r="C125" s="16" t="s">
        <v>301</v>
      </c>
      <c r="D125" s="4" t="s">
        <v>302</v>
      </c>
      <c r="E125" s="18" t="s">
        <v>302</v>
      </c>
      <c r="F125" s="16" t="s">
        <v>299</v>
      </c>
      <c r="G125" s="16" t="s">
        <v>45</v>
      </c>
      <c r="H125" s="16"/>
      <c r="I125" s="16">
        <v>745</v>
      </c>
      <c r="J125" s="33">
        <f>G125*I125</f>
        <v>22350</v>
      </c>
      <c r="K125" s="32">
        <f>'Measurement Sheet'!K356</f>
        <v>34</v>
      </c>
      <c r="L125" s="39">
        <f>I125*K125</f>
        <v>25330</v>
      </c>
    </row>
    <row r="126" spans="2:12" ht="15" thickBot="1">
      <c r="B126" s="3">
        <v>123</v>
      </c>
      <c r="C126" s="16" t="s">
        <v>304</v>
      </c>
      <c r="D126" s="4" t="s">
        <v>305</v>
      </c>
      <c r="E126" s="18" t="s">
        <v>305</v>
      </c>
      <c r="F126" s="16" t="s">
        <v>299</v>
      </c>
      <c r="G126" s="16" t="s">
        <v>300</v>
      </c>
      <c r="H126" s="20" t="s">
        <v>0</v>
      </c>
      <c r="I126" s="16" t="s">
        <v>8</v>
      </c>
      <c r="J126" s="34" t="s">
        <v>0</v>
      </c>
      <c r="K126" s="32"/>
      <c r="L126" s="39"/>
    </row>
    <row r="127" spans="2:12" ht="15" thickBot="1">
      <c r="B127" s="3">
        <v>124</v>
      </c>
      <c r="C127" s="16" t="s">
        <v>307</v>
      </c>
      <c r="D127" s="4" t="s">
        <v>308</v>
      </c>
      <c r="E127" s="18" t="s">
        <v>308</v>
      </c>
      <c r="F127" s="16" t="s">
        <v>299</v>
      </c>
      <c r="G127" s="16" t="s">
        <v>300</v>
      </c>
      <c r="H127" s="20" t="s">
        <v>0</v>
      </c>
      <c r="I127" s="16" t="s">
        <v>8</v>
      </c>
      <c r="J127" s="34" t="s">
        <v>0</v>
      </c>
      <c r="K127" s="32"/>
      <c r="L127" s="39"/>
    </row>
    <row r="128" spans="2:12" ht="15" thickBot="1">
      <c r="B128" s="3">
        <v>125</v>
      </c>
      <c r="C128" s="16" t="s">
        <v>309</v>
      </c>
      <c r="D128" s="4" t="s">
        <v>310</v>
      </c>
      <c r="E128" s="18" t="s">
        <v>310</v>
      </c>
      <c r="F128" s="16" t="s">
        <v>299</v>
      </c>
      <c r="G128" s="16" t="s">
        <v>300</v>
      </c>
      <c r="H128" s="20" t="s">
        <v>0</v>
      </c>
      <c r="I128" s="16" t="s">
        <v>8</v>
      </c>
      <c r="J128" s="34" t="s">
        <v>0</v>
      </c>
      <c r="K128" s="32"/>
      <c r="L128" s="39"/>
    </row>
    <row r="129" spans="2:12" ht="114.75" thickBot="1">
      <c r="B129" s="3">
        <v>126</v>
      </c>
      <c r="C129" s="16" t="s">
        <v>313</v>
      </c>
      <c r="D129" s="4" t="s">
        <v>314</v>
      </c>
      <c r="E129" s="18" t="s">
        <v>314</v>
      </c>
      <c r="F129" s="16" t="s">
        <v>4</v>
      </c>
      <c r="G129" s="16" t="s">
        <v>4</v>
      </c>
      <c r="H129" s="16"/>
      <c r="I129" s="16"/>
      <c r="J129" s="16"/>
      <c r="K129" s="32"/>
      <c r="L129" s="39"/>
    </row>
    <row r="130" spans="2:12" ht="15" thickBot="1">
      <c r="B130" s="3">
        <v>127</v>
      </c>
      <c r="C130" s="16" t="s">
        <v>4</v>
      </c>
      <c r="D130" s="4" t="s">
        <v>315</v>
      </c>
      <c r="E130" s="18" t="s">
        <v>315</v>
      </c>
      <c r="F130" s="16" t="s">
        <v>316</v>
      </c>
      <c r="G130" s="16" t="s">
        <v>97</v>
      </c>
      <c r="H130" s="20" t="s">
        <v>317</v>
      </c>
      <c r="I130" s="16">
        <v>22000</v>
      </c>
      <c r="J130" s="33">
        <f>G130*I130</f>
        <v>44000</v>
      </c>
      <c r="K130" s="32">
        <f>'Measurement Sheet'!K361</f>
        <v>2</v>
      </c>
      <c r="L130" s="39">
        <f>I130*K130</f>
        <v>44000</v>
      </c>
    </row>
    <row r="131" spans="2:12" ht="15" thickBot="1">
      <c r="B131" s="3">
        <v>128</v>
      </c>
      <c r="C131" s="16" t="s">
        <v>4</v>
      </c>
      <c r="D131" s="4" t="s">
        <v>318</v>
      </c>
      <c r="E131" s="18" t="s">
        <v>318</v>
      </c>
      <c r="F131" s="16" t="s">
        <v>316</v>
      </c>
      <c r="G131" s="16" t="s">
        <v>300</v>
      </c>
      <c r="H131" s="20" t="s">
        <v>0</v>
      </c>
      <c r="I131" s="16" t="s">
        <v>8</v>
      </c>
      <c r="J131" s="34" t="s">
        <v>0</v>
      </c>
      <c r="K131" s="32"/>
      <c r="L131" s="39"/>
    </row>
    <row r="132" spans="2:12" ht="15" thickBot="1">
      <c r="B132" s="3">
        <v>129</v>
      </c>
      <c r="C132" s="16" t="s">
        <v>4</v>
      </c>
      <c r="D132" s="4" t="s">
        <v>319</v>
      </c>
      <c r="E132" s="18" t="s">
        <v>319</v>
      </c>
      <c r="F132" s="16" t="s">
        <v>316</v>
      </c>
      <c r="G132" s="16" t="s">
        <v>300</v>
      </c>
      <c r="H132" s="20" t="s">
        <v>0</v>
      </c>
      <c r="I132" s="16" t="s">
        <v>8</v>
      </c>
      <c r="J132" s="34" t="s">
        <v>0</v>
      </c>
      <c r="K132" s="32"/>
      <c r="L132" s="39"/>
    </row>
    <row r="133" spans="2:12" ht="171.75" thickBot="1">
      <c r="B133" s="3">
        <v>130</v>
      </c>
      <c r="C133" s="16" t="s">
        <v>313</v>
      </c>
      <c r="D133" s="4" t="s">
        <v>320</v>
      </c>
      <c r="E133" s="18" t="s">
        <v>320</v>
      </c>
      <c r="F133" s="16" t="s">
        <v>4</v>
      </c>
      <c r="G133" s="16" t="s">
        <v>4</v>
      </c>
      <c r="H133" s="16"/>
      <c r="I133" s="16"/>
      <c r="J133" s="16"/>
      <c r="K133" s="32"/>
      <c r="L133" s="39"/>
    </row>
    <row r="134" spans="2:12" ht="15" thickBot="1">
      <c r="B134" s="3">
        <v>131</v>
      </c>
      <c r="C134" s="16" t="s">
        <v>4</v>
      </c>
      <c r="D134" s="4" t="s">
        <v>321</v>
      </c>
      <c r="E134" s="18" t="s">
        <v>321</v>
      </c>
      <c r="F134" s="16" t="s">
        <v>316</v>
      </c>
      <c r="G134" s="16" t="s">
        <v>300</v>
      </c>
      <c r="H134" s="20" t="s">
        <v>0</v>
      </c>
      <c r="I134" s="16" t="s">
        <v>8</v>
      </c>
      <c r="J134" s="34" t="s">
        <v>0</v>
      </c>
      <c r="K134" s="32"/>
      <c r="L134" s="39"/>
    </row>
    <row r="135" spans="2:12" ht="15" thickBot="1">
      <c r="B135" s="3">
        <v>132</v>
      </c>
      <c r="C135" s="16" t="s">
        <v>322</v>
      </c>
      <c r="D135" s="4" t="s">
        <v>323</v>
      </c>
      <c r="E135" s="18" t="s">
        <v>323</v>
      </c>
      <c r="F135" s="16" t="s">
        <v>4</v>
      </c>
      <c r="G135" s="16" t="s">
        <v>4</v>
      </c>
      <c r="H135" s="16"/>
      <c r="I135" s="16"/>
      <c r="J135" s="16"/>
      <c r="K135" s="32"/>
      <c r="L135" s="39"/>
    </row>
    <row r="136" spans="2:12" ht="114.75" thickBot="1">
      <c r="B136" s="3">
        <v>133</v>
      </c>
      <c r="C136" s="16" t="s">
        <v>7</v>
      </c>
      <c r="D136" s="4" t="s">
        <v>324</v>
      </c>
      <c r="E136" s="18" t="s">
        <v>324</v>
      </c>
      <c r="F136" s="16" t="s">
        <v>4</v>
      </c>
      <c r="G136" s="16" t="s">
        <v>4</v>
      </c>
      <c r="H136" s="16"/>
      <c r="I136" s="16"/>
      <c r="J136" s="16"/>
      <c r="K136" s="32"/>
      <c r="L136" s="39"/>
    </row>
    <row r="137" spans="2:12" ht="15" thickBot="1">
      <c r="B137" s="3">
        <v>134</v>
      </c>
      <c r="C137" s="16" t="s">
        <v>297</v>
      </c>
      <c r="D137" s="4" t="s">
        <v>325</v>
      </c>
      <c r="E137" s="18" t="s">
        <v>325</v>
      </c>
      <c r="F137" s="16" t="s">
        <v>299</v>
      </c>
      <c r="G137" s="16" t="s">
        <v>300</v>
      </c>
      <c r="H137" s="20" t="s">
        <v>0</v>
      </c>
      <c r="I137" s="16" t="s">
        <v>8</v>
      </c>
      <c r="J137" s="34" t="s">
        <v>0</v>
      </c>
      <c r="K137" s="32"/>
      <c r="L137" s="39"/>
    </row>
    <row r="138" spans="2:12" ht="15" thickBot="1">
      <c r="B138" s="3">
        <v>135</v>
      </c>
      <c r="C138" s="16" t="s">
        <v>301</v>
      </c>
      <c r="D138" s="4" t="s">
        <v>326</v>
      </c>
      <c r="E138" s="18" t="s">
        <v>326</v>
      </c>
      <c r="F138" s="16" t="s">
        <v>299</v>
      </c>
      <c r="G138" s="16" t="s">
        <v>41</v>
      </c>
      <c r="H138" s="16"/>
      <c r="I138" s="16" t="s">
        <v>173</v>
      </c>
      <c r="J138" s="33">
        <f t="shared" ref="J138:J139" si="38">G138*I138</f>
        <v>36250</v>
      </c>
      <c r="K138" s="32">
        <f>'Measurement Sheet'!K369</f>
        <v>23.5</v>
      </c>
      <c r="L138" s="39">
        <f t="shared" ref="L138:L139" si="39">I138*K138</f>
        <v>34075</v>
      </c>
    </row>
    <row r="139" spans="2:12" ht="15" thickBot="1">
      <c r="B139" s="3">
        <v>136</v>
      </c>
      <c r="C139" s="16" t="s">
        <v>304</v>
      </c>
      <c r="D139" s="4" t="s">
        <v>327</v>
      </c>
      <c r="E139" s="18" t="s">
        <v>327</v>
      </c>
      <c r="F139" s="16" t="s">
        <v>299</v>
      </c>
      <c r="G139" s="16" t="s">
        <v>328</v>
      </c>
      <c r="H139" s="16"/>
      <c r="I139" s="16" t="s">
        <v>164</v>
      </c>
      <c r="J139" s="33">
        <f t="shared" si="38"/>
        <v>22500</v>
      </c>
      <c r="K139" s="32">
        <f>'Measurement Sheet'!K370</f>
        <v>15.75</v>
      </c>
      <c r="L139" s="39">
        <f t="shared" si="39"/>
        <v>19687.5</v>
      </c>
    </row>
    <row r="140" spans="2:12" ht="29.25" thickBot="1">
      <c r="B140" s="3">
        <v>137</v>
      </c>
      <c r="C140" s="16" t="s">
        <v>311</v>
      </c>
      <c r="D140" s="4" t="s">
        <v>329</v>
      </c>
      <c r="E140" s="18" t="s">
        <v>329</v>
      </c>
      <c r="F140" s="16" t="s">
        <v>4</v>
      </c>
      <c r="G140" s="16" t="s">
        <v>4</v>
      </c>
      <c r="H140" s="16"/>
      <c r="I140" s="16"/>
      <c r="J140" s="16"/>
      <c r="K140" s="32"/>
      <c r="L140" s="39"/>
    </row>
    <row r="141" spans="2:12" ht="15" thickBot="1">
      <c r="B141" s="3">
        <v>138</v>
      </c>
      <c r="C141" s="16" t="s">
        <v>297</v>
      </c>
      <c r="D141" s="4" t="s">
        <v>330</v>
      </c>
      <c r="E141" s="18" t="s">
        <v>330</v>
      </c>
      <c r="F141" s="16" t="s">
        <v>299</v>
      </c>
      <c r="G141" s="16" t="s">
        <v>300</v>
      </c>
      <c r="H141" s="20" t="s">
        <v>0</v>
      </c>
      <c r="I141" s="16" t="s">
        <v>8</v>
      </c>
      <c r="J141" s="34" t="s">
        <v>0</v>
      </c>
      <c r="K141" s="32"/>
      <c r="L141" s="39"/>
    </row>
    <row r="142" spans="2:12" ht="15" thickBot="1">
      <c r="B142" s="3">
        <v>139</v>
      </c>
      <c r="C142" s="16" t="s">
        <v>301</v>
      </c>
      <c r="D142" s="4" t="s">
        <v>331</v>
      </c>
      <c r="E142" s="18" t="s">
        <v>331</v>
      </c>
      <c r="F142" s="16" t="s">
        <v>299</v>
      </c>
      <c r="G142" s="16" t="s">
        <v>300</v>
      </c>
      <c r="H142" s="20" t="s">
        <v>0</v>
      </c>
      <c r="I142" s="16" t="s">
        <v>8</v>
      </c>
      <c r="J142" s="34" t="s">
        <v>0</v>
      </c>
      <c r="K142" s="32"/>
      <c r="L142" s="39"/>
    </row>
    <row r="143" spans="2:12" ht="15" thickBot="1">
      <c r="B143" s="3">
        <v>140</v>
      </c>
      <c r="C143" s="16" t="s">
        <v>304</v>
      </c>
      <c r="D143" s="4" t="s">
        <v>331</v>
      </c>
      <c r="E143" s="18" t="s">
        <v>331</v>
      </c>
      <c r="F143" s="16" t="s">
        <v>299</v>
      </c>
      <c r="G143" s="16" t="s">
        <v>300</v>
      </c>
      <c r="H143" s="20" t="s">
        <v>0</v>
      </c>
      <c r="I143" s="16" t="s">
        <v>8</v>
      </c>
      <c r="J143" s="34" t="s">
        <v>0</v>
      </c>
      <c r="K143" s="32"/>
      <c r="L143" s="39"/>
    </row>
    <row r="144" spans="2:12" ht="15" thickBot="1">
      <c r="B144" s="3">
        <v>141</v>
      </c>
      <c r="C144" s="16" t="s">
        <v>307</v>
      </c>
      <c r="D144" s="4" t="s">
        <v>331</v>
      </c>
      <c r="E144" s="18" t="s">
        <v>331</v>
      </c>
      <c r="F144" s="16" t="s">
        <v>299</v>
      </c>
      <c r="G144" s="16" t="s">
        <v>300</v>
      </c>
      <c r="H144" s="20" t="s">
        <v>0</v>
      </c>
      <c r="I144" s="16" t="s">
        <v>8</v>
      </c>
      <c r="J144" s="34" t="s">
        <v>0</v>
      </c>
      <c r="K144" s="32"/>
      <c r="L144" s="39"/>
    </row>
    <row r="145" spans="2:12" ht="29.25" thickBot="1">
      <c r="B145" s="3">
        <v>142</v>
      </c>
      <c r="C145" s="16" t="s">
        <v>309</v>
      </c>
      <c r="D145" s="4" t="s">
        <v>332</v>
      </c>
      <c r="E145" s="18" t="s">
        <v>332</v>
      </c>
      <c r="F145" s="16" t="s">
        <v>299</v>
      </c>
      <c r="G145" s="16" t="s">
        <v>300</v>
      </c>
      <c r="H145" s="20" t="s">
        <v>0</v>
      </c>
      <c r="I145" s="16" t="s">
        <v>8</v>
      </c>
      <c r="J145" s="34" t="s">
        <v>0</v>
      </c>
      <c r="K145" s="32"/>
      <c r="L145" s="39"/>
    </row>
    <row r="146" spans="2:12" ht="43.5" thickBot="1">
      <c r="B146" s="3">
        <v>143</v>
      </c>
      <c r="C146" s="16" t="s">
        <v>333</v>
      </c>
      <c r="D146" s="4" t="s">
        <v>334</v>
      </c>
      <c r="E146" s="18" t="s">
        <v>334</v>
      </c>
      <c r="F146" s="16" t="s">
        <v>299</v>
      </c>
      <c r="G146" s="16" t="s">
        <v>300</v>
      </c>
      <c r="H146" s="20" t="s">
        <v>0</v>
      </c>
      <c r="I146" s="16" t="s">
        <v>8</v>
      </c>
      <c r="J146" s="34" t="s">
        <v>0</v>
      </c>
      <c r="K146" s="32"/>
      <c r="L146" s="39"/>
    </row>
    <row r="147" spans="2:12" ht="29.25" thickBot="1">
      <c r="B147" s="3">
        <v>144</v>
      </c>
      <c r="C147" s="16" t="s">
        <v>335</v>
      </c>
      <c r="D147" s="4" t="s">
        <v>336</v>
      </c>
      <c r="E147" s="18" t="s">
        <v>336</v>
      </c>
      <c r="F147" s="16" t="s">
        <v>4</v>
      </c>
      <c r="G147" s="16" t="s">
        <v>4</v>
      </c>
      <c r="H147" s="16"/>
      <c r="I147" s="16"/>
      <c r="J147" s="16"/>
      <c r="K147" s="32"/>
      <c r="L147" s="39"/>
    </row>
    <row r="148" spans="2:12" ht="15" thickBot="1">
      <c r="B148" s="3">
        <v>145</v>
      </c>
      <c r="C148" s="16" t="s">
        <v>297</v>
      </c>
      <c r="D148" s="4" t="s">
        <v>331</v>
      </c>
      <c r="E148" s="18" t="s">
        <v>331</v>
      </c>
      <c r="F148" s="16" t="s">
        <v>299</v>
      </c>
      <c r="G148" s="16" t="s">
        <v>300</v>
      </c>
      <c r="H148" s="20" t="s">
        <v>0</v>
      </c>
      <c r="I148" s="16" t="s">
        <v>8</v>
      </c>
      <c r="J148" s="34" t="s">
        <v>0</v>
      </c>
      <c r="K148" s="32"/>
      <c r="L148" s="39"/>
    </row>
    <row r="149" spans="2:12" ht="15" thickBot="1">
      <c r="B149" s="3">
        <v>146</v>
      </c>
      <c r="C149" s="16" t="s">
        <v>301</v>
      </c>
      <c r="D149" s="4" t="s">
        <v>331</v>
      </c>
      <c r="E149" s="18" t="s">
        <v>331</v>
      </c>
      <c r="F149" s="16" t="s">
        <v>299</v>
      </c>
      <c r="G149" s="16" t="s">
        <v>300</v>
      </c>
      <c r="H149" s="20" t="s">
        <v>0</v>
      </c>
      <c r="I149" s="16" t="s">
        <v>8</v>
      </c>
      <c r="J149" s="34" t="s">
        <v>0</v>
      </c>
      <c r="K149" s="32"/>
      <c r="L149" s="39"/>
    </row>
    <row r="150" spans="2:12" ht="15" thickBot="1">
      <c r="B150" s="3">
        <v>147</v>
      </c>
      <c r="C150" s="16" t="s">
        <v>304</v>
      </c>
      <c r="D150" s="4" t="s">
        <v>331</v>
      </c>
      <c r="E150" s="18" t="s">
        <v>331</v>
      </c>
      <c r="F150" s="16" t="s">
        <v>299</v>
      </c>
      <c r="G150" s="16" t="s">
        <v>300</v>
      </c>
      <c r="H150" s="20" t="s">
        <v>0</v>
      </c>
      <c r="I150" s="16" t="s">
        <v>8</v>
      </c>
      <c r="J150" s="34" t="s">
        <v>0</v>
      </c>
      <c r="K150" s="32"/>
      <c r="L150" s="39"/>
    </row>
    <row r="151" spans="2:12" ht="15" thickBot="1">
      <c r="B151" s="3">
        <v>148</v>
      </c>
      <c r="C151" s="16" t="s">
        <v>307</v>
      </c>
      <c r="D151" s="4" t="s">
        <v>331</v>
      </c>
      <c r="E151" s="18" t="s">
        <v>331</v>
      </c>
      <c r="F151" s="16" t="s">
        <v>299</v>
      </c>
      <c r="G151" s="16" t="s">
        <v>300</v>
      </c>
      <c r="H151" s="20" t="s">
        <v>0</v>
      </c>
      <c r="I151" s="16" t="s">
        <v>8</v>
      </c>
      <c r="J151" s="34" t="s">
        <v>0</v>
      </c>
      <c r="K151" s="32"/>
      <c r="L151" s="39"/>
    </row>
    <row r="152" spans="2:12" ht="15" thickBot="1">
      <c r="B152" s="3">
        <v>149</v>
      </c>
      <c r="C152" s="16" t="s">
        <v>337</v>
      </c>
      <c r="D152" s="4" t="s">
        <v>338</v>
      </c>
      <c r="E152" s="18" t="s">
        <v>338</v>
      </c>
      <c r="F152" s="16" t="s">
        <v>4</v>
      </c>
      <c r="G152" s="16" t="s">
        <v>4</v>
      </c>
      <c r="H152" s="16"/>
      <c r="I152" s="16"/>
      <c r="J152" s="16"/>
      <c r="K152" s="32"/>
      <c r="L152" s="39"/>
    </row>
    <row r="153" spans="2:12" ht="57.75" thickBot="1">
      <c r="B153" s="3">
        <v>150</v>
      </c>
      <c r="C153" s="16" t="s">
        <v>7</v>
      </c>
      <c r="D153" s="4" t="s">
        <v>339</v>
      </c>
      <c r="E153" s="18" t="s">
        <v>339</v>
      </c>
      <c r="F153" s="16" t="s">
        <v>4</v>
      </c>
      <c r="G153" s="16" t="s">
        <v>4</v>
      </c>
      <c r="H153" s="16"/>
      <c r="I153" s="16"/>
      <c r="J153" s="16"/>
      <c r="K153" s="32"/>
      <c r="L153" s="39"/>
    </row>
    <row r="154" spans="2:12" ht="15" thickBot="1">
      <c r="B154" s="3">
        <v>151</v>
      </c>
      <c r="C154" s="16" t="s">
        <v>297</v>
      </c>
      <c r="D154" s="4" t="s">
        <v>340</v>
      </c>
      <c r="E154" s="18" t="s">
        <v>340</v>
      </c>
      <c r="F154" s="16" t="s">
        <v>316</v>
      </c>
      <c r="G154" s="16" t="s">
        <v>300</v>
      </c>
      <c r="H154" s="20" t="s">
        <v>0</v>
      </c>
      <c r="I154" s="16" t="s">
        <v>8</v>
      </c>
      <c r="J154" s="34" t="s">
        <v>0</v>
      </c>
      <c r="K154" s="32"/>
      <c r="L154" s="39"/>
    </row>
    <row r="155" spans="2:12" ht="15" thickBot="1">
      <c r="B155" s="3">
        <v>152</v>
      </c>
      <c r="C155" s="16" t="s">
        <v>301</v>
      </c>
      <c r="D155" s="4" t="s">
        <v>341</v>
      </c>
      <c r="E155" s="18" t="s">
        <v>341</v>
      </c>
      <c r="F155" s="16" t="s">
        <v>316</v>
      </c>
      <c r="G155" s="16" t="s">
        <v>300</v>
      </c>
      <c r="H155" s="20" t="s">
        <v>0</v>
      </c>
      <c r="I155" s="16" t="s">
        <v>8</v>
      </c>
      <c r="J155" s="34" t="s">
        <v>0</v>
      </c>
      <c r="K155" s="32"/>
      <c r="L155" s="39"/>
    </row>
    <row r="156" spans="2:12" ht="29.25" thickBot="1">
      <c r="B156" s="3">
        <v>153</v>
      </c>
      <c r="C156" s="16" t="s">
        <v>304</v>
      </c>
      <c r="D156" s="4" t="s">
        <v>342</v>
      </c>
      <c r="E156" s="18" t="s">
        <v>342</v>
      </c>
      <c r="F156" s="16" t="s">
        <v>316</v>
      </c>
      <c r="G156" s="16" t="s">
        <v>300</v>
      </c>
      <c r="H156" s="20" t="s">
        <v>0</v>
      </c>
      <c r="I156" s="16" t="s">
        <v>8</v>
      </c>
      <c r="J156" s="34" t="s">
        <v>0</v>
      </c>
      <c r="K156" s="32"/>
      <c r="L156" s="39"/>
    </row>
    <row r="157" spans="2:12" ht="43.5" thickBot="1">
      <c r="B157" s="3">
        <v>154</v>
      </c>
      <c r="C157" s="16" t="s">
        <v>311</v>
      </c>
      <c r="D157" s="4" t="s">
        <v>343</v>
      </c>
      <c r="E157" s="18" t="s">
        <v>343</v>
      </c>
      <c r="F157" s="16" t="s">
        <v>4</v>
      </c>
      <c r="G157" s="16" t="s">
        <v>4</v>
      </c>
      <c r="H157" s="16"/>
      <c r="I157" s="16"/>
      <c r="J157" s="16"/>
      <c r="K157" s="32"/>
      <c r="L157" s="39"/>
    </row>
    <row r="158" spans="2:12" ht="15" thickBot="1">
      <c r="B158" s="3">
        <v>155</v>
      </c>
      <c r="C158" s="16" t="s">
        <v>297</v>
      </c>
      <c r="D158" s="4" t="s">
        <v>340</v>
      </c>
      <c r="E158" s="18" t="s">
        <v>340</v>
      </c>
      <c r="F158" s="16" t="s">
        <v>316</v>
      </c>
      <c r="G158" s="16" t="s">
        <v>300</v>
      </c>
      <c r="H158" s="20" t="s">
        <v>0</v>
      </c>
      <c r="I158" s="16" t="s">
        <v>8</v>
      </c>
      <c r="J158" s="34" t="s">
        <v>0</v>
      </c>
      <c r="K158" s="32"/>
      <c r="L158" s="39"/>
    </row>
    <row r="159" spans="2:12" ht="72" thickBot="1">
      <c r="B159" s="3">
        <v>156</v>
      </c>
      <c r="C159" s="16" t="s">
        <v>335</v>
      </c>
      <c r="D159" s="4" t="s">
        <v>344</v>
      </c>
      <c r="E159" s="18" t="s">
        <v>344</v>
      </c>
      <c r="F159" s="16" t="s">
        <v>4</v>
      </c>
      <c r="G159" s="16" t="s">
        <v>4</v>
      </c>
      <c r="H159" s="16"/>
      <c r="I159" s="16"/>
      <c r="J159" s="16"/>
      <c r="K159" s="32"/>
      <c r="L159" s="39"/>
    </row>
    <row r="160" spans="2:12" ht="15" thickBot="1">
      <c r="B160" s="3">
        <v>157</v>
      </c>
      <c r="C160" s="16" t="s">
        <v>29</v>
      </c>
      <c r="D160" s="4" t="s">
        <v>345</v>
      </c>
      <c r="E160" s="18" t="s">
        <v>345</v>
      </c>
      <c r="F160" s="16" t="s">
        <v>4</v>
      </c>
      <c r="G160" s="16" t="s">
        <v>4</v>
      </c>
      <c r="H160" s="16"/>
      <c r="I160" s="16"/>
      <c r="J160" s="16"/>
      <c r="K160" s="32"/>
      <c r="L160" s="39"/>
    </row>
    <row r="161" spans="2:12" ht="29.25" thickBot="1">
      <c r="B161" s="3">
        <v>158</v>
      </c>
      <c r="C161" s="16" t="s">
        <v>297</v>
      </c>
      <c r="D161" s="4" t="s">
        <v>346</v>
      </c>
      <c r="E161" s="18" t="s">
        <v>346</v>
      </c>
      <c r="F161" s="16" t="s">
        <v>316</v>
      </c>
      <c r="G161" s="16" t="s">
        <v>300</v>
      </c>
      <c r="H161" s="20" t="s">
        <v>0</v>
      </c>
      <c r="I161" s="16" t="s">
        <v>8</v>
      </c>
      <c r="J161" s="34" t="s">
        <v>0</v>
      </c>
      <c r="K161" s="32"/>
      <c r="L161" s="39"/>
    </row>
    <row r="162" spans="2:12" ht="29.25" thickBot="1">
      <c r="B162" s="3">
        <v>159</v>
      </c>
      <c r="C162" s="16" t="s">
        <v>301</v>
      </c>
      <c r="D162" s="4" t="s">
        <v>347</v>
      </c>
      <c r="E162" s="18" t="s">
        <v>347</v>
      </c>
      <c r="F162" s="16" t="s">
        <v>316</v>
      </c>
      <c r="G162" s="16" t="s">
        <v>300</v>
      </c>
      <c r="H162" s="20" t="s">
        <v>0</v>
      </c>
      <c r="I162" s="16" t="s">
        <v>8</v>
      </c>
      <c r="J162" s="34" t="s">
        <v>0</v>
      </c>
      <c r="K162" s="32"/>
      <c r="L162" s="39"/>
    </row>
    <row r="163" spans="2:12" ht="29.25" thickBot="1">
      <c r="B163" s="3">
        <v>160</v>
      </c>
      <c r="C163" s="16" t="s">
        <v>304</v>
      </c>
      <c r="D163" s="4" t="s">
        <v>348</v>
      </c>
      <c r="E163" s="18" t="s">
        <v>348</v>
      </c>
      <c r="F163" s="16" t="s">
        <v>316</v>
      </c>
      <c r="G163" s="16" t="s">
        <v>300</v>
      </c>
      <c r="H163" s="20" t="s">
        <v>0</v>
      </c>
      <c r="I163" s="16" t="s">
        <v>8</v>
      </c>
      <c r="J163" s="34" t="s">
        <v>0</v>
      </c>
      <c r="K163" s="32"/>
      <c r="L163" s="39"/>
    </row>
    <row r="164" spans="2:12" ht="29.25" thickBot="1">
      <c r="B164" s="3">
        <v>161</v>
      </c>
      <c r="C164" s="16" t="s">
        <v>307</v>
      </c>
      <c r="D164" s="4" t="s">
        <v>349</v>
      </c>
      <c r="E164" s="18" t="s">
        <v>349</v>
      </c>
      <c r="F164" s="16" t="s">
        <v>316</v>
      </c>
      <c r="G164" s="16" t="s">
        <v>350</v>
      </c>
      <c r="H164" s="20" t="s">
        <v>351</v>
      </c>
      <c r="I164" s="16">
        <v>9500</v>
      </c>
      <c r="J164" s="33">
        <f>G164*I164</f>
        <v>85500</v>
      </c>
      <c r="K164" s="32">
        <f>'Measurement Sheet'!K395</f>
        <v>9</v>
      </c>
      <c r="L164" s="39">
        <f>I164*K164</f>
        <v>85500</v>
      </c>
    </row>
    <row r="165" spans="2:12" ht="15" thickBot="1">
      <c r="B165" s="3">
        <v>162</v>
      </c>
      <c r="C165" s="16" t="s">
        <v>32</v>
      </c>
      <c r="D165" s="4" t="s">
        <v>352</v>
      </c>
      <c r="E165" s="18" t="s">
        <v>352</v>
      </c>
      <c r="F165" s="16" t="s">
        <v>4</v>
      </c>
      <c r="G165" s="16" t="s">
        <v>4</v>
      </c>
      <c r="H165" s="16"/>
      <c r="I165" s="16"/>
      <c r="J165" s="16"/>
      <c r="K165" s="32"/>
      <c r="L165" s="39"/>
    </row>
    <row r="166" spans="2:12" ht="29.25" thickBot="1">
      <c r="B166" s="3">
        <v>163</v>
      </c>
      <c r="C166" s="16" t="s">
        <v>297</v>
      </c>
      <c r="D166" s="4" t="s">
        <v>353</v>
      </c>
      <c r="E166" s="18" t="s">
        <v>353</v>
      </c>
      <c r="F166" s="16" t="s">
        <v>316</v>
      </c>
      <c r="G166" s="16" t="s">
        <v>300</v>
      </c>
      <c r="H166" s="20" t="s">
        <v>0</v>
      </c>
      <c r="I166" s="16" t="s">
        <v>8</v>
      </c>
      <c r="J166" s="34" t="s">
        <v>0</v>
      </c>
      <c r="K166" s="32"/>
      <c r="L166" s="39"/>
    </row>
    <row r="167" spans="2:12" ht="29.25" thickBot="1">
      <c r="B167" s="3">
        <v>164</v>
      </c>
      <c r="C167" s="16" t="s">
        <v>301</v>
      </c>
      <c r="D167" s="4" t="s">
        <v>354</v>
      </c>
      <c r="E167" s="18" t="s">
        <v>354</v>
      </c>
      <c r="F167" s="16" t="s">
        <v>316</v>
      </c>
      <c r="G167" s="16" t="s">
        <v>300</v>
      </c>
      <c r="H167" s="20" t="s">
        <v>0</v>
      </c>
      <c r="I167" s="16" t="s">
        <v>8</v>
      </c>
      <c r="J167" s="34" t="s">
        <v>0</v>
      </c>
      <c r="K167" s="32"/>
      <c r="L167" s="39"/>
    </row>
    <row r="168" spans="2:12" ht="29.25" thickBot="1">
      <c r="B168" s="3">
        <v>165</v>
      </c>
      <c r="C168" s="16" t="s">
        <v>304</v>
      </c>
      <c r="D168" s="4" t="s">
        <v>355</v>
      </c>
      <c r="E168" s="18" t="s">
        <v>355</v>
      </c>
      <c r="F168" s="16" t="s">
        <v>316</v>
      </c>
      <c r="G168" s="16" t="s">
        <v>64</v>
      </c>
      <c r="H168" s="16"/>
      <c r="I168" s="16">
        <v>10500</v>
      </c>
      <c r="J168" s="33">
        <f>G168*I168</f>
        <v>63000</v>
      </c>
      <c r="K168" s="32">
        <f>'Measurement Sheet'!K399</f>
        <v>6</v>
      </c>
      <c r="L168" s="39">
        <f>I168*K168</f>
        <v>63000</v>
      </c>
    </row>
    <row r="169" spans="2:12" ht="29.25" thickBot="1">
      <c r="B169" s="3">
        <v>166</v>
      </c>
      <c r="C169" s="16" t="s">
        <v>307</v>
      </c>
      <c r="D169" s="4" t="s">
        <v>356</v>
      </c>
      <c r="E169" s="18" t="s">
        <v>356</v>
      </c>
      <c r="F169" s="16" t="s">
        <v>316</v>
      </c>
      <c r="G169" s="16" t="s">
        <v>300</v>
      </c>
      <c r="H169" s="20" t="s">
        <v>0</v>
      </c>
      <c r="I169" s="16" t="s">
        <v>8</v>
      </c>
      <c r="J169" s="34" t="s">
        <v>0</v>
      </c>
      <c r="K169" s="32"/>
      <c r="L169" s="39"/>
    </row>
    <row r="170" spans="2:12" ht="15" thickBot="1">
      <c r="B170" s="3">
        <v>167</v>
      </c>
      <c r="C170" s="16" t="s">
        <v>357</v>
      </c>
      <c r="D170" s="4" t="s">
        <v>358</v>
      </c>
      <c r="E170" s="18" t="s">
        <v>358</v>
      </c>
      <c r="F170" s="16" t="s">
        <v>4</v>
      </c>
      <c r="G170" s="16" t="s">
        <v>4</v>
      </c>
      <c r="H170" s="16"/>
      <c r="I170" s="16"/>
      <c r="J170" s="16"/>
      <c r="K170" s="32"/>
      <c r="L170" s="39"/>
    </row>
    <row r="171" spans="2:12" ht="29.25" thickBot="1">
      <c r="B171" s="3">
        <v>168</v>
      </c>
      <c r="C171" s="16" t="s">
        <v>297</v>
      </c>
      <c r="D171" s="4" t="s">
        <v>359</v>
      </c>
      <c r="E171" s="18" t="s">
        <v>359</v>
      </c>
      <c r="F171" s="16" t="s">
        <v>316</v>
      </c>
      <c r="G171" s="16" t="s">
        <v>300</v>
      </c>
      <c r="H171" s="20" t="s">
        <v>0</v>
      </c>
      <c r="I171" s="16" t="s">
        <v>8</v>
      </c>
      <c r="J171" s="34" t="s">
        <v>0</v>
      </c>
      <c r="K171" s="32"/>
      <c r="L171" s="39"/>
    </row>
    <row r="172" spans="2:12" ht="29.25" thickBot="1">
      <c r="B172" s="3">
        <v>169</v>
      </c>
      <c r="C172" s="16" t="s">
        <v>301</v>
      </c>
      <c r="D172" s="4" t="s">
        <v>360</v>
      </c>
      <c r="E172" s="18" t="s">
        <v>360</v>
      </c>
      <c r="F172" s="16" t="s">
        <v>316</v>
      </c>
      <c r="G172" s="16" t="s">
        <v>16</v>
      </c>
      <c r="H172" s="20" t="s">
        <v>250</v>
      </c>
      <c r="I172" s="16">
        <v>16500</v>
      </c>
      <c r="J172" s="33">
        <f>G172*I172</f>
        <v>16500</v>
      </c>
      <c r="K172" s="32">
        <f>'Measurement Sheet'!K403</f>
        <v>1</v>
      </c>
      <c r="L172" s="39">
        <f>I172*K172</f>
        <v>16500</v>
      </c>
    </row>
    <row r="173" spans="2:12" ht="29.25" thickBot="1">
      <c r="B173" s="3">
        <v>170</v>
      </c>
      <c r="C173" s="16" t="s">
        <v>304</v>
      </c>
      <c r="D173" s="4" t="s">
        <v>361</v>
      </c>
      <c r="E173" s="18" t="s">
        <v>361</v>
      </c>
      <c r="F173" s="16" t="s">
        <v>316</v>
      </c>
      <c r="G173" s="16" t="s">
        <v>300</v>
      </c>
      <c r="H173" s="20" t="s">
        <v>0</v>
      </c>
      <c r="I173" s="16" t="s">
        <v>8</v>
      </c>
      <c r="J173" s="34" t="s">
        <v>0</v>
      </c>
      <c r="K173" s="32"/>
      <c r="L173" s="39"/>
    </row>
    <row r="174" spans="2:12" ht="29.25" thickBot="1">
      <c r="B174" s="3">
        <v>171</v>
      </c>
      <c r="C174" s="16" t="s">
        <v>307</v>
      </c>
      <c r="D174" s="4" t="s">
        <v>362</v>
      </c>
      <c r="E174" s="18" t="s">
        <v>362</v>
      </c>
      <c r="F174" s="16" t="s">
        <v>316</v>
      </c>
      <c r="G174" s="16" t="s">
        <v>300</v>
      </c>
      <c r="H174" s="20" t="s">
        <v>0</v>
      </c>
      <c r="I174" s="16" t="s">
        <v>8</v>
      </c>
      <c r="J174" s="34" t="s">
        <v>0</v>
      </c>
      <c r="K174" s="32"/>
      <c r="L174" s="39"/>
    </row>
    <row r="175" spans="2:12" ht="29.25" thickBot="1">
      <c r="B175" s="3">
        <v>172</v>
      </c>
      <c r="C175" s="16" t="s">
        <v>363</v>
      </c>
      <c r="D175" s="4" t="s">
        <v>364</v>
      </c>
      <c r="E175" s="18" t="s">
        <v>364</v>
      </c>
      <c r="F175" s="16" t="s">
        <v>316</v>
      </c>
      <c r="G175" s="16" t="s">
        <v>16</v>
      </c>
      <c r="H175" s="20" t="s">
        <v>365</v>
      </c>
      <c r="I175" s="16">
        <v>23500</v>
      </c>
      <c r="J175" s="33">
        <f>G175*I175</f>
        <v>23500</v>
      </c>
      <c r="K175" s="32">
        <f>'Measurement Sheet'!K406</f>
        <v>1</v>
      </c>
      <c r="L175" s="39">
        <f>I175*K175</f>
        <v>23500</v>
      </c>
    </row>
    <row r="176" spans="2:12" ht="43.5" thickBot="1">
      <c r="B176" s="3">
        <v>173</v>
      </c>
      <c r="C176" s="16" t="s">
        <v>313</v>
      </c>
      <c r="D176" s="4" t="s">
        <v>366</v>
      </c>
      <c r="E176" s="18" t="s">
        <v>366</v>
      </c>
      <c r="F176" s="16" t="s">
        <v>4</v>
      </c>
      <c r="G176" s="16" t="s">
        <v>4</v>
      </c>
      <c r="H176" s="16"/>
      <c r="I176" s="16"/>
      <c r="J176" s="16"/>
      <c r="K176" s="32"/>
      <c r="L176" s="39"/>
    </row>
    <row r="177" spans="2:12" ht="15" thickBot="1">
      <c r="B177" s="3">
        <v>174</v>
      </c>
      <c r="C177" s="16" t="s">
        <v>39</v>
      </c>
      <c r="D177" s="4" t="s">
        <v>367</v>
      </c>
      <c r="E177" s="18" t="s">
        <v>367</v>
      </c>
      <c r="F177" s="16" t="s">
        <v>316</v>
      </c>
      <c r="G177" s="16" t="s">
        <v>300</v>
      </c>
      <c r="H177" s="20" t="s">
        <v>0</v>
      </c>
      <c r="I177" s="16" t="s">
        <v>8</v>
      </c>
      <c r="J177" s="34" t="s">
        <v>0</v>
      </c>
      <c r="K177" s="32"/>
      <c r="L177" s="39"/>
    </row>
    <row r="178" spans="2:12" ht="15" thickBot="1">
      <c r="B178" s="3">
        <v>175</v>
      </c>
      <c r="C178" s="16" t="s">
        <v>43</v>
      </c>
      <c r="D178" s="4" t="s">
        <v>368</v>
      </c>
      <c r="E178" s="18" t="s">
        <v>368</v>
      </c>
      <c r="F178" s="16" t="s">
        <v>316</v>
      </c>
      <c r="G178" s="16" t="s">
        <v>300</v>
      </c>
      <c r="H178" s="20" t="s">
        <v>0</v>
      </c>
      <c r="I178" s="16" t="s">
        <v>8</v>
      </c>
      <c r="J178" s="34" t="s">
        <v>0</v>
      </c>
      <c r="K178" s="32"/>
      <c r="L178" s="39"/>
    </row>
    <row r="179" spans="2:12" ht="15" thickBot="1">
      <c r="B179" s="3">
        <v>176</v>
      </c>
      <c r="C179" s="16" t="s">
        <v>47</v>
      </c>
      <c r="D179" s="4" t="s">
        <v>369</v>
      </c>
      <c r="E179" s="18" t="s">
        <v>369</v>
      </c>
      <c r="F179" s="16" t="s">
        <v>316</v>
      </c>
      <c r="G179" s="16" t="s">
        <v>300</v>
      </c>
      <c r="H179" s="20" t="s">
        <v>0</v>
      </c>
      <c r="I179" s="16" t="s">
        <v>8</v>
      </c>
      <c r="J179" s="34" t="s">
        <v>0</v>
      </c>
      <c r="K179" s="32"/>
      <c r="L179" s="39"/>
    </row>
    <row r="180" spans="2:12" ht="15" thickBot="1">
      <c r="B180" s="3">
        <v>177</v>
      </c>
      <c r="C180" s="16" t="s">
        <v>51</v>
      </c>
      <c r="D180" s="4" t="s">
        <v>370</v>
      </c>
      <c r="E180" s="18" t="s">
        <v>370</v>
      </c>
      <c r="F180" s="16" t="s">
        <v>316</v>
      </c>
      <c r="G180" s="16" t="s">
        <v>300</v>
      </c>
      <c r="H180" s="20" t="s">
        <v>0</v>
      </c>
      <c r="I180" s="16" t="s">
        <v>8</v>
      </c>
      <c r="J180" s="34" t="s">
        <v>0</v>
      </c>
      <c r="K180" s="32"/>
      <c r="L180" s="39"/>
    </row>
    <row r="181" spans="2:12" ht="29.25" thickBot="1">
      <c r="B181" s="3">
        <v>178</v>
      </c>
      <c r="C181" s="16" t="s">
        <v>371</v>
      </c>
      <c r="D181" s="4" t="s">
        <v>372</v>
      </c>
      <c r="E181" s="18" t="s">
        <v>372</v>
      </c>
      <c r="F181" s="16" t="s">
        <v>316</v>
      </c>
      <c r="G181" s="16" t="s">
        <v>16</v>
      </c>
      <c r="H181" s="16"/>
      <c r="I181" s="16">
        <v>9500</v>
      </c>
      <c r="J181" s="33">
        <f t="shared" ref="J181:J182" si="40">G181*I181</f>
        <v>9500</v>
      </c>
      <c r="K181" s="32">
        <f>'Measurement Sheet'!K412</f>
        <v>1</v>
      </c>
      <c r="L181" s="39">
        <f t="shared" ref="L181:L182" si="41">I181*K181</f>
        <v>9500</v>
      </c>
    </row>
    <row r="182" spans="2:12" ht="15" thickBot="1">
      <c r="B182" s="3">
        <v>179</v>
      </c>
      <c r="C182" s="16" t="s">
        <v>57</v>
      </c>
      <c r="D182" s="4" t="s">
        <v>373</v>
      </c>
      <c r="E182" s="18" t="s">
        <v>373</v>
      </c>
      <c r="F182" s="16" t="s">
        <v>316</v>
      </c>
      <c r="G182" s="16" t="s">
        <v>97</v>
      </c>
      <c r="H182" s="16"/>
      <c r="I182" s="16" t="s">
        <v>273</v>
      </c>
      <c r="J182" s="33">
        <f t="shared" si="40"/>
        <v>9000</v>
      </c>
      <c r="K182" s="32">
        <f>'Measurement Sheet'!K413</f>
        <v>2</v>
      </c>
      <c r="L182" s="39">
        <f t="shared" si="41"/>
        <v>9000</v>
      </c>
    </row>
    <row r="183" spans="2:12" ht="171.75" thickBot="1">
      <c r="B183" s="3">
        <v>180</v>
      </c>
      <c r="C183" s="16" t="s">
        <v>374</v>
      </c>
      <c r="D183" s="4" t="s">
        <v>375</v>
      </c>
      <c r="E183" s="18" t="s">
        <v>375</v>
      </c>
      <c r="F183" s="16" t="s">
        <v>316</v>
      </c>
      <c r="G183" s="16" t="s">
        <v>300</v>
      </c>
      <c r="H183" s="20" t="s">
        <v>0</v>
      </c>
      <c r="I183" s="16" t="s">
        <v>8</v>
      </c>
      <c r="J183" s="34" t="s">
        <v>0</v>
      </c>
      <c r="K183" s="32"/>
      <c r="L183" s="39"/>
    </row>
    <row r="184" spans="2:12" ht="171.75" thickBot="1">
      <c r="B184" s="3">
        <v>181</v>
      </c>
      <c r="C184" s="16" t="s">
        <v>376</v>
      </c>
      <c r="D184" s="4" t="s">
        <v>377</v>
      </c>
      <c r="E184" s="18" t="s">
        <v>377</v>
      </c>
      <c r="F184" s="16" t="s">
        <v>316</v>
      </c>
      <c r="G184" s="16" t="s">
        <v>300</v>
      </c>
      <c r="H184" s="20" t="s">
        <v>0</v>
      </c>
      <c r="I184" s="16" t="s">
        <v>8</v>
      </c>
      <c r="J184" s="34" t="s">
        <v>0</v>
      </c>
      <c r="K184" s="32"/>
      <c r="L184" s="39"/>
    </row>
    <row r="185" spans="2:12" ht="15" thickBot="1">
      <c r="B185" s="3">
        <v>182</v>
      </c>
      <c r="C185" s="16" t="s">
        <v>378</v>
      </c>
      <c r="D185" s="4" t="s">
        <v>379</v>
      </c>
      <c r="E185" s="18" t="s">
        <v>379</v>
      </c>
      <c r="F185" s="16" t="s">
        <v>4</v>
      </c>
      <c r="G185" s="16" t="s">
        <v>4</v>
      </c>
      <c r="H185" s="16"/>
      <c r="I185" s="16"/>
      <c r="J185" s="16"/>
      <c r="K185" s="32"/>
      <c r="L185" s="39"/>
    </row>
    <row r="186" spans="2:12" ht="72" thickBot="1">
      <c r="B186" s="3">
        <v>183</v>
      </c>
      <c r="C186" s="16" t="s">
        <v>7</v>
      </c>
      <c r="D186" s="4" t="s">
        <v>380</v>
      </c>
      <c r="E186" s="18" t="s">
        <v>380</v>
      </c>
      <c r="F186" s="16" t="s">
        <v>316</v>
      </c>
      <c r="G186" s="16" t="s">
        <v>300</v>
      </c>
      <c r="H186" s="20" t="s">
        <v>0</v>
      </c>
      <c r="I186" s="16" t="s">
        <v>8</v>
      </c>
      <c r="J186" s="34" t="s">
        <v>0</v>
      </c>
      <c r="K186" s="32"/>
      <c r="L186" s="39"/>
    </row>
    <row r="187" spans="2:12" ht="72" thickBot="1">
      <c r="B187" s="3">
        <v>184</v>
      </c>
      <c r="C187" s="16" t="s">
        <v>311</v>
      </c>
      <c r="D187" s="4" t="s">
        <v>381</v>
      </c>
      <c r="E187" s="18" t="s">
        <v>381</v>
      </c>
      <c r="F187" s="16" t="s">
        <v>316</v>
      </c>
      <c r="G187" s="16" t="s">
        <v>300</v>
      </c>
      <c r="H187" s="20" t="s">
        <v>0</v>
      </c>
      <c r="I187" s="16" t="s">
        <v>8</v>
      </c>
      <c r="J187" s="34" t="s">
        <v>0</v>
      </c>
      <c r="K187" s="32"/>
      <c r="L187" s="39"/>
    </row>
    <row r="188" spans="2:12" ht="29.25" thickBot="1">
      <c r="B188" s="3">
        <v>185</v>
      </c>
      <c r="C188" s="16" t="s">
        <v>382</v>
      </c>
      <c r="D188" s="4" t="s">
        <v>383</v>
      </c>
      <c r="E188" s="18" t="s">
        <v>383</v>
      </c>
      <c r="F188" s="16" t="s">
        <v>4</v>
      </c>
      <c r="G188" s="16" t="s">
        <v>4</v>
      </c>
      <c r="H188" s="16"/>
      <c r="I188" s="16"/>
      <c r="J188" s="16"/>
      <c r="K188" s="32"/>
      <c r="L188" s="39"/>
    </row>
    <row r="189" spans="2:12" ht="15" thickBot="1">
      <c r="B189" s="3">
        <v>186</v>
      </c>
      <c r="C189" s="16" t="s">
        <v>7</v>
      </c>
      <c r="D189" s="4" t="s">
        <v>384</v>
      </c>
      <c r="E189" s="18" t="s">
        <v>384</v>
      </c>
      <c r="F189" s="16" t="s">
        <v>316</v>
      </c>
      <c r="G189" s="16" t="s">
        <v>117</v>
      </c>
      <c r="H189" s="16"/>
      <c r="I189" s="16">
        <v>1850</v>
      </c>
      <c r="J189" s="33">
        <f t="shared" ref="J189:J198" si="42">G189*I189</f>
        <v>37000</v>
      </c>
      <c r="K189" s="32">
        <f>'Measurement Sheet'!K420</f>
        <v>18</v>
      </c>
      <c r="L189" s="39">
        <f t="shared" ref="L189:L198" si="43">I189*K189</f>
        <v>33300</v>
      </c>
    </row>
    <row r="190" spans="2:12" ht="15" thickBot="1">
      <c r="B190" s="3">
        <v>187</v>
      </c>
      <c r="C190" s="16" t="s">
        <v>311</v>
      </c>
      <c r="D190" s="4" t="s">
        <v>385</v>
      </c>
      <c r="E190" s="18" t="s">
        <v>385</v>
      </c>
      <c r="F190" s="16" t="s">
        <v>316</v>
      </c>
      <c r="G190" s="16" t="s">
        <v>254</v>
      </c>
      <c r="H190" s="16"/>
      <c r="I190" s="16">
        <v>7500</v>
      </c>
      <c r="J190" s="33">
        <f t="shared" si="42"/>
        <v>30000</v>
      </c>
      <c r="K190" s="32">
        <f>'Measurement Sheet'!K421</f>
        <v>2</v>
      </c>
      <c r="L190" s="39">
        <f t="shared" si="43"/>
        <v>15000</v>
      </c>
    </row>
    <row r="191" spans="2:12" ht="15" thickBot="1">
      <c r="B191" s="3">
        <v>188</v>
      </c>
      <c r="C191" s="16" t="s">
        <v>335</v>
      </c>
      <c r="D191" s="4" t="s">
        <v>386</v>
      </c>
      <c r="E191" s="18" t="s">
        <v>386</v>
      </c>
      <c r="F191" s="16" t="s">
        <v>316</v>
      </c>
      <c r="G191" s="16" t="s">
        <v>387</v>
      </c>
      <c r="H191" s="16"/>
      <c r="I191" s="16">
        <v>7500</v>
      </c>
      <c r="J191" s="33">
        <f t="shared" si="42"/>
        <v>22500</v>
      </c>
      <c r="K191" s="32">
        <f>'Measurement Sheet'!K422</f>
        <v>1</v>
      </c>
      <c r="L191" s="39">
        <f t="shared" si="43"/>
        <v>7500</v>
      </c>
    </row>
    <row r="192" spans="2:12" ht="29.25" thickBot="1">
      <c r="B192" s="3">
        <v>189</v>
      </c>
      <c r="C192" s="16" t="s">
        <v>313</v>
      </c>
      <c r="D192" s="4" t="s">
        <v>388</v>
      </c>
      <c r="E192" s="18" t="s">
        <v>388</v>
      </c>
      <c r="F192" s="16" t="s">
        <v>316</v>
      </c>
      <c r="G192" s="16" t="s">
        <v>389</v>
      </c>
      <c r="H192" s="16"/>
      <c r="I192" s="16">
        <v>5100</v>
      </c>
      <c r="J192" s="33">
        <f t="shared" si="42"/>
        <v>25500</v>
      </c>
      <c r="K192" s="32">
        <f>'Measurement Sheet'!K423</f>
        <v>1</v>
      </c>
      <c r="L192" s="39">
        <f t="shared" si="43"/>
        <v>5100</v>
      </c>
    </row>
    <row r="193" spans="2:12" ht="29.25" thickBot="1">
      <c r="B193" s="3">
        <v>190</v>
      </c>
      <c r="C193" s="16" t="s">
        <v>371</v>
      </c>
      <c r="D193" s="4" t="s">
        <v>390</v>
      </c>
      <c r="E193" s="18" t="s">
        <v>390</v>
      </c>
      <c r="F193" s="16" t="s">
        <v>316</v>
      </c>
      <c r="G193" s="16" t="s">
        <v>254</v>
      </c>
      <c r="H193" s="20" t="s">
        <v>391</v>
      </c>
      <c r="I193" s="16">
        <v>2350</v>
      </c>
      <c r="J193" s="33">
        <f t="shared" si="42"/>
        <v>9400</v>
      </c>
      <c r="K193" s="32">
        <f>'Measurement Sheet'!K424</f>
        <v>2</v>
      </c>
      <c r="L193" s="39">
        <f t="shared" si="43"/>
        <v>4700</v>
      </c>
    </row>
    <row r="194" spans="2:12" ht="29.25" thickBot="1">
      <c r="B194" s="3">
        <v>191</v>
      </c>
      <c r="C194" s="16" t="s">
        <v>374</v>
      </c>
      <c r="D194" s="4" t="s">
        <v>392</v>
      </c>
      <c r="E194" s="18" t="s">
        <v>392</v>
      </c>
      <c r="F194" s="16" t="s">
        <v>316</v>
      </c>
      <c r="G194" s="16" t="s">
        <v>254</v>
      </c>
      <c r="H194" s="20" t="s">
        <v>393</v>
      </c>
      <c r="I194" s="16">
        <v>3750</v>
      </c>
      <c r="J194" s="33">
        <f t="shared" si="42"/>
        <v>15000</v>
      </c>
      <c r="K194" s="32">
        <f>'Measurement Sheet'!K425</f>
        <v>9</v>
      </c>
      <c r="L194" s="39">
        <f t="shared" si="43"/>
        <v>33750</v>
      </c>
    </row>
    <row r="195" spans="2:12" ht="15" thickBot="1">
      <c r="B195" s="3">
        <v>192</v>
      </c>
      <c r="C195" s="16" t="s">
        <v>376</v>
      </c>
      <c r="D195" s="4" t="s">
        <v>394</v>
      </c>
      <c r="E195" s="18" t="s">
        <v>394</v>
      </c>
      <c r="F195" s="16" t="s">
        <v>316</v>
      </c>
      <c r="G195" s="16" t="s">
        <v>387</v>
      </c>
      <c r="H195" s="20" t="s">
        <v>395</v>
      </c>
      <c r="I195" s="16">
        <v>3250</v>
      </c>
      <c r="J195" s="33">
        <f t="shared" si="42"/>
        <v>9750</v>
      </c>
      <c r="K195" s="32">
        <f>'Measurement Sheet'!K426</f>
        <v>0</v>
      </c>
      <c r="L195" s="39">
        <f t="shared" si="43"/>
        <v>0</v>
      </c>
    </row>
    <row r="196" spans="2:12" ht="29.25" thickBot="1">
      <c r="B196" s="3">
        <v>193</v>
      </c>
      <c r="C196" s="16" t="s">
        <v>396</v>
      </c>
      <c r="D196" s="4" t="s">
        <v>397</v>
      </c>
      <c r="E196" s="18" t="s">
        <v>397</v>
      </c>
      <c r="F196" s="16" t="s">
        <v>316</v>
      </c>
      <c r="G196" s="16" t="s">
        <v>387</v>
      </c>
      <c r="H196" s="16"/>
      <c r="I196" s="16">
        <v>3250</v>
      </c>
      <c r="J196" s="33">
        <f t="shared" si="42"/>
        <v>9750</v>
      </c>
      <c r="K196" s="32">
        <f>'Measurement Sheet'!K427</f>
        <v>0</v>
      </c>
      <c r="L196" s="39">
        <f t="shared" si="43"/>
        <v>0</v>
      </c>
    </row>
    <row r="197" spans="2:12" ht="15" thickBot="1">
      <c r="B197" s="3">
        <v>194</v>
      </c>
      <c r="C197" s="16" t="s">
        <v>398</v>
      </c>
      <c r="D197" s="4" t="s">
        <v>399</v>
      </c>
      <c r="E197" s="18" t="s">
        <v>399</v>
      </c>
      <c r="F197" s="16" t="s">
        <v>316</v>
      </c>
      <c r="G197" s="16" t="s">
        <v>16</v>
      </c>
      <c r="H197" s="16"/>
      <c r="I197" s="16">
        <v>3550</v>
      </c>
      <c r="J197" s="33">
        <f t="shared" si="42"/>
        <v>3550</v>
      </c>
      <c r="K197" s="32">
        <f>'Measurement Sheet'!K428</f>
        <v>0</v>
      </c>
      <c r="L197" s="39">
        <f t="shared" si="43"/>
        <v>0</v>
      </c>
    </row>
    <row r="198" spans="2:12" ht="29.25" thickBot="1">
      <c r="B198" s="3">
        <v>195</v>
      </c>
      <c r="C198" s="16" t="s">
        <v>400</v>
      </c>
      <c r="D198" s="4" t="s">
        <v>401</v>
      </c>
      <c r="E198" s="18" t="s">
        <v>401</v>
      </c>
      <c r="F198" s="16" t="s">
        <v>316</v>
      </c>
      <c r="G198" s="16" t="s">
        <v>97</v>
      </c>
      <c r="H198" s="20" t="s">
        <v>208</v>
      </c>
      <c r="I198" s="16">
        <v>10500</v>
      </c>
      <c r="J198" s="33">
        <f t="shared" si="42"/>
        <v>21000</v>
      </c>
      <c r="K198" s="32">
        <f>'Measurement Sheet'!K429</f>
        <v>2</v>
      </c>
      <c r="L198" s="39">
        <f t="shared" si="43"/>
        <v>21000</v>
      </c>
    </row>
    <row r="199" spans="2:12" ht="15" thickBot="1">
      <c r="B199" s="3">
        <v>196</v>
      </c>
      <c r="C199" s="16" t="s">
        <v>402</v>
      </c>
      <c r="D199" s="4" t="s">
        <v>403</v>
      </c>
      <c r="E199" s="18" t="s">
        <v>403</v>
      </c>
      <c r="F199" s="16" t="s">
        <v>4</v>
      </c>
      <c r="G199" s="16" t="s">
        <v>4</v>
      </c>
      <c r="H199" s="16"/>
      <c r="I199" s="16"/>
      <c r="J199" s="16"/>
      <c r="K199" s="32"/>
      <c r="L199" s="39"/>
    </row>
    <row r="200" spans="2:12" ht="15" thickBot="1">
      <c r="B200" s="3">
        <v>197</v>
      </c>
      <c r="C200" s="16" t="s">
        <v>4</v>
      </c>
      <c r="D200" s="4" t="s">
        <v>404</v>
      </c>
      <c r="E200" s="18" t="s">
        <v>404</v>
      </c>
      <c r="F200" s="16" t="s">
        <v>316</v>
      </c>
      <c r="G200" s="16" t="s">
        <v>300</v>
      </c>
      <c r="H200" s="20" t="s">
        <v>0</v>
      </c>
      <c r="I200" s="16" t="s">
        <v>8</v>
      </c>
      <c r="J200" s="34" t="s">
        <v>0</v>
      </c>
      <c r="K200" s="32"/>
      <c r="L200" s="39"/>
    </row>
    <row r="201" spans="2:12" ht="15" thickBot="1">
      <c r="B201" s="3">
        <v>198</v>
      </c>
      <c r="C201" s="16" t="s">
        <v>4</v>
      </c>
      <c r="D201" s="4" t="s">
        <v>405</v>
      </c>
      <c r="E201" s="18" t="s">
        <v>405</v>
      </c>
      <c r="F201" s="16" t="s">
        <v>316</v>
      </c>
      <c r="G201" s="16" t="s">
        <v>300</v>
      </c>
      <c r="H201" s="20" t="s">
        <v>0</v>
      </c>
      <c r="I201" s="16" t="s">
        <v>8</v>
      </c>
      <c r="J201" s="34" t="s">
        <v>0</v>
      </c>
      <c r="K201" s="32"/>
      <c r="L201" s="39"/>
    </row>
    <row r="202" spans="2:12" ht="43.5" thickBot="1">
      <c r="B202" s="3">
        <v>199</v>
      </c>
      <c r="C202" s="16" t="s">
        <v>406</v>
      </c>
      <c r="D202" s="4" t="s">
        <v>407</v>
      </c>
      <c r="E202" s="18" t="s">
        <v>407</v>
      </c>
      <c r="F202" s="16" t="s">
        <v>316</v>
      </c>
      <c r="G202" s="16" t="s">
        <v>300</v>
      </c>
      <c r="H202" s="20" t="s">
        <v>0</v>
      </c>
      <c r="I202" s="16" t="s">
        <v>8</v>
      </c>
      <c r="J202" s="34" t="s">
        <v>0</v>
      </c>
      <c r="K202" s="32"/>
      <c r="L202" s="39"/>
    </row>
    <row r="203" spans="2:12" ht="43.5" thickBot="1">
      <c r="B203" s="3">
        <v>200</v>
      </c>
      <c r="C203" s="16" t="s">
        <v>408</v>
      </c>
      <c r="D203" s="4" t="s">
        <v>409</v>
      </c>
      <c r="E203" s="18" t="s">
        <v>409</v>
      </c>
      <c r="F203" s="16" t="s">
        <v>316</v>
      </c>
      <c r="G203" s="16" t="s">
        <v>300</v>
      </c>
      <c r="H203" s="20" t="s">
        <v>0</v>
      </c>
      <c r="I203" s="16" t="s">
        <v>8</v>
      </c>
      <c r="J203" s="34" t="s">
        <v>0</v>
      </c>
      <c r="K203" s="32"/>
      <c r="L203" s="39"/>
    </row>
    <row r="204" spans="2:12" ht="29.25" thickBot="1">
      <c r="B204" s="3">
        <v>201</v>
      </c>
      <c r="C204" s="16" t="s">
        <v>410</v>
      </c>
      <c r="D204" s="4" t="s">
        <v>411</v>
      </c>
      <c r="E204" s="18" t="s">
        <v>411</v>
      </c>
      <c r="F204" s="16" t="s">
        <v>316</v>
      </c>
      <c r="G204" s="16" t="s">
        <v>70</v>
      </c>
      <c r="H204" s="16"/>
      <c r="I204" s="16">
        <v>2150</v>
      </c>
      <c r="J204" s="33">
        <f t="shared" ref="J204:J205" si="44">G204*I204</f>
        <v>21500</v>
      </c>
      <c r="K204" s="32">
        <f>'Measurement Sheet'!K435</f>
        <v>0</v>
      </c>
      <c r="L204" s="39">
        <f t="shared" ref="L204:L205" si="45">I204*K204</f>
        <v>0</v>
      </c>
    </row>
    <row r="205" spans="2:12" ht="29.25" thickBot="1">
      <c r="B205" s="3">
        <v>202</v>
      </c>
      <c r="C205" s="16" t="s">
        <v>412</v>
      </c>
      <c r="D205" s="4" t="s">
        <v>413</v>
      </c>
      <c r="E205" s="18" t="s">
        <v>413</v>
      </c>
      <c r="F205" s="16" t="s">
        <v>316</v>
      </c>
      <c r="G205" s="16" t="s">
        <v>70</v>
      </c>
      <c r="H205" s="16"/>
      <c r="I205" s="16">
        <v>1050</v>
      </c>
      <c r="J205" s="33">
        <f t="shared" si="44"/>
        <v>10500</v>
      </c>
      <c r="K205" s="32">
        <f>'Measurement Sheet'!K436</f>
        <v>0</v>
      </c>
      <c r="L205" s="39">
        <f t="shared" si="45"/>
        <v>0</v>
      </c>
    </row>
    <row r="206" spans="2:12" ht="29.25" thickBot="1">
      <c r="B206" s="3">
        <v>203</v>
      </c>
      <c r="C206" s="16" t="s">
        <v>414</v>
      </c>
      <c r="D206" s="4" t="s">
        <v>415</v>
      </c>
      <c r="E206" s="18" t="s">
        <v>415</v>
      </c>
      <c r="F206" s="16" t="s">
        <v>4</v>
      </c>
      <c r="G206" s="16" t="s">
        <v>4</v>
      </c>
      <c r="H206" s="16"/>
      <c r="I206" s="16"/>
      <c r="J206" s="16"/>
      <c r="K206" s="32"/>
      <c r="L206" s="39"/>
    </row>
    <row r="207" spans="2:12" ht="15" thickBot="1">
      <c r="B207" s="3">
        <v>204</v>
      </c>
      <c r="C207" s="16" t="s">
        <v>297</v>
      </c>
      <c r="D207" s="4" t="s">
        <v>298</v>
      </c>
      <c r="E207" s="18" t="s">
        <v>298</v>
      </c>
      <c r="F207" s="16" t="s">
        <v>316</v>
      </c>
      <c r="G207" s="16" t="s">
        <v>300</v>
      </c>
      <c r="H207" s="20" t="s">
        <v>0</v>
      </c>
      <c r="I207" s="16" t="s">
        <v>8</v>
      </c>
      <c r="J207" s="34" t="s">
        <v>0</v>
      </c>
      <c r="K207" s="32"/>
      <c r="L207" s="39"/>
    </row>
    <row r="208" spans="2:12" ht="15" thickBot="1">
      <c r="B208" s="3">
        <v>205</v>
      </c>
      <c r="C208" s="16" t="s">
        <v>301</v>
      </c>
      <c r="D208" s="4" t="s">
        <v>302</v>
      </c>
      <c r="E208" s="18" t="s">
        <v>302</v>
      </c>
      <c r="F208" s="16" t="s">
        <v>316</v>
      </c>
      <c r="G208" s="16" t="s">
        <v>300</v>
      </c>
      <c r="H208" s="20" t="s">
        <v>0</v>
      </c>
      <c r="I208" s="16" t="s">
        <v>8</v>
      </c>
      <c r="J208" s="34" t="s">
        <v>0</v>
      </c>
      <c r="K208" s="32"/>
      <c r="L208" s="39"/>
    </row>
    <row r="209" spans="2:12" ht="15" thickBot="1">
      <c r="B209" s="3">
        <v>206</v>
      </c>
      <c r="C209" s="16" t="s">
        <v>304</v>
      </c>
      <c r="D209" s="4" t="s">
        <v>305</v>
      </c>
      <c r="E209" s="18" t="s">
        <v>305</v>
      </c>
      <c r="F209" s="16" t="s">
        <v>316</v>
      </c>
      <c r="G209" s="16" t="s">
        <v>97</v>
      </c>
      <c r="H209" s="16"/>
      <c r="I209" s="16">
        <v>2350</v>
      </c>
      <c r="J209" s="33">
        <f t="shared" ref="J209:J210" si="46">G209*I209</f>
        <v>4700</v>
      </c>
      <c r="K209" s="32">
        <f>'Measurement Sheet'!K440</f>
        <v>0</v>
      </c>
      <c r="L209" s="39">
        <f t="shared" ref="L209:L210" si="47">I209*K209</f>
        <v>0</v>
      </c>
    </row>
    <row r="210" spans="2:12" ht="15" thickBot="1">
      <c r="B210" s="3">
        <v>207</v>
      </c>
      <c r="C210" s="16" t="s">
        <v>307</v>
      </c>
      <c r="D210" s="4" t="s">
        <v>308</v>
      </c>
      <c r="E210" s="18" t="s">
        <v>308</v>
      </c>
      <c r="F210" s="16" t="s">
        <v>316</v>
      </c>
      <c r="G210" s="16" t="s">
        <v>97</v>
      </c>
      <c r="H210" s="16"/>
      <c r="I210" s="16">
        <v>2750</v>
      </c>
      <c r="J210" s="33">
        <f t="shared" si="46"/>
        <v>5500</v>
      </c>
      <c r="K210" s="32">
        <f>'Measurement Sheet'!K441</f>
        <v>4</v>
      </c>
      <c r="L210" s="39">
        <f t="shared" si="47"/>
        <v>11000</v>
      </c>
    </row>
    <row r="211" spans="2:12" ht="15" thickBot="1">
      <c r="B211" s="3">
        <v>208</v>
      </c>
      <c r="C211" s="16" t="s">
        <v>309</v>
      </c>
      <c r="D211" s="4" t="s">
        <v>310</v>
      </c>
      <c r="E211" s="18" t="s">
        <v>310</v>
      </c>
      <c r="F211" s="16" t="s">
        <v>316</v>
      </c>
      <c r="G211" s="16" t="s">
        <v>300</v>
      </c>
      <c r="H211" s="20" t="s">
        <v>0</v>
      </c>
      <c r="I211" s="16" t="s">
        <v>8</v>
      </c>
      <c r="J211" s="34" t="s">
        <v>0</v>
      </c>
      <c r="K211" s="32"/>
      <c r="L211" s="39"/>
    </row>
    <row r="212" spans="2:12" ht="29.25" thickBot="1">
      <c r="B212" s="3">
        <v>209</v>
      </c>
      <c r="C212" s="16" t="s">
        <v>416</v>
      </c>
      <c r="D212" s="4" t="s">
        <v>417</v>
      </c>
      <c r="E212" s="18" t="s">
        <v>417</v>
      </c>
      <c r="F212" s="16" t="s">
        <v>4</v>
      </c>
      <c r="G212" s="16" t="s">
        <v>4</v>
      </c>
      <c r="H212" s="16"/>
      <c r="I212" s="16"/>
      <c r="J212" s="16"/>
      <c r="K212" s="32"/>
      <c r="L212" s="39"/>
    </row>
    <row r="213" spans="2:12" ht="15" thickBot="1">
      <c r="B213" s="3">
        <v>210</v>
      </c>
      <c r="C213" s="16" t="s">
        <v>297</v>
      </c>
      <c r="D213" s="4" t="s">
        <v>298</v>
      </c>
      <c r="E213" s="18" t="s">
        <v>298</v>
      </c>
      <c r="F213" s="16" t="s">
        <v>316</v>
      </c>
      <c r="G213" s="16" t="s">
        <v>300</v>
      </c>
      <c r="H213" s="20" t="s">
        <v>0</v>
      </c>
      <c r="I213" s="16" t="s">
        <v>8</v>
      </c>
      <c r="J213" s="34" t="s">
        <v>0</v>
      </c>
      <c r="K213" s="32"/>
      <c r="L213" s="39"/>
    </row>
    <row r="214" spans="2:12" ht="15" thickBot="1">
      <c r="B214" s="3">
        <v>211</v>
      </c>
      <c r="C214" s="16" t="s">
        <v>301</v>
      </c>
      <c r="D214" s="4" t="s">
        <v>302</v>
      </c>
      <c r="E214" s="18" t="s">
        <v>302</v>
      </c>
      <c r="F214" s="16" t="s">
        <v>316</v>
      </c>
      <c r="G214" s="16" t="s">
        <v>300</v>
      </c>
      <c r="H214" s="20" t="s">
        <v>0</v>
      </c>
      <c r="I214" s="16" t="s">
        <v>8</v>
      </c>
      <c r="J214" s="34" t="s">
        <v>0</v>
      </c>
      <c r="K214" s="32"/>
      <c r="L214" s="39"/>
    </row>
    <row r="215" spans="2:12" ht="15" thickBot="1">
      <c r="B215" s="3">
        <v>212</v>
      </c>
      <c r="C215" s="16" t="s">
        <v>304</v>
      </c>
      <c r="D215" s="4" t="s">
        <v>305</v>
      </c>
      <c r="E215" s="18" t="s">
        <v>305</v>
      </c>
      <c r="F215" s="16" t="s">
        <v>316</v>
      </c>
      <c r="G215" s="16" t="s">
        <v>300</v>
      </c>
      <c r="H215" s="20" t="s">
        <v>0</v>
      </c>
      <c r="I215" s="16" t="s">
        <v>8</v>
      </c>
      <c r="J215" s="34" t="s">
        <v>0</v>
      </c>
      <c r="K215" s="32"/>
      <c r="L215" s="39"/>
    </row>
    <row r="216" spans="2:12" ht="15" thickBot="1">
      <c r="B216" s="3">
        <v>213</v>
      </c>
      <c r="C216" s="16" t="s">
        <v>307</v>
      </c>
      <c r="D216" s="4" t="s">
        <v>308</v>
      </c>
      <c r="E216" s="18" t="s">
        <v>308</v>
      </c>
      <c r="F216" s="16" t="s">
        <v>316</v>
      </c>
      <c r="G216" s="16" t="s">
        <v>300</v>
      </c>
      <c r="H216" s="20" t="s">
        <v>0</v>
      </c>
      <c r="I216" s="16" t="s">
        <v>8</v>
      </c>
      <c r="J216" s="34" t="s">
        <v>0</v>
      </c>
      <c r="K216" s="32"/>
      <c r="L216" s="39"/>
    </row>
    <row r="217" spans="2:12" ht="15" thickBot="1">
      <c r="B217" s="3">
        <v>214</v>
      </c>
      <c r="C217" s="16" t="s">
        <v>309</v>
      </c>
      <c r="D217" s="4" t="s">
        <v>310</v>
      </c>
      <c r="E217" s="18" t="s">
        <v>310</v>
      </c>
      <c r="F217" s="16" t="s">
        <v>316</v>
      </c>
      <c r="G217" s="16" t="s">
        <v>300</v>
      </c>
      <c r="H217" s="20" t="s">
        <v>0</v>
      </c>
      <c r="I217" s="16" t="s">
        <v>8</v>
      </c>
      <c r="J217" s="34" t="s">
        <v>0</v>
      </c>
      <c r="K217" s="32"/>
      <c r="L217" s="39"/>
    </row>
    <row r="218" spans="2:12" ht="43.5" thickBot="1">
      <c r="B218" s="3">
        <v>215</v>
      </c>
      <c r="C218" s="16" t="s">
        <v>418</v>
      </c>
      <c r="D218" s="4" t="s">
        <v>419</v>
      </c>
      <c r="E218" s="18" t="s">
        <v>419</v>
      </c>
      <c r="F218" s="16" t="s">
        <v>4</v>
      </c>
      <c r="G218" s="16" t="s">
        <v>4</v>
      </c>
      <c r="H218" s="16"/>
      <c r="I218" s="16"/>
      <c r="J218" s="16"/>
      <c r="K218" s="32"/>
      <c r="L218" s="39"/>
    </row>
    <row r="219" spans="2:12" ht="15" thickBot="1">
      <c r="B219" s="3">
        <v>216</v>
      </c>
      <c r="C219" s="16" t="s">
        <v>297</v>
      </c>
      <c r="D219" s="4" t="s">
        <v>420</v>
      </c>
      <c r="E219" s="18" t="s">
        <v>420</v>
      </c>
      <c r="F219" s="16" t="s">
        <v>63</v>
      </c>
      <c r="G219" s="16" t="s">
        <v>300</v>
      </c>
      <c r="H219" s="20" t="s">
        <v>0</v>
      </c>
      <c r="I219" s="16" t="s">
        <v>8</v>
      </c>
      <c r="J219" s="34" t="s">
        <v>0</v>
      </c>
      <c r="K219" s="32"/>
      <c r="L219" s="39"/>
    </row>
    <row r="220" spans="2:12" ht="15" thickBot="1">
      <c r="B220" s="3">
        <v>217</v>
      </c>
      <c r="C220" s="16" t="s">
        <v>301</v>
      </c>
      <c r="D220" s="4" t="s">
        <v>421</v>
      </c>
      <c r="E220" s="18" t="s">
        <v>421</v>
      </c>
      <c r="F220" s="16" t="s">
        <v>63</v>
      </c>
      <c r="G220" s="16" t="s">
        <v>300</v>
      </c>
      <c r="H220" s="20" t="s">
        <v>0</v>
      </c>
      <c r="I220" s="16" t="s">
        <v>8</v>
      </c>
      <c r="J220" s="34" t="s">
        <v>0</v>
      </c>
      <c r="K220" s="32"/>
      <c r="L220" s="39"/>
    </row>
    <row r="221" spans="2:12" ht="15" thickBot="1">
      <c r="B221" s="3">
        <v>218</v>
      </c>
      <c r="C221" s="16" t="s">
        <v>304</v>
      </c>
      <c r="D221" s="4" t="s">
        <v>422</v>
      </c>
      <c r="E221" s="18" t="s">
        <v>422</v>
      </c>
      <c r="F221" s="16" t="s">
        <v>316</v>
      </c>
      <c r="G221" s="16" t="s">
        <v>300</v>
      </c>
      <c r="H221" s="20" t="s">
        <v>0</v>
      </c>
      <c r="I221" s="16" t="s">
        <v>8</v>
      </c>
      <c r="J221" s="34" t="s">
        <v>0</v>
      </c>
      <c r="K221" s="32"/>
      <c r="L221" s="39"/>
    </row>
    <row r="222" spans="2:12" ht="29.25" thickBot="1">
      <c r="B222" s="3">
        <v>219</v>
      </c>
      <c r="C222" s="16" t="s">
        <v>9</v>
      </c>
      <c r="D222" s="4" t="s">
        <v>423</v>
      </c>
      <c r="E222" s="18" t="s">
        <v>423</v>
      </c>
      <c r="F222" s="16" t="s">
        <v>316</v>
      </c>
      <c r="G222" s="16" t="s">
        <v>389</v>
      </c>
      <c r="H222" s="20" t="s">
        <v>424</v>
      </c>
      <c r="I222" s="16">
        <v>7750</v>
      </c>
      <c r="J222" s="33">
        <f>G222*I222</f>
        <v>38750</v>
      </c>
      <c r="K222" s="32">
        <f>'Measurement Sheet'!K453</f>
        <v>3</v>
      </c>
      <c r="L222" s="39">
        <f>I222*K222</f>
        <v>23250</v>
      </c>
    </row>
    <row r="223" spans="2:12" ht="15" thickBot="1">
      <c r="B223" s="3">
        <v>220</v>
      </c>
      <c r="C223" s="16" t="s">
        <v>382</v>
      </c>
      <c r="D223" s="4" t="s">
        <v>425</v>
      </c>
      <c r="E223" s="18" t="s">
        <v>425</v>
      </c>
      <c r="F223" s="16" t="s">
        <v>4</v>
      </c>
      <c r="G223" s="16" t="s">
        <v>4</v>
      </c>
      <c r="H223" s="16"/>
      <c r="I223" s="16"/>
      <c r="J223" s="16"/>
      <c r="K223" s="32"/>
      <c r="L223" s="39"/>
    </row>
    <row r="224" spans="2:12" ht="29.25" thickBot="1">
      <c r="B224" s="3">
        <v>221</v>
      </c>
      <c r="C224" s="16" t="s">
        <v>7</v>
      </c>
      <c r="D224" s="4" t="s">
        <v>426</v>
      </c>
      <c r="E224" s="18" t="s">
        <v>426</v>
      </c>
      <c r="F224" s="16" t="s">
        <v>316</v>
      </c>
      <c r="G224" s="16" t="s">
        <v>117</v>
      </c>
      <c r="H224" s="16"/>
      <c r="I224" s="16">
        <v>660</v>
      </c>
      <c r="J224" s="33">
        <f t="shared" ref="J224:J226" si="48">G224*I224</f>
        <v>13200</v>
      </c>
      <c r="K224" s="32">
        <f>'Measurement Sheet'!K455</f>
        <v>18</v>
      </c>
      <c r="L224" s="39">
        <f t="shared" ref="L224:L225" si="49">I224*K224</f>
        <v>11880</v>
      </c>
    </row>
    <row r="225" spans="2:12" ht="15" thickBot="1">
      <c r="B225" s="3">
        <v>222</v>
      </c>
      <c r="C225" s="16" t="s">
        <v>311</v>
      </c>
      <c r="D225" s="4" t="s">
        <v>427</v>
      </c>
      <c r="E225" s="18" t="s">
        <v>427</v>
      </c>
      <c r="F225" s="16" t="s">
        <v>316</v>
      </c>
      <c r="G225" s="16" t="s">
        <v>16</v>
      </c>
      <c r="H225" s="16"/>
      <c r="I225" s="16">
        <v>18500</v>
      </c>
      <c r="J225" s="33">
        <f t="shared" si="48"/>
        <v>18500</v>
      </c>
      <c r="K225" s="32">
        <f>'Measurement Sheet'!K456</f>
        <v>0</v>
      </c>
      <c r="L225" s="39">
        <f t="shared" si="49"/>
        <v>0</v>
      </c>
    </row>
    <row r="226" spans="2:12" ht="43.5" thickBot="1">
      <c r="B226" s="3">
        <v>223</v>
      </c>
      <c r="C226" s="16" t="s">
        <v>335</v>
      </c>
      <c r="D226" s="4" t="s">
        <v>428</v>
      </c>
      <c r="E226" s="18" t="s">
        <v>428</v>
      </c>
      <c r="F226" s="16" t="s">
        <v>316</v>
      </c>
      <c r="G226" s="16" t="s">
        <v>16</v>
      </c>
      <c r="H226" s="16"/>
      <c r="I226" s="16">
        <v>0</v>
      </c>
      <c r="J226" s="33">
        <f t="shared" si="48"/>
        <v>0</v>
      </c>
      <c r="K226" s="32">
        <f>'Measurement Sheet'!K457</f>
        <v>0</v>
      </c>
      <c r="L226" s="39"/>
    </row>
    <row r="227" spans="2:12" ht="72" thickBot="1">
      <c r="B227" s="3">
        <v>224</v>
      </c>
      <c r="C227" s="16" t="s">
        <v>313</v>
      </c>
      <c r="D227" s="4" t="s">
        <v>429</v>
      </c>
      <c r="E227" s="18" t="s">
        <v>429</v>
      </c>
      <c r="F227" s="16" t="s">
        <v>316</v>
      </c>
      <c r="G227" s="16" t="s">
        <v>300</v>
      </c>
      <c r="H227" s="20" t="s">
        <v>0</v>
      </c>
      <c r="I227" s="16" t="s">
        <v>8</v>
      </c>
      <c r="J227" s="34" t="s">
        <v>0</v>
      </c>
      <c r="K227" s="32">
        <f>'Measurement Sheet'!K458</f>
        <v>0</v>
      </c>
      <c r="L227" s="39"/>
    </row>
    <row r="228" spans="2:12" ht="29.25" thickBot="1">
      <c r="B228" s="3">
        <v>225</v>
      </c>
      <c r="C228" s="16" t="s">
        <v>371</v>
      </c>
      <c r="D228" s="4" t="s">
        <v>430</v>
      </c>
      <c r="E228" s="18" t="s">
        <v>430</v>
      </c>
      <c r="F228" s="16" t="s">
        <v>316</v>
      </c>
      <c r="G228" s="16" t="s">
        <v>70</v>
      </c>
      <c r="H228" s="16"/>
      <c r="I228" s="16">
        <v>450</v>
      </c>
      <c r="J228" s="33">
        <f t="shared" ref="J228:J229" si="50">G228*I228</f>
        <v>4500</v>
      </c>
      <c r="K228" s="32">
        <f>'Measurement Sheet'!K459</f>
        <v>0</v>
      </c>
      <c r="L228" s="39">
        <f t="shared" ref="L228:L229" si="51">I228*K228</f>
        <v>0</v>
      </c>
    </row>
    <row r="229" spans="2:12" ht="57.75" thickBot="1">
      <c r="B229" s="3">
        <v>226</v>
      </c>
      <c r="C229" s="16" t="s">
        <v>374</v>
      </c>
      <c r="D229" s="4" t="s">
        <v>431</v>
      </c>
      <c r="E229" s="18" t="s">
        <v>431</v>
      </c>
      <c r="F229" s="16" t="s">
        <v>25</v>
      </c>
      <c r="G229" s="16" t="s">
        <v>16</v>
      </c>
      <c r="H229" s="16"/>
      <c r="I229" s="16">
        <v>20500</v>
      </c>
      <c r="J229" s="33">
        <f t="shared" si="50"/>
        <v>20500</v>
      </c>
      <c r="K229" s="32">
        <f>'Measurement Sheet'!K460</f>
        <v>1</v>
      </c>
      <c r="L229" s="39">
        <f t="shared" si="51"/>
        <v>20500</v>
      </c>
    </row>
    <row r="230" spans="2:12" ht="15" thickBot="1">
      <c r="B230" s="3">
        <v>227</v>
      </c>
      <c r="C230" s="16" t="s">
        <v>432</v>
      </c>
      <c r="D230" s="4" t="s">
        <v>433</v>
      </c>
      <c r="E230" s="18" t="s">
        <v>433</v>
      </c>
      <c r="F230" s="16" t="s">
        <v>4</v>
      </c>
      <c r="G230" s="16" t="s">
        <v>4</v>
      </c>
      <c r="H230" s="16"/>
      <c r="I230" s="16"/>
      <c r="J230" s="16"/>
      <c r="K230" s="32"/>
      <c r="L230" s="39"/>
    </row>
    <row r="231" spans="2:12" ht="29.25" thickBot="1">
      <c r="B231" s="3">
        <v>228</v>
      </c>
      <c r="C231" s="16" t="s">
        <v>7</v>
      </c>
      <c r="D231" s="4" t="s">
        <v>434</v>
      </c>
      <c r="E231" s="18" t="s">
        <v>434</v>
      </c>
      <c r="F231" s="16" t="s">
        <v>4</v>
      </c>
      <c r="G231" s="16" t="s">
        <v>4</v>
      </c>
      <c r="H231" s="16"/>
      <c r="I231" s="16"/>
      <c r="J231" s="16"/>
      <c r="K231" s="32"/>
      <c r="L231" s="39"/>
    </row>
    <row r="232" spans="2:12" ht="15" thickBot="1">
      <c r="B232" s="3">
        <v>229</v>
      </c>
      <c r="C232" s="16" t="s">
        <v>297</v>
      </c>
      <c r="D232" s="4" t="s">
        <v>435</v>
      </c>
      <c r="E232" s="18" t="s">
        <v>435</v>
      </c>
      <c r="F232" s="16" t="s">
        <v>316</v>
      </c>
      <c r="G232" s="16" t="s">
        <v>16</v>
      </c>
      <c r="H232" s="16"/>
      <c r="I232" s="16">
        <v>24500</v>
      </c>
      <c r="J232" s="33">
        <f>G232*I232</f>
        <v>24500</v>
      </c>
      <c r="K232" s="32">
        <f>'Measurement Sheet'!K463</f>
        <v>1</v>
      </c>
      <c r="L232" s="39">
        <f>I232*K232</f>
        <v>24500</v>
      </c>
    </row>
    <row r="233" spans="2:12" ht="15" thickBot="1">
      <c r="B233" s="3">
        <v>230</v>
      </c>
      <c r="C233" s="16" t="s">
        <v>301</v>
      </c>
      <c r="D233" s="4" t="s">
        <v>436</v>
      </c>
      <c r="E233" s="18" t="s">
        <v>436</v>
      </c>
      <c r="F233" s="16" t="s">
        <v>316</v>
      </c>
      <c r="G233" s="16" t="s">
        <v>300</v>
      </c>
      <c r="H233" s="20" t="s">
        <v>0</v>
      </c>
      <c r="I233" s="16" t="s">
        <v>8</v>
      </c>
      <c r="J233" s="34" t="s">
        <v>0</v>
      </c>
      <c r="K233" s="32"/>
      <c r="L233" s="39"/>
    </row>
    <row r="234" spans="2:12" ht="15" thickBot="1">
      <c r="B234" s="3">
        <v>231</v>
      </c>
      <c r="C234" s="16" t="s">
        <v>311</v>
      </c>
      <c r="D234" s="4" t="s">
        <v>437</v>
      </c>
      <c r="E234" s="18" t="s">
        <v>437</v>
      </c>
      <c r="F234" s="16" t="s">
        <v>4</v>
      </c>
      <c r="G234" s="16" t="s">
        <v>4</v>
      </c>
      <c r="H234" s="16"/>
      <c r="I234" s="16"/>
      <c r="J234" s="16"/>
      <c r="K234" s="32"/>
      <c r="L234" s="39"/>
    </row>
    <row r="235" spans="2:12" ht="29.25" thickBot="1">
      <c r="B235" s="3">
        <v>232</v>
      </c>
      <c r="C235" s="16" t="s">
        <v>301</v>
      </c>
      <c r="D235" s="4" t="s">
        <v>438</v>
      </c>
      <c r="E235" s="18" t="s">
        <v>438</v>
      </c>
      <c r="F235" s="16" t="s">
        <v>316</v>
      </c>
      <c r="G235" s="16" t="s">
        <v>97</v>
      </c>
      <c r="H235" s="16"/>
      <c r="I235" s="16">
        <v>7500</v>
      </c>
      <c r="J235" s="33">
        <f>G235*I235</f>
        <v>15000</v>
      </c>
      <c r="K235" s="32">
        <f>'Measurement Sheet'!K466</f>
        <v>2</v>
      </c>
      <c r="L235" s="39">
        <f>I235*K235</f>
        <v>15000</v>
      </c>
    </row>
    <row r="236" spans="2:12" ht="15" thickBot="1">
      <c r="B236" s="3">
        <v>233</v>
      </c>
      <c r="C236" s="16" t="s">
        <v>439</v>
      </c>
      <c r="D236" s="4" t="s">
        <v>440</v>
      </c>
      <c r="E236" s="18" t="s">
        <v>440</v>
      </c>
      <c r="F236" s="16" t="s">
        <v>4</v>
      </c>
      <c r="G236" s="16" t="s">
        <v>4</v>
      </c>
      <c r="H236" s="16"/>
      <c r="I236" s="16"/>
      <c r="J236" s="16"/>
      <c r="K236" s="32"/>
      <c r="L236" s="39"/>
    </row>
    <row r="237" spans="2:12" ht="15" thickBot="1">
      <c r="B237" s="3">
        <v>234</v>
      </c>
      <c r="C237" s="16" t="s">
        <v>7</v>
      </c>
      <c r="D237" s="4" t="s">
        <v>441</v>
      </c>
      <c r="E237" s="18" t="s">
        <v>441</v>
      </c>
      <c r="F237" s="16" t="s">
        <v>4</v>
      </c>
      <c r="G237" s="16" t="s">
        <v>4</v>
      </c>
      <c r="H237" s="16"/>
      <c r="I237" s="16"/>
      <c r="J237" s="16"/>
      <c r="K237" s="32"/>
      <c r="L237" s="39"/>
    </row>
    <row r="238" spans="2:12" ht="29.25" thickBot="1">
      <c r="B238" s="3">
        <v>235</v>
      </c>
      <c r="C238" s="16" t="s">
        <v>4</v>
      </c>
      <c r="D238" s="4" t="s">
        <v>442</v>
      </c>
      <c r="E238" s="18" t="s">
        <v>442</v>
      </c>
      <c r="F238" s="16" t="s">
        <v>316</v>
      </c>
      <c r="G238" s="16" t="s">
        <v>300</v>
      </c>
      <c r="H238" s="20" t="s">
        <v>0</v>
      </c>
      <c r="I238" s="16" t="s">
        <v>8</v>
      </c>
      <c r="J238" s="34" t="s">
        <v>0</v>
      </c>
      <c r="K238" s="32"/>
      <c r="L238" s="39"/>
    </row>
    <row r="239" spans="2:12" ht="29.25" thickBot="1">
      <c r="B239" s="3">
        <v>236</v>
      </c>
      <c r="C239" s="16" t="s">
        <v>4</v>
      </c>
      <c r="D239" s="4" t="s">
        <v>443</v>
      </c>
      <c r="E239" s="18" t="s">
        <v>443</v>
      </c>
      <c r="F239" s="16" t="s">
        <v>316</v>
      </c>
      <c r="G239" s="16" t="s">
        <v>300</v>
      </c>
      <c r="H239" s="20" t="s">
        <v>0</v>
      </c>
      <c r="I239" s="16" t="s">
        <v>8</v>
      </c>
      <c r="J239" s="34" t="s">
        <v>0</v>
      </c>
      <c r="K239" s="32"/>
      <c r="L239" s="39"/>
    </row>
    <row r="240" spans="2:12" ht="15" thickBot="1">
      <c r="B240" s="3">
        <v>237</v>
      </c>
      <c r="C240" s="16" t="s">
        <v>4</v>
      </c>
      <c r="D240" s="4" t="s">
        <v>444</v>
      </c>
      <c r="E240" s="18" t="s">
        <v>444</v>
      </c>
      <c r="F240" s="16" t="s">
        <v>316</v>
      </c>
      <c r="G240" s="16" t="s">
        <v>300</v>
      </c>
      <c r="H240" s="20" t="s">
        <v>0</v>
      </c>
      <c r="I240" s="16" t="s">
        <v>8</v>
      </c>
      <c r="J240" s="34" t="s">
        <v>0</v>
      </c>
      <c r="K240" s="32"/>
      <c r="L240" s="39"/>
    </row>
    <row r="241" spans="2:12" ht="43.5" thickBot="1">
      <c r="B241" s="3">
        <v>238</v>
      </c>
      <c r="C241" s="16" t="s">
        <v>445</v>
      </c>
      <c r="D241" s="4" t="s">
        <v>446</v>
      </c>
      <c r="E241" s="18" t="s">
        <v>446</v>
      </c>
      <c r="F241" s="16" t="s">
        <v>316</v>
      </c>
      <c r="G241" s="16" t="s">
        <v>300</v>
      </c>
      <c r="H241" s="20" t="s">
        <v>0</v>
      </c>
      <c r="I241" s="16" t="s">
        <v>8</v>
      </c>
      <c r="J241" s="34" t="s">
        <v>0</v>
      </c>
      <c r="K241" s="32"/>
      <c r="L241" s="39"/>
    </row>
    <row r="242" spans="2:12" ht="29.25" thickBot="1">
      <c r="B242" s="3">
        <v>239</v>
      </c>
      <c r="C242" s="16" t="s">
        <v>447</v>
      </c>
      <c r="D242" s="4" t="s">
        <v>448</v>
      </c>
      <c r="E242" s="18" t="s">
        <v>448</v>
      </c>
      <c r="F242" s="16" t="s">
        <v>316</v>
      </c>
      <c r="G242" s="16" t="s">
        <v>300</v>
      </c>
      <c r="H242" s="20" t="s">
        <v>0</v>
      </c>
      <c r="I242" s="16" t="s">
        <v>8</v>
      </c>
      <c r="J242" s="34" t="s">
        <v>0</v>
      </c>
      <c r="K242" s="32"/>
      <c r="L242" s="39"/>
    </row>
    <row r="243" spans="2:12" ht="29.25" thickBot="1">
      <c r="B243" s="3">
        <v>240</v>
      </c>
      <c r="C243" s="16" t="s">
        <v>449</v>
      </c>
      <c r="D243" s="4" t="s">
        <v>450</v>
      </c>
      <c r="E243" s="18" t="s">
        <v>450</v>
      </c>
      <c r="F243" s="16" t="s">
        <v>316</v>
      </c>
      <c r="G243" s="16" t="s">
        <v>300</v>
      </c>
      <c r="H243" s="20" t="s">
        <v>0</v>
      </c>
      <c r="I243" s="16" t="s">
        <v>8</v>
      </c>
      <c r="J243" s="34" t="s">
        <v>0</v>
      </c>
      <c r="K243" s="32"/>
      <c r="L243" s="39"/>
    </row>
    <row r="244" spans="2:12" ht="15" thickBot="1">
      <c r="B244" s="3"/>
      <c r="C244" s="16"/>
      <c r="D244" s="4"/>
      <c r="E244" s="18"/>
      <c r="F244" s="16"/>
      <c r="G244" s="16"/>
      <c r="H244" s="16"/>
      <c r="I244" s="16"/>
      <c r="J244" s="16"/>
      <c r="K244" s="32"/>
      <c r="L244" s="3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5"/>
  <sheetViews>
    <sheetView topLeftCell="A453" workbookViewId="0">
      <selection activeCell="E40" sqref="E40"/>
    </sheetView>
  </sheetViews>
  <sheetFormatPr defaultRowHeight="15"/>
  <cols>
    <col min="1" max="2" width="9.140625" style="8"/>
    <col min="3" max="3" width="26.85546875" hidden="1" customWidth="1"/>
    <col min="4" max="4" width="58.85546875" style="9" customWidth="1"/>
    <col min="5" max="6" width="9.140625" style="8"/>
    <col min="7" max="7" width="19.42578125" style="8" hidden="1" customWidth="1"/>
    <col min="8" max="10" width="9.140625" style="8"/>
    <col min="11" max="11" width="10.85546875" style="8" customWidth="1"/>
  </cols>
  <sheetData>
    <row r="2" spans="1:11" ht="34.5" customHeight="1">
      <c r="A2" s="11" t="s">
        <v>11</v>
      </c>
      <c r="B2" s="11" t="s">
        <v>1</v>
      </c>
      <c r="C2" s="12" t="s">
        <v>12</v>
      </c>
      <c r="D2" s="12" t="s">
        <v>2</v>
      </c>
      <c r="E2" s="11" t="s">
        <v>13</v>
      </c>
      <c r="F2" s="11" t="s">
        <v>458</v>
      </c>
      <c r="G2" s="11" t="s">
        <v>14</v>
      </c>
      <c r="H2" s="11" t="s">
        <v>316</v>
      </c>
      <c r="I2" s="11" t="s">
        <v>459</v>
      </c>
      <c r="J2" s="11" t="s">
        <v>460</v>
      </c>
      <c r="K2" s="36" t="s">
        <v>486</v>
      </c>
    </row>
    <row r="3" spans="1:11">
      <c r="A3" s="13">
        <v>1</v>
      </c>
      <c r="B3" s="13" t="s">
        <v>4</v>
      </c>
      <c r="C3" s="14" t="s">
        <v>5</v>
      </c>
      <c r="D3" s="14" t="s">
        <v>5</v>
      </c>
      <c r="E3" s="13" t="s">
        <v>6</v>
      </c>
      <c r="F3" s="13" t="s">
        <v>16</v>
      </c>
      <c r="G3" s="13"/>
      <c r="H3" s="19"/>
      <c r="I3" s="19"/>
      <c r="J3" s="19"/>
      <c r="K3" s="19"/>
    </row>
    <row r="4" spans="1:11" ht="28.5">
      <c r="A4" s="16">
        <v>1</v>
      </c>
      <c r="B4" s="16" t="s">
        <v>17</v>
      </c>
      <c r="C4" s="17" t="s">
        <v>18</v>
      </c>
      <c r="D4" s="17" t="s">
        <v>18</v>
      </c>
      <c r="E4" s="16" t="s">
        <v>4</v>
      </c>
      <c r="F4" s="16" t="s">
        <v>4</v>
      </c>
      <c r="G4" s="16"/>
      <c r="H4" s="19"/>
      <c r="I4" s="19"/>
      <c r="J4" s="19"/>
      <c r="K4" s="19"/>
    </row>
    <row r="5" spans="1:11" ht="99" customHeight="1">
      <c r="A5" s="16">
        <v>2</v>
      </c>
      <c r="B5" s="16" t="s">
        <v>17</v>
      </c>
      <c r="C5" s="17" t="s">
        <v>19</v>
      </c>
      <c r="D5" s="17" t="s">
        <v>19</v>
      </c>
      <c r="E5" s="16" t="s">
        <v>20</v>
      </c>
      <c r="F5" s="16" t="s">
        <v>21</v>
      </c>
      <c r="G5" s="16"/>
      <c r="H5" s="19"/>
      <c r="I5" s="19">
        <v>43</v>
      </c>
      <c r="J5" s="19">
        <v>25.5</v>
      </c>
      <c r="K5" s="21">
        <f>I5*J5</f>
        <v>1096.5</v>
      </c>
    </row>
    <row r="6" spans="1:11">
      <c r="A6" s="16">
        <v>3</v>
      </c>
      <c r="B6" s="16" t="s">
        <v>22</v>
      </c>
      <c r="C6" s="17" t="s">
        <v>23</v>
      </c>
      <c r="D6" s="17" t="s">
        <v>23</v>
      </c>
      <c r="E6" s="16" t="s">
        <v>4</v>
      </c>
      <c r="F6" s="16" t="s">
        <v>4</v>
      </c>
      <c r="G6" s="16"/>
      <c r="H6" s="19"/>
      <c r="I6" s="19"/>
      <c r="J6" s="19"/>
      <c r="K6" s="19"/>
    </row>
    <row r="7" spans="1:11" ht="30" customHeight="1">
      <c r="A7" s="16">
        <v>4</v>
      </c>
      <c r="B7" s="16" t="s">
        <v>17</v>
      </c>
      <c r="C7" s="17" t="s">
        <v>24</v>
      </c>
      <c r="D7" s="17" t="s">
        <v>24</v>
      </c>
      <c r="E7" s="16" t="s">
        <v>25</v>
      </c>
      <c r="F7" s="16" t="s">
        <v>16</v>
      </c>
      <c r="G7" s="20" t="s">
        <v>26</v>
      </c>
      <c r="H7" s="19">
        <v>1</v>
      </c>
      <c r="I7" s="19"/>
      <c r="J7" s="19"/>
      <c r="K7" s="21">
        <f>H7</f>
        <v>1</v>
      </c>
    </row>
    <row r="8" spans="1:11">
      <c r="A8" s="16">
        <v>5</v>
      </c>
      <c r="B8" s="16" t="s">
        <v>27</v>
      </c>
      <c r="C8" s="17" t="s">
        <v>28</v>
      </c>
      <c r="D8" s="17" t="s">
        <v>28</v>
      </c>
      <c r="E8" s="16" t="s">
        <v>4</v>
      </c>
      <c r="F8" s="16" t="s">
        <v>4</v>
      </c>
      <c r="G8" s="16"/>
      <c r="H8" s="19"/>
      <c r="I8" s="19"/>
      <c r="J8" s="19"/>
      <c r="K8" s="19"/>
    </row>
    <row r="9" spans="1:11" ht="75.75" customHeight="1">
      <c r="A9" s="16">
        <v>6</v>
      </c>
      <c r="B9" s="16" t="s">
        <v>29</v>
      </c>
      <c r="C9" s="17" t="s">
        <v>30</v>
      </c>
      <c r="D9" s="17" t="s">
        <v>30</v>
      </c>
      <c r="E9" s="16" t="s">
        <v>20</v>
      </c>
      <c r="F9" s="16" t="s">
        <v>31</v>
      </c>
      <c r="G9" s="16"/>
      <c r="H9" s="19"/>
      <c r="I9" s="19"/>
      <c r="J9" s="19"/>
      <c r="K9" s="21">
        <f>SUM(K10:K36)</f>
        <v>2546.105</v>
      </c>
    </row>
    <row r="10" spans="1:11">
      <c r="A10" s="16"/>
      <c r="B10" s="16"/>
      <c r="C10" s="17"/>
      <c r="D10" s="22" t="s">
        <v>482</v>
      </c>
      <c r="E10" s="16"/>
      <c r="F10" s="16"/>
      <c r="G10" s="16"/>
      <c r="H10" s="19"/>
      <c r="I10" s="19">
        <v>44.75</v>
      </c>
      <c r="J10" s="19">
        <v>11.25</v>
      </c>
      <c r="K10" s="19">
        <f>I10*J10</f>
        <v>503.4375</v>
      </c>
    </row>
    <row r="11" spans="1:11">
      <c r="A11" s="16"/>
      <c r="B11" s="16"/>
      <c r="C11" s="17"/>
      <c r="D11" s="17" t="s">
        <v>461</v>
      </c>
      <c r="E11" s="16"/>
      <c r="F11" s="16"/>
      <c r="G11" s="16"/>
      <c r="H11" s="19"/>
      <c r="I11" s="19">
        <v>3.67</v>
      </c>
      <c r="J11" s="19">
        <v>6.75</v>
      </c>
      <c r="K11" s="19">
        <f>-(I11*J11)</f>
        <v>-24.772500000000001</v>
      </c>
    </row>
    <row r="12" spans="1:11">
      <c r="A12" s="16"/>
      <c r="B12" s="16"/>
      <c r="C12" s="17"/>
      <c r="D12" s="22" t="s">
        <v>483</v>
      </c>
      <c r="E12" s="16"/>
      <c r="F12" s="16"/>
      <c r="G12" s="16"/>
      <c r="H12" s="19">
        <v>2</v>
      </c>
      <c r="I12" s="19">
        <v>26.25</v>
      </c>
      <c r="J12" s="19">
        <v>11.25</v>
      </c>
      <c r="K12" s="19">
        <f>H12*I12*J12</f>
        <v>590.625</v>
      </c>
    </row>
    <row r="13" spans="1:11">
      <c r="A13" s="16"/>
      <c r="B13" s="16"/>
      <c r="C13" s="17"/>
      <c r="D13" s="17" t="s">
        <v>462</v>
      </c>
      <c r="E13" s="16"/>
      <c r="F13" s="16"/>
      <c r="G13" s="16"/>
      <c r="H13" s="19"/>
      <c r="I13" s="19">
        <v>10.58</v>
      </c>
      <c r="J13" s="19">
        <v>11.25</v>
      </c>
      <c r="K13" s="19">
        <f>I13*J13</f>
        <v>119.02500000000001</v>
      </c>
    </row>
    <row r="14" spans="1:11">
      <c r="A14" s="16"/>
      <c r="B14" s="16"/>
      <c r="C14" s="17"/>
      <c r="D14" s="17" t="s">
        <v>461</v>
      </c>
      <c r="E14" s="16"/>
      <c r="F14" s="16"/>
      <c r="G14" s="16"/>
      <c r="H14" s="19"/>
      <c r="I14" s="19">
        <v>3</v>
      </c>
      <c r="J14" s="19">
        <v>7</v>
      </c>
      <c r="K14" s="19">
        <f>-(I14*J14)</f>
        <v>-21</v>
      </c>
    </row>
    <row r="15" spans="1:11">
      <c r="A15" s="16"/>
      <c r="B15" s="16"/>
      <c r="C15" s="17"/>
      <c r="D15" s="17" t="s">
        <v>463</v>
      </c>
      <c r="E15" s="16"/>
      <c r="F15" s="16"/>
      <c r="G15" s="16"/>
      <c r="H15" s="19"/>
      <c r="I15" s="19">
        <v>3</v>
      </c>
      <c r="J15" s="19">
        <v>11.25</v>
      </c>
      <c r="K15" s="19">
        <f t="shared" ref="K15:K24" si="0">I15*J15</f>
        <v>33.75</v>
      </c>
    </row>
    <row r="16" spans="1:11">
      <c r="A16" s="16"/>
      <c r="B16" s="16"/>
      <c r="C16" s="17"/>
      <c r="D16" s="22" t="s">
        <v>466</v>
      </c>
      <c r="E16" s="16"/>
      <c r="F16" s="16"/>
      <c r="G16" s="16"/>
      <c r="H16" s="19"/>
      <c r="I16" s="19">
        <v>1.5</v>
      </c>
      <c r="J16" s="19">
        <v>11.25</v>
      </c>
      <c r="K16" s="19">
        <f t="shared" si="0"/>
        <v>16.875</v>
      </c>
    </row>
    <row r="17" spans="1:11">
      <c r="A17" s="16"/>
      <c r="B17" s="16"/>
      <c r="C17" s="17"/>
      <c r="D17" s="22" t="s">
        <v>467</v>
      </c>
      <c r="E17" s="16"/>
      <c r="F17" s="16"/>
      <c r="G17" s="16"/>
      <c r="H17" s="19"/>
      <c r="I17" s="19">
        <v>3.17</v>
      </c>
      <c r="J17" s="19">
        <v>11.25</v>
      </c>
      <c r="K17" s="19">
        <f t="shared" si="0"/>
        <v>35.662500000000001</v>
      </c>
    </row>
    <row r="18" spans="1:11">
      <c r="A18" s="16"/>
      <c r="B18" s="16"/>
      <c r="C18" s="17"/>
      <c r="D18" s="22" t="s">
        <v>468</v>
      </c>
      <c r="E18" s="16"/>
      <c r="F18" s="16"/>
      <c r="G18" s="16"/>
      <c r="H18" s="19"/>
      <c r="I18" s="19">
        <v>12.34</v>
      </c>
      <c r="J18" s="19">
        <v>11.25</v>
      </c>
      <c r="K18" s="19">
        <f t="shared" si="0"/>
        <v>138.82499999999999</v>
      </c>
    </row>
    <row r="19" spans="1:11">
      <c r="A19" s="16"/>
      <c r="B19" s="16"/>
      <c r="C19" s="17"/>
      <c r="D19" s="22" t="s">
        <v>469</v>
      </c>
      <c r="E19" s="16"/>
      <c r="F19" s="16"/>
      <c r="G19" s="16"/>
      <c r="H19" s="19"/>
      <c r="I19" s="19">
        <v>11.17</v>
      </c>
      <c r="J19" s="19">
        <v>11.25</v>
      </c>
      <c r="K19" s="19">
        <f t="shared" si="0"/>
        <v>125.66249999999999</v>
      </c>
    </row>
    <row r="20" spans="1:11">
      <c r="A20" s="16"/>
      <c r="B20" s="16"/>
      <c r="C20" s="17"/>
      <c r="D20" s="22" t="s">
        <v>470</v>
      </c>
      <c r="E20" s="16"/>
      <c r="F20" s="16"/>
      <c r="G20" s="16"/>
      <c r="H20" s="19"/>
      <c r="I20" s="19">
        <v>20.92</v>
      </c>
      <c r="J20" s="19">
        <v>11.25</v>
      </c>
      <c r="K20" s="19">
        <f t="shared" si="0"/>
        <v>235.35000000000002</v>
      </c>
    </row>
    <row r="21" spans="1:11">
      <c r="A21" s="16"/>
      <c r="B21" s="16"/>
      <c r="C21" s="17"/>
      <c r="D21" s="22" t="s">
        <v>471</v>
      </c>
      <c r="E21" s="16"/>
      <c r="F21" s="16"/>
      <c r="G21" s="16"/>
      <c r="H21" s="19"/>
      <c r="I21" s="19">
        <v>7.67</v>
      </c>
      <c r="J21" s="19">
        <v>11.25</v>
      </c>
      <c r="K21" s="19">
        <f t="shared" si="0"/>
        <v>86.287499999999994</v>
      </c>
    </row>
    <row r="22" spans="1:11">
      <c r="A22" s="16"/>
      <c r="B22" s="16"/>
      <c r="C22" s="17"/>
      <c r="D22" s="22" t="s">
        <v>472</v>
      </c>
      <c r="E22" s="16"/>
      <c r="F22" s="16"/>
      <c r="G22" s="16"/>
      <c r="H22" s="19"/>
      <c r="I22" s="19">
        <v>3.75</v>
      </c>
      <c r="J22" s="19">
        <v>11.25</v>
      </c>
      <c r="K22" s="19">
        <f t="shared" si="0"/>
        <v>42.1875</v>
      </c>
    </row>
    <row r="23" spans="1:11">
      <c r="A23" s="16"/>
      <c r="B23" s="16"/>
      <c r="C23" s="17"/>
      <c r="D23" s="22" t="s">
        <v>473</v>
      </c>
      <c r="E23" s="16"/>
      <c r="F23" s="16"/>
      <c r="G23" s="16"/>
      <c r="H23" s="19"/>
      <c r="I23" s="19">
        <v>4.5</v>
      </c>
      <c r="J23" s="19">
        <v>11.25</v>
      </c>
      <c r="K23" s="19">
        <f t="shared" si="0"/>
        <v>50.625</v>
      </c>
    </row>
    <row r="24" spans="1:11">
      <c r="A24" s="16"/>
      <c r="B24" s="16"/>
      <c r="C24" s="17"/>
      <c r="D24" s="22" t="s">
        <v>474</v>
      </c>
      <c r="E24" s="16"/>
      <c r="F24" s="16"/>
      <c r="G24" s="16"/>
      <c r="H24" s="19"/>
      <c r="I24" s="19">
        <v>7.58</v>
      </c>
      <c r="J24" s="19">
        <v>11.25</v>
      </c>
      <c r="K24" s="19">
        <f t="shared" si="0"/>
        <v>85.275000000000006</v>
      </c>
    </row>
    <row r="25" spans="1:11">
      <c r="A25" s="16"/>
      <c r="B25" s="16"/>
      <c r="C25" s="17"/>
      <c r="D25" s="17"/>
      <c r="E25" s="16"/>
      <c r="F25" s="16"/>
      <c r="G25" s="16"/>
      <c r="H25" s="19">
        <v>2</v>
      </c>
      <c r="I25" s="19">
        <v>8.48</v>
      </c>
      <c r="J25" s="19">
        <v>11.25</v>
      </c>
      <c r="K25" s="19">
        <f>I25*J25*H25</f>
        <v>190.8</v>
      </c>
    </row>
    <row r="26" spans="1:11">
      <c r="A26" s="16"/>
      <c r="B26" s="16"/>
      <c r="C26" s="17"/>
      <c r="D26" s="17" t="s">
        <v>464</v>
      </c>
      <c r="E26" s="16"/>
      <c r="F26" s="16"/>
      <c r="G26" s="16"/>
      <c r="H26" s="19"/>
      <c r="I26" s="19">
        <v>3</v>
      </c>
      <c r="J26" s="19">
        <v>7</v>
      </c>
      <c r="K26" s="19">
        <f>-(I26*J26)</f>
        <v>-21</v>
      </c>
    </row>
    <row r="27" spans="1:11">
      <c r="A27" s="16"/>
      <c r="B27" s="16"/>
      <c r="C27" s="17"/>
      <c r="D27" s="17"/>
      <c r="E27" s="16"/>
      <c r="F27" s="16"/>
      <c r="G27" s="16"/>
      <c r="H27" s="19"/>
      <c r="I27" s="19">
        <v>3.92</v>
      </c>
      <c r="J27" s="19">
        <v>11.25</v>
      </c>
      <c r="K27" s="19">
        <f>I27*J27</f>
        <v>44.1</v>
      </c>
    </row>
    <row r="28" spans="1:11">
      <c r="A28" s="16"/>
      <c r="B28" s="16"/>
      <c r="C28" s="17"/>
      <c r="D28" s="17" t="s">
        <v>464</v>
      </c>
      <c r="E28" s="16"/>
      <c r="F28" s="16"/>
      <c r="G28" s="16"/>
      <c r="H28" s="19"/>
      <c r="I28" s="19">
        <v>3.25</v>
      </c>
      <c r="J28" s="19">
        <v>7</v>
      </c>
      <c r="K28" s="19">
        <f>-(I28*J28)</f>
        <v>-22.75</v>
      </c>
    </row>
    <row r="29" spans="1:11">
      <c r="A29" s="16"/>
      <c r="B29" s="16"/>
      <c r="C29" s="17"/>
      <c r="D29" s="22" t="s">
        <v>475</v>
      </c>
      <c r="E29" s="16"/>
      <c r="F29" s="16"/>
      <c r="G29" s="16"/>
      <c r="H29" s="19">
        <v>2</v>
      </c>
      <c r="I29" s="19">
        <v>3</v>
      </c>
      <c r="J29" s="19">
        <v>10</v>
      </c>
      <c r="K29" s="19">
        <f>I29*J29*H29</f>
        <v>60</v>
      </c>
    </row>
    <row r="30" spans="1:11">
      <c r="A30" s="16"/>
      <c r="B30" s="16"/>
      <c r="C30" s="17"/>
      <c r="D30" s="22" t="s">
        <v>476</v>
      </c>
      <c r="E30" s="16"/>
      <c r="F30" s="16"/>
      <c r="G30" s="16"/>
      <c r="H30" s="19"/>
      <c r="I30" s="19">
        <v>6.5</v>
      </c>
      <c r="J30" s="19">
        <v>10</v>
      </c>
      <c r="K30" s="19">
        <f>I30*J30</f>
        <v>65</v>
      </c>
    </row>
    <row r="31" spans="1:11">
      <c r="A31" s="16"/>
      <c r="B31" s="16"/>
      <c r="C31" s="17"/>
      <c r="D31" s="22" t="s">
        <v>477</v>
      </c>
      <c r="E31" s="16"/>
      <c r="F31" s="16"/>
      <c r="G31" s="16"/>
      <c r="H31" s="19"/>
      <c r="I31" s="19">
        <v>7.5</v>
      </c>
      <c r="J31" s="19">
        <v>10</v>
      </c>
      <c r="K31" s="19">
        <f>I31*J31</f>
        <v>75</v>
      </c>
    </row>
    <row r="32" spans="1:11">
      <c r="A32" s="16"/>
      <c r="B32" s="16"/>
      <c r="C32" s="17"/>
      <c r="D32" s="22" t="s">
        <v>478</v>
      </c>
      <c r="E32" s="16"/>
      <c r="F32" s="16"/>
      <c r="G32" s="16"/>
      <c r="H32" s="19"/>
      <c r="I32" s="19">
        <v>13.5</v>
      </c>
      <c r="J32" s="19">
        <v>10</v>
      </c>
      <c r="K32" s="19">
        <f>I32*J32</f>
        <v>135</v>
      </c>
    </row>
    <row r="33" spans="1:11">
      <c r="A33" s="16"/>
      <c r="B33" s="16"/>
      <c r="C33" s="17"/>
      <c r="D33" s="22" t="s">
        <v>465</v>
      </c>
      <c r="E33" s="16"/>
      <c r="F33" s="16"/>
      <c r="G33" s="16"/>
      <c r="H33" s="19"/>
      <c r="I33" s="19">
        <v>2.42</v>
      </c>
      <c r="J33" s="19">
        <v>7</v>
      </c>
      <c r="K33" s="19">
        <f>-(I33*J33)</f>
        <v>-16.939999999999998</v>
      </c>
    </row>
    <row r="34" spans="1:11">
      <c r="A34" s="16"/>
      <c r="B34" s="16"/>
      <c r="C34" s="17"/>
      <c r="D34" s="22" t="s">
        <v>479</v>
      </c>
      <c r="E34" s="16"/>
      <c r="F34" s="16"/>
      <c r="G34" s="16"/>
      <c r="H34" s="19"/>
      <c r="I34" s="19">
        <v>12.58</v>
      </c>
      <c r="J34" s="19">
        <v>1</v>
      </c>
      <c r="K34" s="19">
        <f t="shared" ref="K34:K36" si="1">I34*J34</f>
        <v>12.58</v>
      </c>
    </row>
    <row r="35" spans="1:11">
      <c r="A35" s="16"/>
      <c r="B35" s="16"/>
      <c r="C35" s="17"/>
      <c r="D35" s="22" t="s">
        <v>480</v>
      </c>
      <c r="E35" s="16"/>
      <c r="F35" s="16"/>
      <c r="G35" s="16"/>
      <c r="H35" s="19"/>
      <c r="I35" s="19">
        <v>3.75</v>
      </c>
      <c r="J35" s="19">
        <v>1</v>
      </c>
      <c r="K35" s="19">
        <f t="shared" si="1"/>
        <v>3.75</v>
      </c>
    </row>
    <row r="36" spans="1:11">
      <c r="A36" s="16"/>
      <c r="B36" s="16"/>
      <c r="C36" s="17"/>
      <c r="D36" s="22" t="s">
        <v>481</v>
      </c>
      <c r="E36" s="16"/>
      <c r="F36" s="16"/>
      <c r="G36" s="16"/>
      <c r="H36" s="19"/>
      <c r="I36" s="19">
        <v>2.75</v>
      </c>
      <c r="J36" s="19">
        <v>1</v>
      </c>
      <c r="K36" s="19">
        <f t="shared" si="1"/>
        <v>2.75</v>
      </c>
    </row>
    <row r="37" spans="1:11">
      <c r="A37" s="16"/>
      <c r="B37" s="16"/>
      <c r="C37" s="17"/>
      <c r="D37" s="17"/>
      <c r="E37" s="16"/>
      <c r="F37" s="16"/>
      <c r="G37" s="16"/>
      <c r="H37" s="19"/>
      <c r="I37" s="19"/>
      <c r="J37" s="19"/>
      <c r="K37" s="21"/>
    </row>
    <row r="38" spans="1:11">
      <c r="A38" s="16"/>
      <c r="B38" s="16"/>
      <c r="C38" s="17"/>
      <c r="D38" s="17"/>
      <c r="E38" s="16"/>
      <c r="F38" s="16"/>
      <c r="G38" s="16"/>
      <c r="H38" s="19"/>
      <c r="I38" s="19"/>
      <c r="J38" s="19"/>
      <c r="K38" s="19"/>
    </row>
    <row r="39" spans="1:11" ht="229.5" customHeight="1">
      <c r="A39" s="16">
        <v>7</v>
      </c>
      <c r="B39" s="16" t="s">
        <v>32</v>
      </c>
      <c r="C39" s="17" t="s">
        <v>33</v>
      </c>
      <c r="D39" s="17" t="s">
        <v>33</v>
      </c>
      <c r="E39" s="16" t="s">
        <v>20</v>
      </c>
      <c r="F39" s="16" t="s">
        <v>34</v>
      </c>
      <c r="G39" s="20" t="s">
        <v>35</v>
      </c>
      <c r="H39" s="19"/>
      <c r="I39" s="19"/>
      <c r="J39" s="19"/>
      <c r="K39" s="21">
        <f>SUM(K40:K67)</f>
        <v>4896.0250000000005</v>
      </c>
    </row>
    <row r="40" spans="1:11">
      <c r="A40" s="16"/>
      <c r="B40" s="16"/>
      <c r="C40" s="17"/>
      <c r="D40" s="22" t="s">
        <v>482</v>
      </c>
      <c r="E40" s="16"/>
      <c r="F40" s="16"/>
      <c r="G40" s="20"/>
      <c r="H40" s="19">
        <v>2</v>
      </c>
      <c r="I40" s="19">
        <v>43.75</v>
      </c>
      <c r="J40" s="19">
        <v>11.25</v>
      </c>
      <c r="K40" s="19">
        <f>H40*I40*J40</f>
        <v>984.375</v>
      </c>
    </row>
    <row r="41" spans="1:11">
      <c r="A41" s="16"/>
      <c r="B41" s="16"/>
      <c r="C41" s="17"/>
      <c r="D41" s="17" t="s">
        <v>461</v>
      </c>
      <c r="E41" s="16"/>
      <c r="F41" s="16"/>
      <c r="G41" s="20"/>
      <c r="H41" s="19">
        <v>2</v>
      </c>
      <c r="I41" s="19">
        <v>3.67</v>
      </c>
      <c r="J41" s="19">
        <v>6.75</v>
      </c>
      <c r="K41" s="19">
        <f>-(I41*J41*H41)</f>
        <v>-49.545000000000002</v>
      </c>
    </row>
    <row r="42" spans="1:11">
      <c r="A42" s="16"/>
      <c r="B42" s="16"/>
      <c r="C42" s="17"/>
      <c r="D42" s="22" t="s">
        <v>483</v>
      </c>
      <c r="E42" s="16"/>
      <c r="F42" s="16"/>
      <c r="G42" s="20"/>
      <c r="H42" s="19">
        <v>4</v>
      </c>
      <c r="I42" s="19">
        <v>26.75</v>
      </c>
      <c r="J42" s="19">
        <v>11.25</v>
      </c>
      <c r="K42" s="19">
        <f t="shared" ref="K42:K43" si="2">H42*I42*J42</f>
        <v>1203.75</v>
      </c>
    </row>
    <row r="43" spans="1:11">
      <c r="A43" s="16"/>
      <c r="B43" s="16"/>
      <c r="C43" s="17"/>
      <c r="D43" s="17" t="s">
        <v>462</v>
      </c>
      <c r="E43" s="16"/>
      <c r="F43" s="16"/>
      <c r="G43" s="20"/>
      <c r="H43" s="19">
        <v>2</v>
      </c>
      <c r="I43" s="19">
        <v>10.58</v>
      </c>
      <c r="J43" s="19">
        <v>11.25</v>
      </c>
      <c r="K43" s="19">
        <f t="shared" si="2"/>
        <v>238.05</v>
      </c>
    </row>
    <row r="44" spans="1:11">
      <c r="A44" s="16"/>
      <c r="B44" s="16"/>
      <c r="C44" s="17"/>
      <c r="D44" s="17" t="s">
        <v>461</v>
      </c>
      <c r="E44" s="16"/>
      <c r="F44" s="16"/>
      <c r="G44" s="20"/>
      <c r="H44" s="19">
        <v>2</v>
      </c>
      <c r="I44" s="19">
        <v>3</v>
      </c>
      <c r="J44" s="19">
        <v>7</v>
      </c>
      <c r="K44" s="19">
        <f>-(I44*J44*H44)</f>
        <v>-42</v>
      </c>
    </row>
    <row r="45" spans="1:11">
      <c r="A45" s="16"/>
      <c r="B45" s="16"/>
      <c r="C45" s="17"/>
      <c r="D45" s="17" t="s">
        <v>463</v>
      </c>
      <c r="E45" s="16"/>
      <c r="F45" s="16"/>
      <c r="G45" s="20"/>
      <c r="H45" s="19">
        <v>2</v>
      </c>
      <c r="I45" s="19">
        <v>3</v>
      </c>
      <c r="J45" s="19">
        <v>11.25</v>
      </c>
      <c r="K45" s="19">
        <f t="shared" ref="K45:K55" si="3">H45*I45*J45</f>
        <v>67.5</v>
      </c>
    </row>
    <row r="46" spans="1:11">
      <c r="A46" s="16"/>
      <c r="B46" s="16"/>
      <c r="C46" s="17"/>
      <c r="D46" s="22" t="s">
        <v>466</v>
      </c>
      <c r="E46" s="16"/>
      <c r="F46" s="16"/>
      <c r="G46" s="20"/>
      <c r="H46" s="19">
        <v>2</v>
      </c>
      <c r="I46" s="19">
        <v>1.5</v>
      </c>
      <c r="J46" s="19">
        <v>11.25</v>
      </c>
      <c r="K46" s="19">
        <f t="shared" si="3"/>
        <v>33.75</v>
      </c>
    </row>
    <row r="47" spans="1:11">
      <c r="A47" s="16"/>
      <c r="B47" s="16"/>
      <c r="C47" s="17"/>
      <c r="D47" s="22" t="s">
        <v>467</v>
      </c>
      <c r="E47" s="16"/>
      <c r="F47" s="16"/>
      <c r="G47" s="20"/>
      <c r="H47" s="19">
        <v>2</v>
      </c>
      <c r="I47" s="19">
        <v>3.17</v>
      </c>
      <c r="J47" s="19">
        <v>11.25</v>
      </c>
      <c r="K47" s="19">
        <f t="shared" si="3"/>
        <v>71.325000000000003</v>
      </c>
    </row>
    <row r="48" spans="1:11">
      <c r="A48" s="16"/>
      <c r="B48" s="16"/>
      <c r="C48" s="17"/>
      <c r="D48" s="22" t="s">
        <v>468</v>
      </c>
      <c r="E48" s="16"/>
      <c r="F48" s="16"/>
      <c r="G48" s="20"/>
      <c r="H48" s="19">
        <v>2</v>
      </c>
      <c r="I48" s="19">
        <v>12.34</v>
      </c>
      <c r="J48" s="19">
        <v>11.25</v>
      </c>
      <c r="K48" s="19">
        <f t="shared" si="3"/>
        <v>277.64999999999998</v>
      </c>
    </row>
    <row r="49" spans="1:11">
      <c r="A49" s="16"/>
      <c r="B49" s="16"/>
      <c r="C49" s="17"/>
      <c r="D49" s="22" t="s">
        <v>469</v>
      </c>
      <c r="E49" s="16"/>
      <c r="F49" s="16"/>
      <c r="G49" s="20"/>
      <c r="H49" s="19">
        <v>2</v>
      </c>
      <c r="I49" s="19">
        <v>11.17</v>
      </c>
      <c r="J49" s="19">
        <v>11.25</v>
      </c>
      <c r="K49" s="19">
        <f t="shared" si="3"/>
        <v>251.32499999999999</v>
      </c>
    </row>
    <row r="50" spans="1:11">
      <c r="A50" s="16"/>
      <c r="B50" s="16"/>
      <c r="C50" s="17"/>
      <c r="D50" s="22" t="s">
        <v>470</v>
      </c>
      <c r="E50" s="16"/>
      <c r="F50" s="16"/>
      <c r="G50" s="20"/>
      <c r="H50" s="19">
        <v>2</v>
      </c>
      <c r="I50" s="19">
        <v>20.92</v>
      </c>
      <c r="J50" s="19">
        <v>11.25</v>
      </c>
      <c r="K50" s="19">
        <f t="shared" si="3"/>
        <v>470.70000000000005</v>
      </c>
    </row>
    <row r="51" spans="1:11">
      <c r="A51" s="16"/>
      <c r="B51" s="16"/>
      <c r="C51" s="17"/>
      <c r="D51" s="22" t="s">
        <v>471</v>
      </c>
      <c r="E51" s="16"/>
      <c r="F51" s="16"/>
      <c r="G51" s="20"/>
      <c r="H51" s="19">
        <v>2</v>
      </c>
      <c r="I51" s="19">
        <v>7.67</v>
      </c>
      <c r="J51" s="19">
        <v>11.25</v>
      </c>
      <c r="K51" s="19">
        <f t="shared" si="3"/>
        <v>172.57499999999999</v>
      </c>
    </row>
    <row r="52" spans="1:11">
      <c r="A52" s="16"/>
      <c r="B52" s="16"/>
      <c r="C52" s="17"/>
      <c r="D52" s="22" t="s">
        <v>472</v>
      </c>
      <c r="E52" s="16"/>
      <c r="F52" s="16"/>
      <c r="G52" s="20"/>
      <c r="H52" s="19">
        <v>2</v>
      </c>
      <c r="I52" s="19">
        <v>3.75</v>
      </c>
      <c r="J52" s="19">
        <v>11.25</v>
      </c>
      <c r="K52" s="19">
        <f t="shared" si="3"/>
        <v>84.375</v>
      </c>
    </row>
    <row r="53" spans="1:11">
      <c r="A53" s="16"/>
      <c r="B53" s="16"/>
      <c r="C53" s="17"/>
      <c r="D53" s="22" t="s">
        <v>473</v>
      </c>
      <c r="E53" s="16"/>
      <c r="F53" s="16"/>
      <c r="G53" s="20"/>
      <c r="H53" s="19">
        <v>2</v>
      </c>
      <c r="I53" s="19">
        <v>4.5</v>
      </c>
      <c r="J53" s="19">
        <v>11.25</v>
      </c>
      <c r="K53" s="19">
        <f t="shared" si="3"/>
        <v>101.25</v>
      </c>
    </row>
    <row r="54" spans="1:11">
      <c r="A54" s="16"/>
      <c r="B54" s="16"/>
      <c r="C54" s="17"/>
      <c r="D54" s="22" t="s">
        <v>474</v>
      </c>
      <c r="E54" s="16"/>
      <c r="F54" s="16"/>
      <c r="G54" s="20"/>
      <c r="H54" s="19">
        <v>2</v>
      </c>
      <c r="I54" s="19">
        <v>7.58</v>
      </c>
      <c r="J54" s="19">
        <v>11.25</v>
      </c>
      <c r="K54" s="19">
        <f t="shared" si="3"/>
        <v>170.55</v>
      </c>
    </row>
    <row r="55" spans="1:11">
      <c r="A55" s="16"/>
      <c r="B55" s="16"/>
      <c r="C55" s="17"/>
      <c r="D55" s="17"/>
      <c r="E55" s="16"/>
      <c r="F55" s="16"/>
      <c r="G55" s="20"/>
      <c r="H55" s="19">
        <v>4</v>
      </c>
      <c r="I55" s="19">
        <v>8.48</v>
      </c>
      <c r="J55" s="19">
        <v>11.25</v>
      </c>
      <c r="K55" s="19">
        <f t="shared" si="3"/>
        <v>381.6</v>
      </c>
    </row>
    <row r="56" spans="1:11">
      <c r="A56" s="16"/>
      <c r="B56" s="16"/>
      <c r="C56" s="17"/>
      <c r="D56" s="17" t="s">
        <v>464</v>
      </c>
      <c r="E56" s="16"/>
      <c r="F56" s="16"/>
      <c r="G56" s="20"/>
      <c r="H56" s="19">
        <v>2</v>
      </c>
      <c r="I56" s="19">
        <v>3</v>
      </c>
      <c r="J56" s="19">
        <v>7</v>
      </c>
      <c r="K56" s="19">
        <f>-(I56*J56*H56)</f>
        <v>-42</v>
      </c>
    </row>
    <row r="57" spans="1:11">
      <c r="A57" s="16"/>
      <c r="B57" s="16"/>
      <c r="C57" s="17"/>
      <c r="D57" s="17"/>
      <c r="E57" s="16"/>
      <c r="F57" s="16"/>
      <c r="G57" s="20"/>
      <c r="H57" s="19">
        <v>2</v>
      </c>
      <c r="I57" s="19">
        <v>3.92</v>
      </c>
      <c r="J57" s="19">
        <v>11.25</v>
      </c>
      <c r="K57" s="19">
        <f>H57*I57*J57</f>
        <v>88.2</v>
      </c>
    </row>
    <row r="58" spans="1:11">
      <c r="A58" s="16"/>
      <c r="B58" s="16"/>
      <c r="C58" s="17"/>
      <c r="D58" s="17" t="s">
        <v>464</v>
      </c>
      <c r="E58" s="16"/>
      <c r="F58" s="16"/>
      <c r="G58" s="20"/>
      <c r="H58" s="19">
        <v>2</v>
      </c>
      <c r="I58" s="19">
        <v>3.25</v>
      </c>
      <c r="J58" s="19">
        <v>7</v>
      </c>
      <c r="K58" s="19">
        <f>-(I58*J58*H58)</f>
        <v>-45.5</v>
      </c>
    </row>
    <row r="59" spans="1:11">
      <c r="A59" s="16"/>
      <c r="B59" s="16"/>
      <c r="C59" s="17"/>
      <c r="D59" s="22" t="s">
        <v>475</v>
      </c>
      <c r="E59" s="16"/>
      <c r="F59" s="16"/>
      <c r="G59" s="20"/>
      <c r="H59" s="19">
        <v>4</v>
      </c>
      <c r="I59" s="19">
        <v>3</v>
      </c>
      <c r="J59" s="19">
        <v>10</v>
      </c>
      <c r="K59" s="19">
        <f t="shared" ref="K59:K62" si="4">H59*I59*J59</f>
        <v>120</v>
      </c>
    </row>
    <row r="60" spans="1:11">
      <c r="A60" s="16"/>
      <c r="B60" s="16"/>
      <c r="C60" s="17"/>
      <c r="D60" s="22" t="s">
        <v>476</v>
      </c>
      <c r="E60" s="16"/>
      <c r="F60" s="16"/>
      <c r="G60" s="20"/>
      <c r="H60" s="19">
        <v>1</v>
      </c>
      <c r="I60" s="19">
        <v>6.5</v>
      </c>
      <c r="J60" s="19">
        <v>10</v>
      </c>
      <c r="K60" s="19">
        <f t="shared" si="4"/>
        <v>65</v>
      </c>
    </row>
    <row r="61" spans="1:11">
      <c r="A61" s="16"/>
      <c r="B61" s="16"/>
      <c r="C61" s="17"/>
      <c r="D61" s="22" t="s">
        <v>477</v>
      </c>
      <c r="E61" s="16"/>
      <c r="F61" s="16"/>
      <c r="G61" s="20"/>
      <c r="H61" s="19">
        <v>1</v>
      </c>
      <c r="I61" s="19">
        <v>7.5</v>
      </c>
      <c r="J61" s="19">
        <v>10</v>
      </c>
      <c r="K61" s="19">
        <f t="shared" si="4"/>
        <v>75</v>
      </c>
    </row>
    <row r="62" spans="1:11">
      <c r="A62" s="16"/>
      <c r="B62" s="16"/>
      <c r="C62" s="17"/>
      <c r="D62" s="22" t="s">
        <v>478</v>
      </c>
      <c r="E62" s="16"/>
      <c r="F62" s="16"/>
      <c r="G62" s="20"/>
      <c r="H62" s="19">
        <v>1</v>
      </c>
      <c r="I62" s="19">
        <v>13.5</v>
      </c>
      <c r="J62" s="19">
        <v>10</v>
      </c>
      <c r="K62" s="19">
        <f t="shared" si="4"/>
        <v>135</v>
      </c>
    </row>
    <row r="63" spans="1:11">
      <c r="A63" s="16"/>
      <c r="B63" s="16"/>
      <c r="C63" s="17"/>
      <c r="D63" s="22" t="s">
        <v>465</v>
      </c>
      <c r="E63" s="16"/>
      <c r="F63" s="16"/>
      <c r="G63" s="20"/>
      <c r="H63" s="19">
        <v>1</v>
      </c>
      <c r="I63" s="19">
        <v>2.42</v>
      </c>
      <c r="J63" s="19">
        <v>7</v>
      </c>
      <c r="K63" s="19">
        <f>-(I63*J63*H63)</f>
        <v>-16.939999999999998</v>
      </c>
    </row>
    <row r="64" spans="1:11">
      <c r="A64" s="16"/>
      <c r="B64" s="16"/>
      <c r="C64" s="17"/>
      <c r="D64" s="22" t="s">
        <v>479</v>
      </c>
      <c r="E64" s="16"/>
      <c r="F64" s="16"/>
      <c r="G64" s="20"/>
      <c r="H64" s="19">
        <v>2</v>
      </c>
      <c r="I64" s="19">
        <v>12.58</v>
      </c>
      <c r="J64" s="19">
        <v>1</v>
      </c>
      <c r="K64" s="19">
        <f t="shared" ref="K64:K67" si="5">H64*I64*J64</f>
        <v>25.16</v>
      </c>
    </row>
    <row r="65" spans="1:11">
      <c r="A65" s="16"/>
      <c r="B65" s="16"/>
      <c r="C65" s="17"/>
      <c r="D65" s="22" t="s">
        <v>480</v>
      </c>
      <c r="E65" s="16"/>
      <c r="F65" s="16"/>
      <c r="G65" s="20"/>
      <c r="H65" s="19">
        <v>2</v>
      </c>
      <c r="I65" s="19">
        <v>3.75</v>
      </c>
      <c r="J65" s="19">
        <v>1</v>
      </c>
      <c r="K65" s="19">
        <f t="shared" si="5"/>
        <v>7.5</v>
      </c>
    </row>
    <row r="66" spans="1:11">
      <c r="A66" s="16"/>
      <c r="B66" s="16"/>
      <c r="C66" s="17"/>
      <c r="D66" s="22" t="s">
        <v>481</v>
      </c>
      <c r="E66" s="16"/>
      <c r="F66" s="16"/>
      <c r="G66" s="20"/>
      <c r="H66" s="19">
        <v>2</v>
      </c>
      <c r="I66" s="19">
        <v>2.75</v>
      </c>
      <c r="J66" s="19">
        <v>1</v>
      </c>
      <c r="K66" s="19">
        <f t="shared" si="5"/>
        <v>5.5</v>
      </c>
    </row>
    <row r="67" spans="1:11">
      <c r="A67" s="16"/>
      <c r="B67" s="16"/>
      <c r="C67" s="17"/>
      <c r="D67" s="22" t="s">
        <v>484</v>
      </c>
      <c r="E67" s="16"/>
      <c r="F67" s="16"/>
      <c r="G67" s="20"/>
      <c r="H67" s="19">
        <v>11</v>
      </c>
      <c r="I67" s="19">
        <v>11.25</v>
      </c>
      <c r="J67" s="19">
        <v>0.5</v>
      </c>
      <c r="K67" s="19">
        <f t="shared" si="5"/>
        <v>61.875</v>
      </c>
    </row>
    <row r="68" spans="1:11">
      <c r="A68" s="16"/>
      <c r="B68" s="16"/>
      <c r="C68" s="17"/>
      <c r="D68" s="17"/>
      <c r="E68" s="16"/>
      <c r="F68" s="16"/>
      <c r="G68" s="20"/>
      <c r="H68" s="19"/>
      <c r="I68" s="19"/>
      <c r="J68" s="19"/>
      <c r="K68" s="19"/>
    </row>
    <row r="69" spans="1:11">
      <c r="A69" s="16"/>
      <c r="B69" s="16"/>
      <c r="C69" s="17"/>
      <c r="D69" s="17"/>
      <c r="E69" s="16"/>
      <c r="F69" s="16"/>
      <c r="G69" s="20"/>
      <c r="H69" s="19"/>
      <c r="I69" s="19"/>
      <c r="J69" s="19"/>
      <c r="K69" s="19"/>
    </row>
    <row r="70" spans="1:11" ht="28.5">
      <c r="A70" s="16">
        <v>8</v>
      </c>
      <c r="B70" s="16" t="s">
        <v>37</v>
      </c>
      <c r="C70" s="17" t="s">
        <v>38</v>
      </c>
      <c r="D70" s="17" t="s">
        <v>38</v>
      </c>
      <c r="E70" s="16" t="s">
        <v>4</v>
      </c>
      <c r="F70" s="16" t="s">
        <v>4</v>
      </c>
      <c r="G70" s="16"/>
      <c r="H70" s="19"/>
      <c r="I70" s="19"/>
      <c r="J70" s="19"/>
      <c r="K70" s="19"/>
    </row>
    <row r="71" spans="1:11" ht="79.5" customHeight="1">
      <c r="A71" s="16">
        <v>9</v>
      </c>
      <c r="B71" s="16" t="s">
        <v>39</v>
      </c>
      <c r="C71" s="17" t="s">
        <v>40</v>
      </c>
      <c r="D71" s="17" t="s">
        <v>40</v>
      </c>
      <c r="E71" s="16" t="s">
        <v>20</v>
      </c>
      <c r="F71" s="16" t="s">
        <v>41</v>
      </c>
      <c r="G71" s="20" t="s">
        <v>42</v>
      </c>
      <c r="H71" s="19"/>
      <c r="I71" s="19"/>
      <c r="J71" s="19"/>
      <c r="K71" s="21">
        <f>SUM(K72:K75)</f>
        <v>87.284999999999997</v>
      </c>
    </row>
    <row r="72" spans="1:11">
      <c r="A72" s="16"/>
      <c r="B72" s="16"/>
      <c r="C72" s="17"/>
      <c r="D72" s="17"/>
      <c r="E72" s="16"/>
      <c r="F72" s="16"/>
      <c r="G72" s="20"/>
      <c r="H72" s="19"/>
      <c r="I72" s="19">
        <v>6.58</v>
      </c>
      <c r="J72" s="19">
        <v>2</v>
      </c>
      <c r="K72" s="19">
        <f>I72*J72</f>
        <v>13.16</v>
      </c>
    </row>
    <row r="73" spans="1:11">
      <c r="A73" s="16"/>
      <c r="B73" s="16"/>
      <c r="C73" s="17"/>
      <c r="D73" s="17"/>
      <c r="E73" s="16"/>
      <c r="F73" s="16"/>
      <c r="G73" s="20"/>
      <c r="H73" s="19"/>
      <c r="I73" s="19">
        <v>14</v>
      </c>
      <c r="J73" s="19">
        <v>2.75</v>
      </c>
      <c r="K73" s="19">
        <f t="shared" ref="K73:K75" si="6">I73*J73</f>
        <v>38.5</v>
      </c>
    </row>
    <row r="74" spans="1:11">
      <c r="A74" s="16"/>
      <c r="B74" s="16"/>
      <c r="C74" s="17"/>
      <c r="D74" s="17"/>
      <c r="E74" s="16"/>
      <c r="F74" s="16"/>
      <c r="G74" s="20"/>
      <c r="H74" s="19"/>
      <c r="I74" s="19">
        <v>6.5</v>
      </c>
      <c r="J74" s="19">
        <v>3.75</v>
      </c>
      <c r="K74" s="19">
        <f t="shared" si="6"/>
        <v>24.375</v>
      </c>
    </row>
    <row r="75" spans="1:11">
      <c r="A75" s="16"/>
      <c r="B75" s="16"/>
      <c r="C75" s="17"/>
      <c r="D75" s="17"/>
      <c r="E75" s="16"/>
      <c r="F75" s="16"/>
      <c r="G75" s="20"/>
      <c r="H75" s="19"/>
      <c r="I75" s="19">
        <v>3.75</v>
      </c>
      <c r="J75" s="19">
        <v>3</v>
      </c>
      <c r="K75" s="19">
        <f t="shared" si="6"/>
        <v>11.25</v>
      </c>
    </row>
    <row r="76" spans="1:11">
      <c r="A76" s="16"/>
      <c r="B76" s="16"/>
      <c r="C76" s="17"/>
      <c r="D76" s="17"/>
      <c r="E76" s="16"/>
      <c r="F76" s="16"/>
      <c r="G76" s="20"/>
      <c r="H76" s="19"/>
      <c r="I76" s="19"/>
      <c r="J76" s="19"/>
      <c r="K76" s="19"/>
    </row>
    <row r="77" spans="1:11" ht="77.25" customHeight="1">
      <c r="A77" s="16">
        <v>10</v>
      </c>
      <c r="B77" s="16" t="s">
        <v>43</v>
      </c>
      <c r="C77" s="17" t="s">
        <v>44</v>
      </c>
      <c r="D77" s="17" t="s">
        <v>44</v>
      </c>
      <c r="E77" s="16" t="s">
        <v>20</v>
      </c>
      <c r="F77" s="16" t="s">
        <v>45</v>
      </c>
      <c r="G77" s="20" t="s">
        <v>46</v>
      </c>
      <c r="H77" s="19"/>
      <c r="I77" s="19"/>
      <c r="J77" s="19"/>
      <c r="K77" s="19"/>
    </row>
    <row r="78" spans="1:11" ht="79.5" customHeight="1">
      <c r="A78" s="16">
        <v>11</v>
      </c>
      <c r="B78" s="16" t="s">
        <v>47</v>
      </c>
      <c r="C78" s="17" t="s">
        <v>48</v>
      </c>
      <c r="D78" s="17" t="s">
        <v>48</v>
      </c>
      <c r="E78" s="16" t="s">
        <v>20</v>
      </c>
      <c r="F78" s="16" t="s">
        <v>49</v>
      </c>
      <c r="G78" s="20" t="s">
        <v>50</v>
      </c>
      <c r="H78" s="19"/>
      <c r="I78" s="19">
        <v>43</v>
      </c>
      <c r="J78" s="19">
        <v>25.5</v>
      </c>
      <c r="K78" s="21">
        <f t="shared" ref="K78" si="7">I78*J78</f>
        <v>1096.5</v>
      </c>
    </row>
    <row r="79" spans="1:11" ht="217.5" customHeight="1">
      <c r="A79" s="16">
        <v>12</v>
      </c>
      <c r="B79" s="16" t="s">
        <v>51</v>
      </c>
      <c r="C79" s="17" t="s">
        <v>52</v>
      </c>
      <c r="D79" s="17" t="s">
        <v>52</v>
      </c>
      <c r="E79" s="16" t="s">
        <v>20</v>
      </c>
      <c r="F79" s="16" t="s">
        <v>53</v>
      </c>
      <c r="G79" s="20" t="s">
        <v>54</v>
      </c>
      <c r="H79" s="19"/>
      <c r="I79" s="19"/>
      <c r="J79" s="19"/>
      <c r="K79" s="21">
        <f>SUM(K80:K107)</f>
        <v>2215.3199999999997</v>
      </c>
    </row>
    <row r="80" spans="1:11">
      <c r="A80" s="16"/>
      <c r="B80" s="16"/>
      <c r="C80" s="17"/>
      <c r="D80" s="17"/>
      <c r="E80" s="16"/>
      <c r="F80" s="16"/>
      <c r="G80" s="20"/>
      <c r="H80" s="19"/>
      <c r="I80" s="19">
        <v>43</v>
      </c>
      <c r="J80" s="19">
        <v>25.5</v>
      </c>
      <c r="K80" s="19">
        <f>I80*J80</f>
        <v>1096.5</v>
      </c>
    </row>
    <row r="81" spans="1:11">
      <c r="A81" s="16"/>
      <c r="B81" s="16"/>
      <c r="C81" s="17"/>
      <c r="D81" s="17"/>
      <c r="E81" s="16"/>
      <c r="F81" s="16"/>
      <c r="G81" s="20"/>
      <c r="H81" s="19"/>
      <c r="I81" s="19">
        <v>43</v>
      </c>
      <c r="J81" s="19">
        <v>3</v>
      </c>
      <c r="K81" s="19">
        <f>I81*J81</f>
        <v>129</v>
      </c>
    </row>
    <row r="82" spans="1:11">
      <c r="A82" s="16"/>
      <c r="B82" s="16"/>
      <c r="C82" s="17"/>
      <c r="D82" s="17"/>
      <c r="E82" s="16"/>
      <c r="F82" s="16"/>
      <c r="G82" s="20"/>
      <c r="H82" s="19">
        <v>2</v>
      </c>
      <c r="I82" s="19">
        <v>25.5</v>
      </c>
      <c r="J82" s="19">
        <v>3</v>
      </c>
      <c r="K82" s="19">
        <f>I82*J82*H82</f>
        <v>153</v>
      </c>
    </row>
    <row r="83" spans="1:11">
      <c r="A83" s="16"/>
      <c r="B83" s="16"/>
      <c r="C83" s="17"/>
      <c r="D83" s="17"/>
      <c r="E83" s="16"/>
      <c r="F83" s="16"/>
      <c r="G83" s="20"/>
      <c r="H83" s="19">
        <v>2</v>
      </c>
      <c r="I83" s="19">
        <v>10.58</v>
      </c>
      <c r="J83" s="19">
        <v>3</v>
      </c>
      <c r="K83" s="19">
        <f>I83*J83*H83</f>
        <v>63.480000000000004</v>
      </c>
    </row>
    <row r="84" spans="1:11">
      <c r="A84" s="16"/>
      <c r="B84" s="16"/>
      <c r="C84" s="17"/>
      <c r="D84" s="17"/>
      <c r="E84" s="16"/>
      <c r="F84" s="16"/>
      <c r="G84" s="20"/>
      <c r="H84" s="19">
        <v>2</v>
      </c>
      <c r="I84" s="19">
        <v>3</v>
      </c>
      <c r="J84" s="19">
        <v>3</v>
      </c>
      <c r="K84" s="19">
        <f t="shared" ref="K84:K107" si="8">I84*J84*H84</f>
        <v>18</v>
      </c>
    </row>
    <row r="85" spans="1:11">
      <c r="A85" s="16"/>
      <c r="B85" s="16"/>
      <c r="C85" s="17"/>
      <c r="D85" s="17"/>
      <c r="E85" s="16"/>
      <c r="F85" s="16"/>
      <c r="G85" s="20"/>
      <c r="H85" s="19">
        <v>2</v>
      </c>
      <c r="I85" s="19">
        <v>2.08</v>
      </c>
      <c r="J85" s="19">
        <v>3</v>
      </c>
      <c r="K85" s="19">
        <f t="shared" si="8"/>
        <v>12.48</v>
      </c>
    </row>
    <row r="86" spans="1:11">
      <c r="A86" s="16"/>
      <c r="B86" s="16"/>
      <c r="C86" s="17"/>
      <c r="D86" s="17"/>
      <c r="E86" s="16"/>
      <c r="F86" s="16"/>
      <c r="G86" s="20"/>
      <c r="H86" s="19">
        <v>2</v>
      </c>
      <c r="I86" s="19">
        <v>3.48</v>
      </c>
      <c r="J86" s="19">
        <v>3</v>
      </c>
      <c r="K86" s="19">
        <f t="shared" si="8"/>
        <v>20.88</v>
      </c>
    </row>
    <row r="87" spans="1:11">
      <c r="A87" s="16"/>
      <c r="B87" s="16"/>
      <c r="C87" s="17"/>
      <c r="D87" s="17"/>
      <c r="E87" s="16"/>
      <c r="F87" s="16"/>
      <c r="G87" s="20"/>
      <c r="H87" s="19">
        <v>2</v>
      </c>
      <c r="I87" s="19">
        <v>11.58</v>
      </c>
      <c r="J87" s="19">
        <v>3</v>
      </c>
      <c r="K87" s="19">
        <f t="shared" si="8"/>
        <v>69.48</v>
      </c>
    </row>
    <row r="88" spans="1:11">
      <c r="A88" s="16"/>
      <c r="B88" s="16"/>
      <c r="C88" s="17"/>
      <c r="D88" s="17"/>
      <c r="E88" s="16"/>
      <c r="F88" s="16"/>
      <c r="G88" s="20"/>
      <c r="H88" s="19">
        <v>2</v>
      </c>
      <c r="I88" s="19">
        <v>12.34</v>
      </c>
      <c r="J88" s="19">
        <v>3</v>
      </c>
      <c r="K88" s="19">
        <f t="shared" si="8"/>
        <v>74.039999999999992</v>
      </c>
    </row>
    <row r="89" spans="1:11">
      <c r="A89" s="16"/>
      <c r="B89" s="16"/>
      <c r="C89" s="17"/>
      <c r="D89" s="17"/>
      <c r="E89" s="16"/>
      <c r="F89" s="16"/>
      <c r="G89" s="20"/>
      <c r="H89" s="19">
        <v>2</v>
      </c>
      <c r="I89" s="19">
        <v>20.92</v>
      </c>
      <c r="J89" s="19">
        <v>3</v>
      </c>
      <c r="K89" s="19">
        <f t="shared" si="8"/>
        <v>125.52000000000001</v>
      </c>
    </row>
    <row r="90" spans="1:11">
      <c r="A90" s="16"/>
      <c r="B90" s="16"/>
      <c r="C90" s="17"/>
      <c r="D90" s="17"/>
      <c r="E90" s="16"/>
      <c r="F90" s="16"/>
      <c r="G90" s="20"/>
      <c r="H90" s="19">
        <v>2</v>
      </c>
      <c r="I90" s="19">
        <v>7.67</v>
      </c>
      <c r="J90" s="19">
        <v>3</v>
      </c>
      <c r="K90" s="19">
        <f t="shared" si="8"/>
        <v>46.019999999999996</v>
      </c>
    </row>
    <row r="91" spans="1:11">
      <c r="A91" s="16"/>
      <c r="B91" s="16"/>
      <c r="C91" s="17"/>
      <c r="D91" s="17"/>
      <c r="E91" s="16"/>
      <c r="F91" s="16"/>
      <c r="G91" s="20"/>
      <c r="H91" s="19">
        <v>2</v>
      </c>
      <c r="I91" s="19">
        <v>3.75</v>
      </c>
      <c r="J91" s="19">
        <v>3</v>
      </c>
      <c r="K91" s="19">
        <f t="shared" si="8"/>
        <v>22.5</v>
      </c>
    </row>
    <row r="92" spans="1:11">
      <c r="A92" s="16"/>
      <c r="B92" s="16"/>
      <c r="C92" s="17"/>
      <c r="D92" s="17"/>
      <c r="E92" s="16"/>
      <c r="F92" s="16"/>
      <c r="G92" s="20"/>
      <c r="H92" s="19">
        <v>2</v>
      </c>
      <c r="I92" s="19">
        <v>4.5</v>
      </c>
      <c r="J92" s="19">
        <v>3</v>
      </c>
      <c r="K92" s="19">
        <f t="shared" si="8"/>
        <v>27</v>
      </c>
    </row>
    <row r="93" spans="1:11">
      <c r="A93" s="16"/>
      <c r="B93" s="16"/>
      <c r="C93" s="17"/>
      <c r="D93" s="17"/>
      <c r="E93" s="16"/>
      <c r="F93" s="16"/>
      <c r="G93" s="20"/>
      <c r="H93" s="19">
        <v>2</v>
      </c>
      <c r="I93" s="19">
        <v>3.5</v>
      </c>
      <c r="J93" s="19">
        <v>3</v>
      </c>
      <c r="K93" s="19">
        <f t="shared" si="8"/>
        <v>21</v>
      </c>
    </row>
    <row r="94" spans="1:11">
      <c r="A94" s="16"/>
      <c r="B94" s="16"/>
      <c r="C94" s="17"/>
      <c r="D94" s="17"/>
      <c r="E94" s="16"/>
      <c r="F94" s="16"/>
      <c r="G94" s="20"/>
      <c r="H94" s="19">
        <v>2</v>
      </c>
      <c r="I94" s="19">
        <v>7.58</v>
      </c>
      <c r="J94" s="19">
        <v>3</v>
      </c>
      <c r="K94" s="19">
        <f t="shared" si="8"/>
        <v>45.480000000000004</v>
      </c>
    </row>
    <row r="95" spans="1:11">
      <c r="A95" s="16"/>
      <c r="B95" s="16"/>
      <c r="C95" s="17"/>
      <c r="D95" s="17"/>
      <c r="E95" s="16"/>
      <c r="F95" s="16"/>
      <c r="G95" s="20"/>
      <c r="H95" s="19">
        <v>4</v>
      </c>
      <c r="I95" s="19">
        <v>8.48</v>
      </c>
      <c r="J95" s="19">
        <v>3</v>
      </c>
      <c r="K95" s="19">
        <f t="shared" si="8"/>
        <v>101.76</v>
      </c>
    </row>
    <row r="96" spans="1:11">
      <c r="A96" s="16"/>
      <c r="B96" s="16"/>
      <c r="C96" s="17"/>
      <c r="D96" s="17"/>
      <c r="E96" s="16"/>
      <c r="F96" s="16"/>
      <c r="G96" s="20"/>
      <c r="H96" s="19">
        <v>2</v>
      </c>
      <c r="I96" s="19">
        <v>3</v>
      </c>
      <c r="J96" s="19">
        <v>3</v>
      </c>
      <c r="K96" s="19">
        <f>-I96*J96*H96</f>
        <v>-18</v>
      </c>
    </row>
    <row r="97" spans="1:11">
      <c r="A97" s="16"/>
      <c r="B97" s="16"/>
      <c r="C97" s="17"/>
      <c r="D97" s="17"/>
      <c r="E97" s="16"/>
      <c r="F97" s="16"/>
      <c r="G97" s="20"/>
      <c r="H97" s="19">
        <v>2</v>
      </c>
      <c r="I97" s="19">
        <v>3.92</v>
      </c>
      <c r="J97" s="19">
        <v>3</v>
      </c>
      <c r="K97" s="19">
        <f t="shared" si="8"/>
        <v>23.52</v>
      </c>
    </row>
    <row r="98" spans="1:11">
      <c r="A98" s="16"/>
      <c r="B98" s="16"/>
      <c r="C98" s="17"/>
      <c r="D98" s="17"/>
      <c r="E98" s="16"/>
      <c r="F98" s="16"/>
      <c r="G98" s="20"/>
      <c r="H98" s="19">
        <v>2</v>
      </c>
      <c r="I98" s="19">
        <v>3.25</v>
      </c>
      <c r="J98" s="19">
        <v>3</v>
      </c>
      <c r="K98" s="19">
        <f>-I98*J98*H98</f>
        <v>-19.5</v>
      </c>
    </row>
    <row r="99" spans="1:11">
      <c r="A99" s="16"/>
      <c r="B99" s="16"/>
      <c r="C99" s="17"/>
      <c r="D99" s="17"/>
      <c r="E99" s="16"/>
      <c r="F99" s="16"/>
      <c r="G99" s="20"/>
      <c r="H99" s="19">
        <v>2</v>
      </c>
      <c r="I99" s="19">
        <v>3</v>
      </c>
      <c r="J99" s="19">
        <v>3</v>
      </c>
      <c r="K99" s="19">
        <f t="shared" si="8"/>
        <v>18</v>
      </c>
    </row>
    <row r="100" spans="1:11">
      <c r="A100" s="16"/>
      <c r="B100" s="16"/>
      <c r="C100" s="17"/>
      <c r="D100" s="17"/>
      <c r="E100" s="16"/>
      <c r="F100" s="16"/>
      <c r="G100" s="20"/>
      <c r="H100" s="19">
        <v>2</v>
      </c>
      <c r="I100" s="19">
        <v>3</v>
      </c>
      <c r="J100" s="19">
        <v>3</v>
      </c>
      <c r="K100" s="19">
        <f t="shared" si="8"/>
        <v>18</v>
      </c>
    </row>
    <row r="101" spans="1:11">
      <c r="A101" s="16"/>
      <c r="B101" s="16"/>
      <c r="C101" s="17"/>
      <c r="D101" s="17"/>
      <c r="E101" s="16"/>
      <c r="F101" s="16"/>
      <c r="G101" s="20"/>
      <c r="H101" s="19"/>
      <c r="I101" s="19">
        <v>6.5</v>
      </c>
      <c r="J101" s="19">
        <v>3</v>
      </c>
      <c r="K101" s="19">
        <f>I101*J101</f>
        <v>19.5</v>
      </c>
    </row>
    <row r="102" spans="1:11">
      <c r="A102" s="16"/>
      <c r="B102" s="16"/>
      <c r="C102" s="17"/>
      <c r="D102" s="17"/>
      <c r="E102" s="16"/>
      <c r="F102" s="16"/>
      <c r="G102" s="20"/>
      <c r="H102" s="19"/>
      <c r="I102" s="19">
        <v>8</v>
      </c>
      <c r="J102" s="19">
        <v>3</v>
      </c>
      <c r="K102" s="19">
        <f>I102*J102</f>
        <v>24</v>
      </c>
    </row>
    <row r="103" spans="1:11">
      <c r="A103" s="16"/>
      <c r="B103" s="16"/>
      <c r="C103" s="17"/>
      <c r="D103" s="17"/>
      <c r="E103" s="16"/>
      <c r="F103" s="16"/>
      <c r="G103" s="20"/>
      <c r="H103" s="19"/>
      <c r="I103" s="19">
        <v>13.75</v>
      </c>
      <c r="J103" s="19">
        <v>3</v>
      </c>
      <c r="K103" s="19">
        <f>I103*J103</f>
        <v>41.25</v>
      </c>
    </row>
    <row r="104" spans="1:11">
      <c r="A104" s="16"/>
      <c r="B104" s="16"/>
      <c r="C104" s="17"/>
      <c r="D104" s="17"/>
      <c r="E104" s="16"/>
      <c r="F104" s="16"/>
      <c r="G104" s="20"/>
      <c r="H104" s="19"/>
      <c r="I104" s="19">
        <v>14.75</v>
      </c>
      <c r="J104" s="19">
        <v>3</v>
      </c>
      <c r="K104" s="19">
        <f>I104*J104</f>
        <v>44.25</v>
      </c>
    </row>
    <row r="105" spans="1:11">
      <c r="A105" s="16"/>
      <c r="B105" s="16"/>
      <c r="C105" s="17"/>
      <c r="D105" s="17"/>
      <c r="E105" s="16"/>
      <c r="F105" s="16"/>
      <c r="G105" s="20"/>
      <c r="H105" s="19">
        <v>2</v>
      </c>
      <c r="I105" s="19">
        <v>12.58</v>
      </c>
      <c r="J105" s="19">
        <v>1</v>
      </c>
      <c r="K105" s="19">
        <f t="shared" si="8"/>
        <v>25.16</v>
      </c>
    </row>
    <row r="106" spans="1:11">
      <c r="A106" s="16"/>
      <c r="B106" s="16"/>
      <c r="C106" s="17"/>
      <c r="D106" s="17"/>
      <c r="E106" s="16"/>
      <c r="F106" s="16"/>
      <c r="G106" s="20"/>
      <c r="H106" s="19">
        <v>2</v>
      </c>
      <c r="I106" s="19">
        <v>3.75</v>
      </c>
      <c r="J106" s="19">
        <v>1</v>
      </c>
      <c r="K106" s="19">
        <f t="shared" si="8"/>
        <v>7.5</v>
      </c>
    </row>
    <row r="107" spans="1:11">
      <c r="A107" s="16"/>
      <c r="B107" s="16"/>
      <c r="C107" s="17"/>
      <c r="D107" s="17"/>
      <c r="E107" s="16"/>
      <c r="F107" s="16"/>
      <c r="G107" s="20"/>
      <c r="H107" s="19">
        <v>2</v>
      </c>
      <c r="I107" s="19">
        <v>2.75</v>
      </c>
      <c r="J107" s="19">
        <v>1</v>
      </c>
      <c r="K107" s="19">
        <f t="shared" si="8"/>
        <v>5.5</v>
      </c>
    </row>
    <row r="108" spans="1:11">
      <c r="A108" s="16"/>
      <c r="B108" s="16"/>
      <c r="C108" s="17"/>
      <c r="D108" s="17"/>
      <c r="E108" s="16"/>
      <c r="F108" s="16"/>
      <c r="G108" s="20"/>
      <c r="H108" s="19"/>
      <c r="I108" s="19"/>
      <c r="J108" s="19"/>
      <c r="K108" s="19"/>
    </row>
    <row r="109" spans="1:11">
      <c r="A109" s="16">
        <v>13</v>
      </c>
      <c r="B109" s="16" t="s">
        <v>55</v>
      </c>
      <c r="C109" s="17" t="s">
        <v>56</v>
      </c>
      <c r="D109" s="17" t="s">
        <v>56</v>
      </c>
      <c r="E109" s="16" t="s">
        <v>4</v>
      </c>
      <c r="F109" s="16" t="s">
        <v>4</v>
      </c>
      <c r="G109" s="16"/>
      <c r="H109" s="19"/>
      <c r="J109" s="19"/>
      <c r="K109" s="19"/>
    </row>
    <row r="110" spans="1:11" ht="50.25" customHeight="1">
      <c r="A110" s="16">
        <v>14</v>
      </c>
      <c r="B110" s="16" t="s">
        <v>57</v>
      </c>
      <c r="C110" s="17" t="s">
        <v>58</v>
      </c>
      <c r="D110" s="17" t="s">
        <v>58</v>
      </c>
      <c r="E110" s="16" t="s">
        <v>20</v>
      </c>
      <c r="F110" s="16" t="s">
        <v>49</v>
      </c>
      <c r="G110" s="16"/>
      <c r="H110" s="19"/>
      <c r="I110" s="19">
        <v>43</v>
      </c>
      <c r="J110" s="19">
        <v>25.5</v>
      </c>
      <c r="K110" s="21">
        <f>I110*J110</f>
        <v>1096.5</v>
      </c>
    </row>
    <row r="111" spans="1:11">
      <c r="A111" s="16">
        <v>15</v>
      </c>
      <c r="B111" s="16" t="s">
        <v>59</v>
      </c>
      <c r="C111" s="17" t="s">
        <v>60</v>
      </c>
      <c r="D111" s="17" t="s">
        <v>60</v>
      </c>
      <c r="E111" s="16" t="s">
        <v>4</v>
      </c>
      <c r="F111" s="16" t="s">
        <v>4</v>
      </c>
      <c r="G111" s="16"/>
      <c r="H111" s="19"/>
      <c r="I111" s="19"/>
      <c r="J111" s="19"/>
      <c r="K111" s="19"/>
    </row>
    <row r="112" spans="1:11" ht="58.5" customHeight="1">
      <c r="A112" s="16">
        <v>16</v>
      </c>
      <c r="B112" s="16" t="s">
        <v>61</v>
      </c>
      <c r="C112" s="17" t="s">
        <v>62</v>
      </c>
      <c r="D112" s="17" t="s">
        <v>62</v>
      </c>
      <c r="E112" s="16" t="s">
        <v>63</v>
      </c>
      <c r="F112" s="16" t="s">
        <v>64</v>
      </c>
      <c r="G112" s="16"/>
      <c r="H112" s="19">
        <v>6</v>
      </c>
      <c r="I112" s="19"/>
      <c r="J112" s="19"/>
      <c r="K112" s="21">
        <f>H112</f>
        <v>6</v>
      </c>
    </row>
    <row r="113" spans="1:11" ht="94.5" customHeight="1">
      <c r="A113" s="16">
        <v>17</v>
      </c>
      <c r="B113" s="16" t="s">
        <v>4</v>
      </c>
      <c r="C113" s="17" t="s">
        <v>65</v>
      </c>
      <c r="D113" s="17" t="s">
        <v>65</v>
      </c>
      <c r="E113" s="16" t="s">
        <v>4</v>
      </c>
      <c r="F113" s="16" t="s">
        <v>4</v>
      </c>
      <c r="G113" s="16"/>
      <c r="H113" s="19"/>
      <c r="I113" s="19"/>
      <c r="J113" s="19"/>
      <c r="K113" s="19"/>
    </row>
    <row r="114" spans="1:11">
      <c r="A114" s="16">
        <v>18</v>
      </c>
      <c r="B114" s="16" t="s">
        <v>66</v>
      </c>
      <c r="C114" s="17" t="s">
        <v>67</v>
      </c>
      <c r="D114" s="17" t="s">
        <v>67</v>
      </c>
      <c r="E114" s="16" t="s">
        <v>4</v>
      </c>
      <c r="F114" s="16" t="s">
        <v>4</v>
      </c>
      <c r="G114" s="16"/>
      <c r="H114" s="19"/>
      <c r="I114" s="19"/>
      <c r="J114" s="19"/>
      <c r="K114" s="19"/>
    </row>
    <row r="115" spans="1:11" ht="75" customHeight="1">
      <c r="A115" s="16">
        <v>19</v>
      </c>
      <c r="B115" s="16" t="s">
        <v>68</v>
      </c>
      <c r="C115" s="17" t="s">
        <v>69</v>
      </c>
      <c r="D115" s="17" t="s">
        <v>69</v>
      </c>
      <c r="E115" s="16" t="s">
        <v>20</v>
      </c>
      <c r="F115" s="16" t="s">
        <v>70</v>
      </c>
      <c r="G115" s="20" t="s">
        <v>71</v>
      </c>
      <c r="H115" s="19"/>
      <c r="I115" s="19"/>
      <c r="J115" s="19"/>
      <c r="K115" s="19"/>
    </row>
    <row r="116" spans="1:11" ht="114.75" customHeight="1">
      <c r="A116" s="16">
        <v>20</v>
      </c>
      <c r="B116" s="16" t="s">
        <v>72</v>
      </c>
      <c r="C116" s="17" t="s">
        <v>73</v>
      </c>
      <c r="D116" s="17" t="s">
        <v>73</v>
      </c>
      <c r="E116" s="16" t="s">
        <v>20</v>
      </c>
      <c r="F116" s="16" t="s">
        <v>74</v>
      </c>
      <c r="G116" s="16"/>
      <c r="H116" s="19"/>
      <c r="I116" s="19">
        <v>3.75</v>
      </c>
      <c r="J116" s="19">
        <v>3</v>
      </c>
      <c r="K116" s="21">
        <f>I116*J116</f>
        <v>11.25</v>
      </c>
    </row>
    <row r="117" spans="1:11" ht="119.25" customHeight="1">
      <c r="A117" s="16">
        <v>21</v>
      </c>
      <c r="B117" s="16" t="s">
        <v>75</v>
      </c>
      <c r="C117" s="17" t="s">
        <v>76</v>
      </c>
      <c r="D117" s="17" t="s">
        <v>76</v>
      </c>
      <c r="E117" s="16" t="s">
        <v>77</v>
      </c>
      <c r="F117" s="16" t="s">
        <v>70</v>
      </c>
      <c r="G117" s="16"/>
      <c r="H117" s="19"/>
      <c r="I117" s="19"/>
      <c r="J117" s="19"/>
      <c r="K117" s="21">
        <f>SUM(K118:K121)</f>
        <v>190.5</v>
      </c>
    </row>
    <row r="118" spans="1:11">
      <c r="A118" s="16"/>
      <c r="B118" s="16"/>
      <c r="C118" s="17"/>
      <c r="D118" s="17"/>
      <c r="E118" s="16"/>
      <c r="F118" s="16"/>
      <c r="G118" s="16"/>
      <c r="H118" s="19"/>
      <c r="I118" s="19">
        <v>122</v>
      </c>
      <c r="J118" s="19"/>
      <c r="K118" s="19">
        <f>I118</f>
        <v>122</v>
      </c>
    </row>
    <row r="119" spans="1:11">
      <c r="A119" s="16"/>
      <c r="B119" s="16"/>
      <c r="C119" s="17"/>
      <c r="D119" s="17"/>
      <c r="E119" s="16"/>
      <c r="F119" s="16"/>
      <c r="G119" s="16"/>
      <c r="H119" s="19"/>
      <c r="I119" s="19">
        <v>7</v>
      </c>
      <c r="J119" s="19"/>
      <c r="K119" s="19">
        <f>I119</f>
        <v>7</v>
      </c>
    </row>
    <row r="120" spans="1:11">
      <c r="A120" s="16"/>
      <c r="B120" s="16"/>
      <c r="C120" s="17"/>
      <c r="D120" s="17"/>
      <c r="E120" s="16"/>
      <c r="F120" s="16"/>
      <c r="G120" s="16"/>
      <c r="H120" s="19"/>
      <c r="I120" s="19">
        <v>18</v>
      </c>
      <c r="J120" s="19"/>
      <c r="K120" s="19">
        <f>I120</f>
        <v>18</v>
      </c>
    </row>
    <row r="121" spans="1:11">
      <c r="A121" s="16"/>
      <c r="B121" s="16"/>
      <c r="C121" s="17"/>
      <c r="D121" s="17"/>
      <c r="E121" s="16"/>
      <c r="F121" s="16"/>
      <c r="G121" s="16"/>
      <c r="H121" s="19"/>
      <c r="I121" s="19">
        <v>43.5</v>
      </c>
      <c r="J121" s="19"/>
      <c r="K121" s="19">
        <f>I121</f>
        <v>43.5</v>
      </c>
    </row>
    <row r="122" spans="1:11">
      <c r="A122" s="16"/>
      <c r="B122" s="16"/>
      <c r="C122" s="17"/>
      <c r="D122" s="17"/>
      <c r="E122" s="16"/>
      <c r="F122" s="16"/>
      <c r="G122" s="16"/>
      <c r="H122" s="19"/>
      <c r="I122" s="19"/>
      <c r="J122" s="19"/>
      <c r="K122" s="19"/>
    </row>
    <row r="123" spans="1:11">
      <c r="A123" s="16">
        <v>22</v>
      </c>
      <c r="B123" s="16" t="s">
        <v>78</v>
      </c>
      <c r="C123" s="17" t="s">
        <v>79</v>
      </c>
      <c r="D123" s="17" t="s">
        <v>79</v>
      </c>
      <c r="E123" s="16" t="s">
        <v>4</v>
      </c>
      <c r="F123" s="16" t="s">
        <v>4</v>
      </c>
      <c r="G123" s="16"/>
      <c r="H123" s="19"/>
      <c r="I123" s="19"/>
      <c r="J123" s="19"/>
      <c r="K123" s="19"/>
    </row>
    <row r="124" spans="1:11" ht="67.5" customHeight="1">
      <c r="A124" s="16">
        <v>23</v>
      </c>
      <c r="B124" s="16" t="s">
        <v>80</v>
      </c>
      <c r="C124" s="17" t="s">
        <v>81</v>
      </c>
      <c r="D124" s="17" t="s">
        <v>81</v>
      </c>
      <c r="E124" s="16" t="s">
        <v>20</v>
      </c>
      <c r="F124" s="16" t="s">
        <v>82</v>
      </c>
      <c r="G124" s="20" t="s">
        <v>83</v>
      </c>
      <c r="H124" s="19"/>
      <c r="I124" s="19"/>
      <c r="J124" s="19"/>
      <c r="K124" s="21">
        <f>SUM(K125:K130)</f>
        <v>1129.3</v>
      </c>
    </row>
    <row r="125" spans="1:11">
      <c r="A125" s="16"/>
      <c r="B125" s="16"/>
      <c r="C125" s="17"/>
      <c r="D125" s="17"/>
      <c r="E125" s="16"/>
      <c r="F125" s="16"/>
      <c r="G125" s="20"/>
      <c r="H125" s="19"/>
      <c r="I125" s="19">
        <v>43</v>
      </c>
      <c r="J125" s="19">
        <v>25.5</v>
      </c>
      <c r="K125" s="19">
        <f>I125*J125</f>
        <v>1096.5</v>
      </c>
    </row>
    <row r="126" spans="1:11">
      <c r="A126" s="16"/>
      <c r="B126" s="16"/>
      <c r="C126" s="17"/>
      <c r="D126" s="17"/>
      <c r="E126" s="16"/>
      <c r="F126" s="16"/>
      <c r="G126" s="20"/>
      <c r="H126" s="19"/>
      <c r="I126" s="19">
        <v>13.75</v>
      </c>
      <c r="J126" s="19">
        <v>8</v>
      </c>
      <c r="K126" s="19">
        <f>-I126*J126</f>
        <v>-110</v>
      </c>
    </row>
    <row r="127" spans="1:11">
      <c r="A127" s="16"/>
      <c r="B127" s="16"/>
      <c r="C127" s="17"/>
      <c r="D127" s="17"/>
      <c r="E127" s="16"/>
      <c r="F127" s="16"/>
      <c r="G127" s="20"/>
      <c r="H127" s="19"/>
      <c r="I127" s="19">
        <v>3</v>
      </c>
      <c r="J127" s="19">
        <v>5</v>
      </c>
      <c r="K127" s="19">
        <f t="shared" ref="K127:K130" si="9">I127*J127</f>
        <v>15</v>
      </c>
    </row>
    <row r="128" spans="1:11">
      <c r="A128" s="16"/>
      <c r="B128" s="16"/>
      <c r="C128" s="17"/>
      <c r="D128" s="17"/>
      <c r="E128" s="16"/>
      <c r="F128" s="16"/>
      <c r="G128" s="20"/>
      <c r="H128" s="19"/>
      <c r="I128" s="19">
        <v>2.08</v>
      </c>
      <c r="J128" s="19">
        <v>5</v>
      </c>
      <c r="K128" s="19">
        <f t="shared" si="9"/>
        <v>10.4</v>
      </c>
    </row>
    <row r="129" spans="1:11">
      <c r="A129" s="16"/>
      <c r="B129" s="16"/>
      <c r="C129" s="17"/>
      <c r="D129" s="17"/>
      <c r="E129" s="16"/>
      <c r="F129" s="16"/>
      <c r="G129" s="20"/>
      <c r="H129" s="19"/>
      <c r="I129" s="19">
        <v>3.48</v>
      </c>
      <c r="J129" s="19">
        <v>5</v>
      </c>
      <c r="K129" s="19">
        <f t="shared" si="9"/>
        <v>17.399999999999999</v>
      </c>
    </row>
    <row r="130" spans="1:11">
      <c r="A130" s="16"/>
      <c r="B130" s="16"/>
      <c r="C130" s="17"/>
      <c r="D130" s="17"/>
      <c r="E130" s="16"/>
      <c r="F130" s="16"/>
      <c r="G130" s="20"/>
      <c r="H130" s="19"/>
      <c r="I130" s="19">
        <v>20</v>
      </c>
      <c r="J130" s="19">
        <v>5</v>
      </c>
      <c r="K130" s="19">
        <f t="shared" si="9"/>
        <v>100</v>
      </c>
    </row>
    <row r="131" spans="1:11">
      <c r="A131" s="16"/>
      <c r="B131" s="16"/>
      <c r="C131" s="17"/>
      <c r="D131" s="17"/>
      <c r="E131" s="16"/>
      <c r="F131" s="16"/>
      <c r="G131" s="20"/>
      <c r="H131" s="19"/>
      <c r="I131" s="19"/>
      <c r="J131" s="19"/>
      <c r="K131" s="19"/>
    </row>
    <row r="132" spans="1:11">
      <c r="A132" s="16">
        <v>24</v>
      </c>
      <c r="B132" s="16" t="s">
        <v>84</v>
      </c>
      <c r="C132" s="17" t="s">
        <v>85</v>
      </c>
      <c r="D132" s="17" t="s">
        <v>85</v>
      </c>
      <c r="E132" s="16" t="s">
        <v>4</v>
      </c>
      <c r="F132" s="16" t="s">
        <v>4</v>
      </c>
      <c r="G132" s="16"/>
      <c r="H132" s="19"/>
      <c r="I132" s="19"/>
      <c r="J132" s="19"/>
      <c r="K132" s="19"/>
    </row>
    <row r="133" spans="1:11" ht="80.25" customHeight="1">
      <c r="A133" s="16">
        <v>25</v>
      </c>
      <c r="B133" s="16" t="s">
        <v>86</v>
      </c>
      <c r="C133" s="17" t="s">
        <v>87</v>
      </c>
      <c r="D133" s="17" t="s">
        <v>87</v>
      </c>
      <c r="E133" s="16" t="s">
        <v>20</v>
      </c>
      <c r="F133" s="16" t="s">
        <v>88</v>
      </c>
      <c r="G133" s="16"/>
      <c r="H133" s="19"/>
      <c r="I133" s="19"/>
      <c r="J133" s="19"/>
      <c r="K133" s="21">
        <f>SUM(K134:K138)</f>
        <v>283.5872</v>
      </c>
    </row>
    <row r="134" spans="1:11">
      <c r="A134" s="16"/>
      <c r="B134" s="16"/>
      <c r="C134" s="17"/>
      <c r="D134" s="17"/>
      <c r="E134" s="16"/>
      <c r="F134" s="16"/>
      <c r="G134" s="16"/>
      <c r="H134" s="19"/>
      <c r="I134" s="19">
        <v>9.25</v>
      </c>
      <c r="J134" s="19">
        <v>8.84</v>
      </c>
      <c r="K134" s="19">
        <f>I134*J134</f>
        <v>81.77</v>
      </c>
    </row>
    <row r="135" spans="1:11">
      <c r="A135" s="16"/>
      <c r="B135" s="16"/>
      <c r="C135" s="17"/>
      <c r="D135" s="17"/>
      <c r="E135" s="16"/>
      <c r="F135" s="16"/>
      <c r="G135" s="16"/>
      <c r="H135" s="19"/>
      <c r="I135" s="19">
        <v>3.75</v>
      </c>
      <c r="J135" s="19">
        <v>8.84</v>
      </c>
      <c r="K135" s="19">
        <f t="shared" ref="K135:K138" si="10">I135*J135</f>
        <v>33.15</v>
      </c>
    </row>
    <row r="136" spans="1:11">
      <c r="A136" s="16"/>
      <c r="B136" s="16"/>
      <c r="C136" s="17"/>
      <c r="D136" s="17"/>
      <c r="E136" s="16"/>
      <c r="F136" s="16"/>
      <c r="G136" s="16"/>
      <c r="H136" s="19"/>
      <c r="I136" s="19">
        <v>4.5</v>
      </c>
      <c r="J136" s="19">
        <v>8.84</v>
      </c>
      <c r="K136" s="19">
        <f t="shared" si="10"/>
        <v>39.78</v>
      </c>
    </row>
    <row r="137" spans="1:11">
      <c r="A137" s="16"/>
      <c r="B137" s="16"/>
      <c r="C137" s="17"/>
      <c r="D137" s="17"/>
      <c r="E137" s="16"/>
      <c r="F137" s="16"/>
      <c r="G137" s="16"/>
      <c r="H137" s="19"/>
      <c r="I137" s="19">
        <v>8.58</v>
      </c>
      <c r="J137" s="19">
        <v>8.84</v>
      </c>
      <c r="K137" s="19">
        <f t="shared" si="10"/>
        <v>75.847200000000001</v>
      </c>
    </row>
    <row r="138" spans="1:11">
      <c r="A138" s="16"/>
      <c r="B138" s="16"/>
      <c r="C138" s="17"/>
      <c r="D138" s="17"/>
      <c r="E138" s="16"/>
      <c r="F138" s="16"/>
      <c r="G138" s="16"/>
      <c r="H138" s="19"/>
      <c r="I138" s="19">
        <v>6</v>
      </c>
      <c r="J138" s="19">
        <v>8.84</v>
      </c>
      <c r="K138" s="19">
        <f t="shared" si="10"/>
        <v>53.04</v>
      </c>
    </row>
    <row r="139" spans="1:11">
      <c r="A139" s="16"/>
      <c r="B139" s="16"/>
      <c r="C139" s="17"/>
      <c r="D139" s="17"/>
      <c r="E139" s="16"/>
      <c r="F139" s="16"/>
      <c r="G139" s="16"/>
      <c r="H139" s="19"/>
      <c r="I139" s="19"/>
      <c r="J139" s="19"/>
      <c r="K139" s="19"/>
    </row>
    <row r="140" spans="1:11" ht="79.5" customHeight="1">
      <c r="A140" s="16">
        <v>26</v>
      </c>
      <c r="B140" s="16" t="s">
        <v>89</v>
      </c>
      <c r="C140" s="17" t="s">
        <v>90</v>
      </c>
      <c r="D140" s="17" t="s">
        <v>90</v>
      </c>
      <c r="E140" s="16" t="s">
        <v>20</v>
      </c>
      <c r="F140" s="16" t="s">
        <v>91</v>
      </c>
      <c r="G140" s="20" t="s">
        <v>92</v>
      </c>
      <c r="H140" s="19"/>
      <c r="I140" s="19"/>
      <c r="J140" s="19"/>
      <c r="K140" s="21">
        <f>SUM(K141:K171)</f>
        <v>1710.8364000000004</v>
      </c>
    </row>
    <row r="141" spans="1:11">
      <c r="A141" s="16"/>
      <c r="B141" s="16"/>
      <c r="C141" s="17"/>
      <c r="D141" s="17"/>
      <c r="E141" s="16"/>
      <c r="F141" s="16"/>
      <c r="G141" s="20"/>
      <c r="H141" s="19"/>
      <c r="I141" s="19">
        <v>10.34</v>
      </c>
      <c r="J141" s="19">
        <v>8.25</v>
      </c>
      <c r="K141" s="19">
        <f t="shared" ref="K141:K170" si="11">I141*J141</f>
        <v>85.304999999999993</v>
      </c>
    </row>
    <row r="142" spans="1:11">
      <c r="A142" s="16"/>
      <c r="B142" s="16"/>
      <c r="C142" s="17"/>
      <c r="D142" s="17"/>
      <c r="E142" s="16"/>
      <c r="F142" s="16"/>
      <c r="G142" s="20"/>
      <c r="H142" s="19"/>
      <c r="I142" s="19">
        <v>9.67</v>
      </c>
      <c r="J142" s="19">
        <v>8.25</v>
      </c>
      <c r="K142" s="19">
        <f t="shared" si="11"/>
        <v>79.777500000000003</v>
      </c>
    </row>
    <row r="143" spans="1:11">
      <c r="A143" s="16"/>
      <c r="B143" s="16"/>
      <c r="C143" s="17"/>
      <c r="D143" s="17"/>
      <c r="E143" s="16"/>
      <c r="F143" s="16"/>
      <c r="G143" s="20"/>
      <c r="H143" s="19"/>
      <c r="I143" s="19">
        <v>7.5</v>
      </c>
      <c r="J143" s="19">
        <v>8.25</v>
      </c>
      <c r="K143" s="19">
        <f t="shared" si="11"/>
        <v>61.875</v>
      </c>
    </row>
    <row r="144" spans="1:11">
      <c r="A144" s="16"/>
      <c r="B144" s="16"/>
      <c r="C144" s="17"/>
      <c r="D144" s="17"/>
      <c r="E144" s="16"/>
      <c r="F144" s="16"/>
      <c r="G144" s="20"/>
      <c r="H144" s="19">
        <v>2</v>
      </c>
      <c r="I144" s="19">
        <v>7.67</v>
      </c>
      <c r="J144" s="19">
        <v>8.25</v>
      </c>
      <c r="K144" s="19">
        <f>I144*J144*H144</f>
        <v>126.55499999999999</v>
      </c>
    </row>
    <row r="145" spans="1:11">
      <c r="A145" s="16"/>
      <c r="B145" s="16"/>
      <c r="C145" s="17"/>
      <c r="D145" s="17"/>
      <c r="E145" s="16"/>
      <c r="F145" s="16"/>
      <c r="G145" s="20"/>
      <c r="H145" s="19"/>
      <c r="I145" s="19">
        <v>5.84</v>
      </c>
      <c r="J145" s="19">
        <v>8.25</v>
      </c>
      <c r="K145" s="19">
        <f t="shared" si="11"/>
        <v>48.18</v>
      </c>
    </row>
    <row r="146" spans="1:11">
      <c r="A146" s="16"/>
      <c r="B146" s="16"/>
      <c r="C146" s="17"/>
      <c r="D146" s="17"/>
      <c r="E146" s="16"/>
      <c r="F146" s="16"/>
      <c r="G146" s="20"/>
      <c r="H146" s="19"/>
      <c r="I146" s="19">
        <v>0.5</v>
      </c>
      <c r="J146" s="19">
        <v>8.25</v>
      </c>
      <c r="K146" s="19">
        <f t="shared" si="11"/>
        <v>4.125</v>
      </c>
    </row>
    <row r="147" spans="1:11">
      <c r="A147" s="16"/>
      <c r="B147" s="16"/>
      <c r="C147" s="17"/>
      <c r="D147" s="17"/>
      <c r="E147" s="16"/>
      <c r="F147" s="16"/>
      <c r="G147" s="20"/>
      <c r="H147" s="19"/>
      <c r="I147" s="19">
        <v>4.58</v>
      </c>
      <c r="J147" s="19">
        <v>3.25</v>
      </c>
      <c r="K147" s="19">
        <f t="shared" si="11"/>
        <v>14.885</v>
      </c>
    </row>
    <row r="148" spans="1:11">
      <c r="A148" s="16"/>
      <c r="B148" s="16"/>
      <c r="C148" s="17"/>
      <c r="D148" s="17"/>
      <c r="E148" s="16"/>
      <c r="F148" s="16"/>
      <c r="G148" s="20"/>
      <c r="H148" s="19"/>
      <c r="I148" s="19">
        <v>9.16</v>
      </c>
      <c r="J148" s="19">
        <v>3.25</v>
      </c>
      <c r="K148" s="19">
        <f t="shared" si="11"/>
        <v>29.77</v>
      </c>
    </row>
    <row r="149" spans="1:11">
      <c r="A149" s="16"/>
      <c r="B149" s="16"/>
      <c r="C149" s="17"/>
      <c r="D149" s="17"/>
      <c r="E149" s="16"/>
      <c r="F149" s="16"/>
      <c r="G149" s="20"/>
      <c r="H149" s="19"/>
      <c r="I149" s="19">
        <v>5.92</v>
      </c>
      <c r="J149" s="19">
        <v>3.25</v>
      </c>
      <c r="K149" s="19">
        <f t="shared" si="11"/>
        <v>19.239999999999998</v>
      </c>
    </row>
    <row r="150" spans="1:11">
      <c r="A150" s="16"/>
      <c r="B150" s="16"/>
      <c r="C150" s="17"/>
      <c r="D150" s="17"/>
      <c r="E150" s="16"/>
      <c r="F150" s="16"/>
      <c r="G150" s="20"/>
      <c r="H150" s="19"/>
      <c r="I150" s="19">
        <v>3.75</v>
      </c>
      <c r="J150" s="19">
        <v>3.25</v>
      </c>
      <c r="K150" s="19">
        <f t="shared" si="11"/>
        <v>12.1875</v>
      </c>
    </row>
    <row r="151" spans="1:11">
      <c r="A151" s="16"/>
      <c r="B151" s="16"/>
      <c r="C151" s="17"/>
      <c r="D151" s="17"/>
      <c r="E151" s="16"/>
      <c r="F151" s="16"/>
      <c r="G151" s="20"/>
      <c r="H151" s="19"/>
      <c r="I151" s="19">
        <v>9</v>
      </c>
      <c r="J151" s="19">
        <v>8.25</v>
      </c>
      <c r="K151" s="19">
        <f t="shared" si="11"/>
        <v>74.25</v>
      </c>
    </row>
    <row r="152" spans="1:11">
      <c r="A152" s="16"/>
      <c r="B152" s="16"/>
      <c r="C152" s="17"/>
      <c r="D152" s="17"/>
      <c r="E152" s="16"/>
      <c r="F152" s="16"/>
      <c r="G152" s="20"/>
      <c r="H152" s="19"/>
      <c r="I152" s="19">
        <v>13.92</v>
      </c>
      <c r="J152" s="19">
        <v>8.25</v>
      </c>
      <c r="K152" s="19">
        <f t="shared" si="11"/>
        <v>114.84</v>
      </c>
    </row>
    <row r="153" spans="1:11">
      <c r="A153" s="16"/>
      <c r="B153" s="16"/>
      <c r="C153" s="17"/>
      <c r="D153" s="17"/>
      <c r="E153" s="16"/>
      <c r="F153" s="16"/>
      <c r="G153" s="20"/>
      <c r="H153" s="19"/>
      <c r="I153" s="19">
        <v>2.67</v>
      </c>
      <c r="J153" s="19">
        <v>6</v>
      </c>
      <c r="K153" s="19">
        <f>-I153*J153</f>
        <v>-16.02</v>
      </c>
    </row>
    <row r="154" spans="1:11">
      <c r="A154" s="16"/>
      <c r="B154" s="16"/>
      <c r="C154" s="17"/>
      <c r="D154" s="17"/>
      <c r="E154" s="16"/>
      <c r="F154" s="16"/>
      <c r="G154" s="20"/>
      <c r="H154" s="19"/>
      <c r="I154" s="19">
        <v>12.5</v>
      </c>
      <c r="J154" s="19">
        <v>8.25</v>
      </c>
      <c r="K154" s="19">
        <f t="shared" si="11"/>
        <v>103.125</v>
      </c>
    </row>
    <row r="155" spans="1:11">
      <c r="A155" s="16"/>
      <c r="B155" s="16"/>
      <c r="C155" s="17"/>
      <c r="D155" s="17"/>
      <c r="E155" s="16"/>
      <c r="F155" s="16"/>
      <c r="G155" s="20"/>
      <c r="H155" s="19"/>
      <c r="I155" s="19">
        <v>11.16</v>
      </c>
      <c r="J155" s="19">
        <v>8.25</v>
      </c>
      <c r="K155" s="19">
        <f t="shared" si="11"/>
        <v>92.070000000000007</v>
      </c>
    </row>
    <row r="156" spans="1:11">
      <c r="A156" s="16"/>
      <c r="B156" s="16"/>
      <c r="C156" s="17"/>
      <c r="D156" s="17"/>
      <c r="E156" s="16"/>
      <c r="F156" s="16"/>
      <c r="G156" s="20"/>
      <c r="H156" s="19"/>
      <c r="I156" s="19">
        <v>20</v>
      </c>
      <c r="J156" s="19">
        <v>8.25</v>
      </c>
      <c r="K156" s="19">
        <f t="shared" si="11"/>
        <v>165</v>
      </c>
    </row>
    <row r="157" spans="1:11">
      <c r="A157" s="16"/>
      <c r="B157" s="16"/>
      <c r="C157" s="17"/>
      <c r="D157" s="17"/>
      <c r="E157" s="16"/>
      <c r="F157" s="16"/>
      <c r="G157" s="20"/>
      <c r="H157" s="19"/>
      <c r="I157" s="19">
        <v>8.25</v>
      </c>
      <c r="J157" s="19">
        <v>8.25</v>
      </c>
      <c r="K157" s="19">
        <f t="shared" si="11"/>
        <v>68.0625</v>
      </c>
    </row>
    <row r="158" spans="1:11">
      <c r="A158" s="16"/>
      <c r="B158" s="16"/>
      <c r="C158" s="17"/>
      <c r="D158" s="17"/>
      <c r="E158" s="16"/>
      <c r="F158" s="16"/>
      <c r="G158" s="20"/>
      <c r="H158" s="19"/>
      <c r="I158" s="19">
        <v>7.75</v>
      </c>
      <c r="J158" s="19">
        <v>8.25</v>
      </c>
      <c r="K158" s="19">
        <f t="shared" si="11"/>
        <v>63.9375</v>
      </c>
    </row>
    <row r="159" spans="1:11">
      <c r="A159" s="16"/>
      <c r="B159" s="16"/>
      <c r="C159" s="17"/>
      <c r="D159" s="17"/>
      <c r="E159" s="16"/>
      <c r="F159" s="16"/>
      <c r="G159" s="20"/>
      <c r="H159" s="19"/>
      <c r="I159" s="19">
        <v>3.08</v>
      </c>
      <c r="J159" s="19">
        <v>1.58</v>
      </c>
      <c r="K159" s="19">
        <f t="shared" si="11"/>
        <v>4.8664000000000005</v>
      </c>
    </row>
    <row r="160" spans="1:11">
      <c r="A160" s="16"/>
      <c r="B160" s="16"/>
      <c r="C160" s="17"/>
      <c r="D160" s="17"/>
      <c r="E160" s="16"/>
      <c r="F160" s="16"/>
      <c r="G160" s="20"/>
      <c r="H160" s="19"/>
      <c r="I160" s="19">
        <v>6</v>
      </c>
      <c r="J160" s="19">
        <v>8.25</v>
      </c>
      <c r="K160" s="19">
        <f t="shared" si="11"/>
        <v>49.5</v>
      </c>
    </row>
    <row r="161" spans="1:11">
      <c r="A161" s="16"/>
      <c r="B161" s="16"/>
      <c r="C161" s="17"/>
      <c r="D161" s="17"/>
      <c r="E161" s="16"/>
      <c r="F161" s="16"/>
      <c r="G161" s="20"/>
      <c r="H161" s="19"/>
      <c r="I161" s="19">
        <v>2.75</v>
      </c>
      <c r="J161" s="19">
        <v>7</v>
      </c>
      <c r="K161" s="19">
        <f>-I161*J161</f>
        <v>-19.25</v>
      </c>
    </row>
    <row r="162" spans="1:11">
      <c r="A162" s="16"/>
      <c r="B162" s="16"/>
      <c r="C162" s="17"/>
      <c r="D162" s="17"/>
      <c r="E162" s="16"/>
      <c r="F162" s="16"/>
      <c r="G162" s="20"/>
      <c r="H162" s="19"/>
      <c r="I162" s="19">
        <v>4</v>
      </c>
      <c r="J162" s="19">
        <v>8</v>
      </c>
      <c r="K162" s="19">
        <f t="shared" si="11"/>
        <v>32</v>
      </c>
    </row>
    <row r="163" spans="1:11">
      <c r="A163" s="16"/>
      <c r="B163" s="16"/>
      <c r="C163" s="17"/>
      <c r="D163" s="17"/>
      <c r="E163" s="16"/>
      <c r="F163" s="16"/>
      <c r="G163" s="20"/>
      <c r="H163" s="19"/>
      <c r="I163" s="19">
        <v>8.25</v>
      </c>
      <c r="J163" s="19">
        <v>8.25</v>
      </c>
      <c r="K163" s="19">
        <f t="shared" si="11"/>
        <v>68.0625</v>
      </c>
    </row>
    <row r="164" spans="1:11">
      <c r="A164" s="16"/>
      <c r="B164" s="16"/>
      <c r="C164" s="17"/>
      <c r="D164" s="17"/>
      <c r="E164" s="16"/>
      <c r="F164" s="16"/>
      <c r="G164" s="20"/>
      <c r="H164" s="19"/>
      <c r="I164" s="19">
        <v>7</v>
      </c>
      <c r="J164" s="19">
        <v>8.25</v>
      </c>
      <c r="K164" s="19">
        <f t="shared" si="11"/>
        <v>57.75</v>
      </c>
    </row>
    <row r="165" spans="1:11">
      <c r="A165" s="16"/>
      <c r="B165" s="16"/>
      <c r="C165" s="17"/>
      <c r="D165" s="17"/>
      <c r="E165" s="16"/>
      <c r="F165" s="16"/>
      <c r="G165" s="20"/>
      <c r="H165" s="19"/>
      <c r="I165" s="19">
        <v>16.84</v>
      </c>
      <c r="J165" s="19">
        <v>8.25</v>
      </c>
      <c r="K165" s="19">
        <f t="shared" si="11"/>
        <v>138.93</v>
      </c>
    </row>
    <row r="166" spans="1:11">
      <c r="A166" s="16"/>
      <c r="B166" s="16"/>
      <c r="C166" s="17"/>
      <c r="D166" s="17"/>
      <c r="E166" s="16"/>
      <c r="F166" s="16"/>
      <c r="G166" s="20"/>
      <c r="H166" s="19"/>
      <c r="I166" s="19">
        <v>4.58</v>
      </c>
      <c r="J166" s="19">
        <v>8.25</v>
      </c>
      <c r="K166" s="19">
        <f t="shared" si="11"/>
        <v>37.785000000000004</v>
      </c>
    </row>
    <row r="167" spans="1:11">
      <c r="A167" s="16"/>
      <c r="B167" s="16"/>
      <c r="C167" s="17"/>
      <c r="D167" s="17"/>
      <c r="E167" s="16"/>
      <c r="F167" s="16"/>
      <c r="G167" s="20"/>
      <c r="H167" s="19"/>
      <c r="I167" s="19">
        <v>4.08</v>
      </c>
      <c r="J167" s="19">
        <v>8.25</v>
      </c>
      <c r="K167" s="19">
        <f t="shared" si="11"/>
        <v>33.660000000000004</v>
      </c>
    </row>
    <row r="168" spans="1:11">
      <c r="A168" s="16"/>
      <c r="B168" s="16"/>
      <c r="C168" s="17"/>
      <c r="D168" s="17"/>
      <c r="E168" s="16"/>
      <c r="F168" s="16"/>
      <c r="G168" s="20"/>
      <c r="H168" s="19">
        <v>3</v>
      </c>
      <c r="I168" s="19">
        <v>0.5</v>
      </c>
      <c r="J168" s="19"/>
      <c r="K168" s="19">
        <f>I168*H168</f>
        <v>1.5</v>
      </c>
    </row>
    <row r="169" spans="1:11">
      <c r="A169" s="16"/>
      <c r="B169" s="16"/>
      <c r="C169" s="17"/>
      <c r="D169" s="17"/>
      <c r="E169" s="16"/>
      <c r="F169" s="16"/>
      <c r="G169" s="20"/>
      <c r="H169" s="19"/>
      <c r="I169" s="19">
        <v>7.34</v>
      </c>
      <c r="J169" s="19">
        <v>8.25</v>
      </c>
      <c r="K169" s="19">
        <f t="shared" si="11"/>
        <v>60.555</v>
      </c>
    </row>
    <row r="170" spans="1:11">
      <c r="A170" s="16"/>
      <c r="B170" s="16"/>
      <c r="C170" s="17"/>
      <c r="D170" s="17"/>
      <c r="E170" s="16"/>
      <c r="F170" s="16"/>
      <c r="G170" s="20"/>
      <c r="H170" s="19"/>
      <c r="I170" s="19">
        <v>14.25</v>
      </c>
      <c r="J170" s="19">
        <v>8.25</v>
      </c>
      <c r="K170" s="19">
        <f t="shared" si="11"/>
        <v>117.5625</v>
      </c>
    </row>
    <row r="171" spans="1:11">
      <c r="A171" s="16"/>
      <c r="B171" s="16"/>
      <c r="C171" s="17"/>
      <c r="D171" s="17"/>
      <c r="E171" s="16"/>
      <c r="F171" s="16"/>
      <c r="G171" s="20"/>
      <c r="H171" s="19"/>
      <c r="I171" s="19">
        <v>2.75</v>
      </c>
      <c r="J171" s="19">
        <v>7</v>
      </c>
      <c r="K171" s="19">
        <f>-I171*J171</f>
        <v>-19.25</v>
      </c>
    </row>
    <row r="172" spans="1:11">
      <c r="A172" s="16"/>
      <c r="B172" s="16"/>
      <c r="C172" s="17"/>
      <c r="D172" s="17"/>
      <c r="E172" s="16"/>
      <c r="F172" s="16"/>
      <c r="G172" s="20"/>
      <c r="H172" s="19"/>
      <c r="I172" s="19"/>
      <c r="J172" s="19"/>
      <c r="K172" s="19"/>
    </row>
    <row r="173" spans="1:11">
      <c r="A173" s="16"/>
      <c r="B173" s="16"/>
      <c r="C173" s="17"/>
      <c r="D173" s="17"/>
      <c r="E173" s="16"/>
      <c r="F173" s="16"/>
      <c r="G173" s="20"/>
      <c r="H173" s="19"/>
      <c r="I173" s="19"/>
      <c r="J173" s="19"/>
      <c r="K173" s="19"/>
    </row>
    <row r="174" spans="1:11">
      <c r="A174" s="16"/>
      <c r="B174" s="16"/>
      <c r="C174" s="17"/>
      <c r="D174" s="17"/>
      <c r="E174" s="16"/>
      <c r="F174" s="16"/>
      <c r="G174" s="20"/>
      <c r="H174" s="19"/>
      <c r="I174" s="19"/>
      <c r="J174" s="19"/>
      <c r="K174" s="19"/>
    </row>
    <row r="175" spans="1:11" ht="75.75" customHeight="1">
      <c r="A175" s="16">
        <v>27</v>
      </c>
      <c r="B175" s="16" t="s">
        <v>93</v>
      </c>
      <c r="C175" s="17" t="s">
        <v>94</v>
      </c>
      <c r="D175" s="17" t="s">
        <v>94</v>
      </c>
      <c r="E175" s="16" t="s">
        <v>4</v>
      </c>
      <c r="F175" s="16" t="s">
        <v>4</v>
      </c>
      <c r="G175" s="16"/>
      <c r="H175" s="19"/>
      <c r="I175" s="19"/>
      <c r="J175" s="19"/>
      <c r="K175" s="19"/>
    </row>
    <row r="176" spans="1:11" ht="31.5" customHeight="1">
      <c r="A176" s="16">
        <v>28</v>
      </c>
      <c r="B176" s="16" t="s">
        <v>4</v>
      </c>
      <c r="C176" s="17" t="s">
        <v>95</v>
      </c>
      <c r="D176" s="17" t="s">
        <v>95</v>
      </c>
      <c r="E176" s="16" t="s">
        <v>96</v>
      </c>
      <c r="F176" s="16" t="s">
        <v>97</v>
      </c>
      <c r="G176" s="16"/>
      <c r="H176" s="19">
        <v>0</v>
      </c>
      <c r="I176" s="19"/>
      <c r="J176" s="19"/>
      <c r="K176" s="19"/>
    </row>
    <row r="177" spans="1:11" ht="34.5" customHeight="1">
      <c r="A177" s="16">
        <v>29</v>
      </c>
      <c r="B177" s="16" t="s">
        <v>4</v>
      </c>
      <c r="C177" s="17" t="s">
        <v>98</v>
      </c>
      <c r="D177" s="17" t="s">
        <v>98</v>
      </c>
      <c r="E177" s="16" t="s">
        <v>96</v>
      </c>
      <c r="F177" s="16" t="s">
        <v>97</v>
      </c>
      <c r="G177" s="16"/>
      <c r="H177" s="19">
        <v>0</v>
      </c>
      <c r="I177" s="19"/>
      <c r="J177" s="19"/>
      <c r="K177" s="19"/>
    </row>
    <row r="178" spans="1:11">
      <c r="A178" s="16">
        <v>30</v>
      </c>
      <c r="B178" s="16" t="s">
        <v>99</v>
      </c>
      <c r="C178" s="17" t="s">
        <v>100</v>
      </c>
      <c r="D178" s="17" t="s">
        <v>100</v>
      </c>
      <c r="E178" s="16" t="s">
        <v>4</v>
      </c>
      <c r="F178" s="16" t="s">
        <v>4</v>
      </c>
      <c r="G178" s="16"/>
      <c r="H178" s="19"/>
      <c r="I178" s="19"/>
      <c r="J178" s="19"/>
      <c r="K178" s="19"/>
    </row>
    <row r="179" spans="1:11" ht="21.75" customHeight="1">
      <c r="A179" s="16">
        <v>31</v>
      </c>
      <c r="B179" s="16" t="s">
        <v>101</v>
      </c>
      <c r="C179" s="17" t="s">
        <v>102</v>
      </c>
      <c r="D179" s="17" t="s">
        <v>102</v>
      </c>
      <c r="E179" s="16" t="s">
        <v>77</v>
      </c>
      <c r="F179" s="16" t="s">
        <v>103</v>
      </c>
      <c r="G179" s="20" t="s">
        <v>104</v>
      </c>
      <c r="H179" s="19">
        <v>265</v>
      </c>
      <c r="I179" s="19"/>
      <c r="J179" s="19"/>
      <c r="K179" s="21">
        <f>H179</f>
        <v>265</v>
      </c>
    </row>
    <row r="180" spans="1:11" ht="18.75" customHeight="1">
      <c r="A180" s="16">
        <v>32</v>
      </c>
      <c r="B180" s="16" t="s">
        <v>105</v>
      </c>
      <c r="C180" s="17" t="s">
        <v>106</v>
      </c>
      <c r="D180" s="17" t="s">
        <v>106</v>
      </c>
      <c r="E180" s="16" t="s">
        <v>77</v>
      </c>
      <c r="F180" s="16" t="s">
        <v>107</v>
      </c>
      <c r="G180" s="20" t="s">
        <v>108</v>
      </c>
      <c r="H180" s="19"/>
      <c r="I180" s="19"/>
      <c r="J180" s="19"/>
      <c r="K180" s="21">
        <f>SUM(K181:K182)</f>
        <v>114.75</v>
      </c>
    </row>
    <row r="181" spans="1:11" ht="18.75" customHeight="1">
      <c r="A181" s="16"/>
      <c r="B181" s="16"/>
      <c r="C181" s="17"/>
      <c r="D181" s="17"/>
      <c r="E181" s="16"/>
      <c r="F181" s="16"/>
      <c r="G181" s="20"/>
      <c r="H181" s="19"/>
      <c r="I181" s="19">
        <v>43</v>
      </c>
      <c r="J181" s="19"/>
      <c r="K181" s="19">
        <f>I181</f>
        <v>43</v>
      </c>
    </row>
    <row r="182" spans="1:11" ht="18.75" customHeight="1">
      <c r="A182" s="16"/>
      <c r="B182" s="16"/>
      <c r="C182" s="17"/>
      <c r="D182" s="17"/>
      <c r="E182" s="16"/>
      <c r="F182" s="16"/>
      <c r="G182" s="20"/>
      <c r="H182" s="19"/>
      <c r="I182" s="19">
        <v>71.75</v>
      </c>
      <c r="J182" s="19"/>
      <c r="K182" s="19">
        <f>I182</f>
        <v>71.75</v>
      </c>
    </row>
    <row r="183" spans="1:11" ht="18.75" customHeight="1">
      <c r="A183" s="16"/>
      <c r="B183" s="16"/>
      <c r="C183" s="17"/>
      <c r="D183" s="17"/>
      <c r="E183" s="16"/>
      <c r="F183" s="16"/>
      <c r="G183" s="20"/>
      <c r="H183" s="19"/>
      <c r="I183" s="19"/>
      <c r="J183" s="19"/>
      <c r="K183" s="19"/>
    </row>
    <row r="184" spans="1:11" ht="15.75" customHeight="1">
      <c r="A184" s="16">
        <v>33</v>
      </c>
      <c r="B184" s="16" t="s">
        <v>109</v>
      </c>
      <c r="C184" s="17" t="s">
        <v>110</v>
      </c>
      <c r="D184" s="17" t="s">
        <v>110</v>
      </c>
      <c r="E184" s="16" t="s">
        <v>4</v>
      </c>
      <c r="F184" s="16" t="s">
        <v>4</v>
      </c>
      <c r="G184" s="16"/>
      <c r="H184" s="19"/>
      <c r="I184" s="19"/>
      <c r="J184" s="19"/>
      <c r="K184" s="19"/>
    </row>
    <row r="185" spans="1:11" ht="88.5" customHeight="1">
      <c r="A185" s="16">
        <v>34</v>
      </c>
      <c r="B185" s="16" t="s">
        <v>111</v>
      </c>
      <c r="C185" s="17" t="s">
        <v>112</v>
      </c>
      <c r="D185" s="17" t="s">
        <v>112</v>
      </c>
      <c r="E185" s="16" t="s">
        <v>4</v>
      </c>
      <c r="F185" s="16" t="s">
        <v>4</v>
      </c>
      <c r="G185" s="16"/>
      <c r="H185" s="19"/>
      <c r="I185" s="19"/>
      <c r="J185" s="19"/>
      <c r="K185" s="19"/>
    </row>
    <row r="186" spans="1:11" ht="18" customHeight="1">
      <c r="A186" s="16">
        <v>35</v>
      </c>
      <c r="B186" s="16" t="s">
        <v>4</v>
      </c>
      <c r="C186" s="17" t="s">
        <v>113</v>
      </c>
      <c r="D186" s="17" t="s">
        <v>113</v>
      </c>
      <c r="E186" s="16" t="s">
        <v>20</v>
      </c>
      <c r="F186" s="16" t="s">
        <v>114</v>
      </c>
      <c r="G186" s="20" t="s">
        <v>115</v>
      </c>
      <c r="H186" s="19"/>
      <c r="I186" s="19"/>
      <c r="J186" s="19"/>
      <c r="K186" s="21">
        <f>SUM(K187:K192)</f>
        <v>455.5</v>
      </c>
    </row>
    <row r="187" spans="1:11" ht="18" customHeight="1">
      <c r="A187" s="16"/>
      <c r="B187" s="16"/>
      <c r="C187" s="17"/>
      <c r="D187" s="17"/>
      <c r="E187" s="16"/>
      <c r="F187" s="16"/>
      <c r="G187" s="20"/>
      <c r="H187" s="19"/>
      <c r="I187" s="19">
        <v>7.92</v>
      </c>
      <c r="J187" s="19">
        <v>10</v>
      </c>
      <c r="K187" s="19">
        <f>I187*J187</f>
        <v>79.2</v>
      </c>
    </row>
    <row r="188" spans="1:11" ht="18" customHeight="1">
      <c r="A188" s="16"/>
      <c r="B188" s="16"/>
      <c r="C188" s="17"/>
      <c r="D188" s="17"/>
      <c r="E188" s="16"/>
      <c r="F188" s="16"/>
      <c r="G188" s="20"/>
      <c r="H188" s="19"/>
      <c r="I188" s="19">
        <v>13.5</v>
      </c>
      <c r="J188" s="19">
        <v>10</v>
      </c>
      <c r="K188" s="19">
        <f t="shared" ref="K188:K190" si="12">I188*J188</f>
        <v>135</v>
      </c>
    </row>
    <row r="189" spans="1:11" ht="18" customHeight="1">
      <c r="A189" s="16"/>
      <c r="B189" s="16"/>
      <c r="C189" s="17"/>
      <c r="D189" s="17"/>
      <c r="E189" s="16"/>
      <c r="F189" s="16"/>
      <c r="G189" s="20"/>
      <c r="H189" s="19"/>
      <c r="I189" s="19">
        <v>11.25</v>
      </c>
      <c r="J189" s="19">
        <v>10</v>
      </c>
      <c r="K189" s="19">
        <f t="shared" si="12"/>
        <v>112.5</v>
      </c>
    </row>
    <row r="190" spans="1:11" ht="18" customHeight="1">
      <c r="A190" s="16"/>
      <c r="B190" s="16"/>
      <c r="C190" s="17"/>
      <c r="D190" s="17"/>
      <c r="E190" s="16"/>
      <c r="F190" s="16"/>
      <c r="G190" s="20"/>
      <c r="H190" s="19"/>
      <c r="I190" s="19">
        <v>3</v>
      </c>
      <c r="J190" s="19">
        <v>10</v>
      </c>
      <c r="K190" s="19">
        <f t="shared" si="12"/>
        <v>30</v>
      </c>
    </row>
    <row r="191" spans="1:11" ht="18" customHeight="1">
      <c r="A191" s="16"/>
      <c r="B191" s="16"/>
      <c r="C191" s="17"/>
      <c r="D191" s="17"/>
      <c r="E191" s="16"/>
      <c r="F191" s="16"/>
      <c r="G191" s="20"/>
      <c r="H191" s="19">
        <v>2</v>
      </c>
      <c r="I191" s="19">
        <v>1.34</v>
      </c>
      <c r="J191" s="19">
        <v>10</v>
      </c>
      <c r="K191" s="19">
        <f>H191*J191*I191</f>
        <v>26.8</v>
      </c>
    </row>
    <row r="192" spans="1:11" ht="18" customHeight="1">
      <c r="A192" s="16"/>
      <c r="B192" s="16"/>
      <c r="C192" s="17"/>
      <c r="D192" s="17"/>
      <c r="E192" s="16"/>
      <c r="F192" s="16"/>
      <c r="G192" s="20"/>
      <c r="H192" s="19">
        <v>4</v>
      </c>
      <c r="I192" s="19">
        <v>3</v>
      </c>
      <c r="J192" s="19">
        <v>6</v>
      </c>
      <c r="K192" s="19">
        <f>H192*J192*I192</f>
        <v>72</v>
      </c>
    </row>
    <row r="193" spans="1:11" ht="18" customHeight="1">
      <c r="A193" s="16"/>
      <c r="B193" s="16"/>
      <c r="C193" s="17"/>
      <c r="D193" s="17"/>
      <c r="E193" s="16"/>
      <c r="F193" s="16"/>
      <c r="G193" s="20"/>
      <c r="H193" s="19"/>
      <c r="I193" s="19"/>
      <c r="J193" s="19"/>
      <c r="K193" s="19"/>
    </row>
    <row r="194" spans="1:11" ht="29.25" customHeight="1">
      <c r="A194" s="16">
        <v>36</v>
      </c>
      <c r="B194" s="16" t="s">
        <v>4</v>
      </c>
      <c r="C194" s="17" t="s">
        <v>116</v>
      </c>
      <c r="D194" s="17" t="s">
        <v>116</v>
      </c>
      <c r="E194" s="16" t="s">
        <v>20</v>
      </c>
      <c r="F194" s="16" t="s">
        <v>117</v>
      </c>
      <c r="G194" s="20" t="s">
        <v>118</v>
      </c>
      <c r="H194" s="19"/>
      <c r="I194" s="19"/>
      <c r="J194" s="19"/>
      <c r="K194" s="21">
        <f>SUM(K195:K204)</f>
        <v>844.93000000000006</v>
      </c>
    </row>
    <row r="195" spans="1:11">
      <c r="A195" s="16"/>
      <c r="B195" s="16"/>
      <c r="C195" s="17"/>
      <c r="D195" s="17"/>
      <c r="E195" s="16"/>
      <c r="F195" s="16"/>
      <c r="G195" s="20"/>
      <c r="H195" s="19"/>
      <c r="I195" s="19">
        <v>6.83</v>
      </c>
      <c r="J195" s="19">
        <v>10</v>
      </c>
      <c r="K195" s="19">
        <f>I195*J195</f>
        <v>68.3</v>
      </c>
    </row>
    <row r="196" spans="1:11">
      <c r="A196" s="16"/>
      <c r="B196" s="16"/>
      <c r="C196" s="17"/>
      <c r="D196" s="17"/>
      <c r="E196" s="16"/>
      <c r="F196" s="16"/>
      <c r="G196" s="20"/>
      <c r="H196" s="19"/>
      <c r="I196" s="19">
        <v>8.5</v>
      </c>
      <c r="J196" s="19">
        <v>1</v>
      </c>
      <c r="K196" s="19">
        <f t="shared" ref="K196:K204" si="13">I196*J196</f>
        <v>8.5</v>
      </c>
    </row>
    <row r="197" spans="1:11">
      <c r="A197" s="16"/>
      <c r="B197" s="16"/>
      <c r="C197" s="17"/>
      <c r="D197" s="17"/>
      <c r="E197" s="16"/>
      <c r="F197" s="16"/>
      <c r="G197" s="20"/>
      <c r="H197" s="19"/>
      <c r="I197" s="19">
        <v>65</v>
      </c>
      <c r="J197" s="19">
        <v>1</v>
      </c>
      <c r="K197" s="19">
        <f t="shared" si="13"/>
        <v>65</v>
      </c>
    </row>
    <row r="198" spans="1:11">
      <c r="A198" s="16"/>
      <c r="B198" s="16"/>
      <c r="C198" s="17"/>
      <c r="D198" s="17"/>
      <c r="E198" s="16"/>
      <c r="F198" s="16"/>
      <c r="G198" s="20"/>
      <c r="H198" s="19"/>
      <c r="I198" s="19">
        <v>9.34</v>
      </c>
      <c r="J198" s="19">
        <v>1</v>
      </c>
      <c r="K198" s="19">
        <f t="shared" si="13"/>
        <v>9.34</v>
      </c>
    </row>
    <row r="199" spans="1:11">
      <c r="A199" s="16"/>
      <c r="B199" s="16"/>
      <c r="C199" s="17"/>
      <c r="D199" s="17"/>
      <c r="E199" s="16"/>
      <c r="F199" s="16"/>
      <c r="G199" s="20"/>
      <c r="H199" s="19"/>
      <c r="I199" s="19">
        <v>6.58</v>
      </c>
      <c r="J199" s="19">
        <v>1</v>
      </c>
      <c r="K199" s="19">
        <f t="shared" si="13"/>
        <v>6.58</v>
      </c>
    </row>
    <row r="200" spans="1:11">
      <c r="A200" s="16"/>
      <c r="B200" s="16"/>
      <c r="C200" s="17"/>
      <c r="D200" s="17"/>
      <c r="E200" s="16"/>
      <c r="F200" s="16"/>
      <c r="G200" s="20"/>
      <c r="H200" s="19"/>
      <c r="I200" s="19">
        <v>7.34</v>
      </c>
      <c r="J200" s="19">
        <v>1</v>
      </c>
      <c r="K200" s="19">
        <f t="shared" si="13"/>
        <v>7.34</v>
      </c>
    </row>
    <row r="201" spans="1:11">
      <c r="A201" s="16"/>
      <c r="B201" s="16"/>
      <c r="C201" s="17"/>
      <c r="D201" s="17"/>
      <c r="E201" s="16"/>
      <c r="F201" s="16"/>
      <c r="G201" s="20"/>
      <c r="H201" s="19"/>
      <c r="I201" s="19">
        <v>9</v>
      </c>
      <c r="J201" s="19">
        <v>1</v>
      </c>
      <c r="K201" s="19">
        <f t="shared" si="13"/>
        <v>9</v>
      </c>
    </row>
    <row r="202" spans="1:11">
      <c r="A202" s="16"/>
      <c r="B202" s="16"/>
      <c r="C202" s="17"/>
      <c r="D202" s="17"/>
      <c r="E202" s="16"/>
      <c r="F202" s="16"/>
      <c r="G202" s="20"/>
      <c r="H202" s="19"/>
      <c r="I202" s="19">
        <v>13.67</v>
      </c>
      <c r="J202" s="19">
        <v>1</v>
      </c>
      <c r="K202" s="19">
        <f t="shared" si="13"/>
        <v>13.67</v>
      </c>
    </row>
    <row r="203" spans="1:11">
      <c r="A203" s="16"/>
      <c r="B203" s="16"/>
      <c r="C203" s="17"/>
      <c r="D203" s="17"/>
      <c r="E203" s="16"/>
      <c r="F203" s="16"/>
      <c r="G203" s="20"/>
      <c r="H203" s="19"/>
      <c r="I203" s="19">
        <v>2</v>
      </c>
      <c r="J203" s="19">
        <v>9</v>
      </c>
      <c r="K203" s="19">
        <f t="shared" si="13"/>
        <v>18</v>
      </c>
    </row>
    <row r="204" spans="1:11">
      <c r="A204" s="16"/>
      <c r="B204" s="16"/>
      <c r="C204" s="17"/>
      <c r="D204" s="17"/>
      <c r="E204" s="16"/>
      <c r="F204" s="16"/>
      <c r="G204" s="20"/>
      <c r="H204" s="19"/>
      <c r="I204" s="19">
        <v>63.92</v>
      </c>
      <c r="J204" s="19">
        <v>10</v>
      </c>
      <c r="K204" s="19">
        <f t="shared" si="13"/>
        <v>639.20000000000005</v>
      </c>
    </row>
    <row r="205" spans="1:11">
      <c r="A205" s="16"/>
      <c r="B205" s="16"/>
      <c r="C205" s="17"/>
      <c r="D205" s="17"/>
      <c r="E205" s="16"/>
      <c r="F205" s="16"/>
      <c r="G205" s="20"/>
      <c r="H205" s="19"/>
      <c r="I205" s="19"/>
      <c r="J205" s="19"/>
      <c r="K205" s="19"/>
    </row>
    <row r="206" spans="1:11">
      <c r="A206" s="16"/>
      <c r="B206" s="16"/>
      <c r="C206" s="17"/>
      <c r="D206" s="17"/>
      <c r="E206" s="16"/>
      <c r="F206" s="16"/>
      <c r="G206" s="20"/>
      <c r="H206" s="19"/>
      <c r="I206" s="19"/>
      <c r="J206" s="19"/>
      <c r="K206" s="19"/>
    </row>
    <row r="207" spans="1:11" ht="18" customHeight="1">
      <c r="A207" s="16">
        <v>37</v>
      </c>
      <c r="B207" s="16" t="s">
        <v>4</v>
      </c>
      <c r="C207" s="17" t="s">
        <v>119</v>
      </c>
      <c r="D207" s="17" t="s">
        <v>119</v>
      </c>
      <c r="E207" s="16" t="s">
        <v>20</v>
      </c>
      <c r="F207" s="16" t="s">
        <v>120</v>
      </c>
      <c r="G207" s="20" t="s">
        <v>121</v>
      </c>
      <c r="H207" s="19"/>
      <c r="I207" s="19"/>
      <c r="J207" s="19"/>
      <c r="K207" s="19"/>
    </row>
    <row r="208" spans="1:11" ht="30" customHeight="1">
      <c r="A208" s="16">
        <v>38</v>
      </c>
      <c r="B208" s="16" t="s">
        <v>4</v>
      </c>
      <c r="C208" s="17" t="s">
        <v>122</v>
      </c>
      <c r="D208" s="17" t="s">
        <v>122</v>
      </c>
      <c r="E208" s="16" t="s">
        <v>20</v>
      </c>
      <c r="F208" s="16" t="s">
        <v>123</v>
      </c>
      <c r="G208" s="20" t="s">
        <v>124</v>
      </c>
      <c r="H208" s="19"/>
      <c r="I208" s="19">
        <v>12.75</v>
      </c>
      <c r="J208" s="19">
        <v>2.75</v>
      </c>
      <c r="K208" s="21">
        <f>I208*J208</f>
        <v>35.0625</v>
      </c>
    </row>
    <row r="209" spans="1:11" ht="65.25" customHeight="1">
      <c r="A209" s="16">
        <v>39</v>
      </c>
      <c r="B209" s="16" t="s">
        <v>125</v>
      </c>
      <c r="C209" s="17" t="s">
        <v>126</v>
      </c>
      <c r="D209" s="17" t="s">
        <v>126</v>
      </c>
      <c r="E209" s="16" t="s">
        <v>4</v>
      </c>
      <c r="F209" s="16" t="s">
        <v>4</v>
      </c>
      <c r="G209" s="16"/>
      <c r="H209" s="19"/>
      <c r="I209" s="19"/>
      <c r="J209" s="19"/>
      <c r="K209" s="19"/>
    </row>
    <row r="210" spans="1:11" ht="33" customHeight="1">
      <c r="A210" s="16">
        <v>40</v>
      </c>
      <c r="B210" s="16" t="s">
        <v>4</v>
      </c>
      <c r="C210" s="17" t="s">
        <v>127</v>
      </c>
      <c r="D210" s="17" t="s">
        <v>127</v>
      </c>
      <c r="E210" s="16" t="s">
        <v>20</v>
      </c>
      <c r="F210" s="16" t="s">
        <v>128</v>
      </c>
      <c r="G210" s="20" t="s">
        <v>129</v>
      </c>
      <c r="H210" s="19"/>
      <c r="I210" s="19"/>
      <c r="J210" s="19"/>
      <c r="K210" s="19"/>
    </row>
    <row r="211" spans="1:11" ht="94.5" customHeight="1">
      <c r="A211" s="16">
        <v>41</v>
      </c>
      <c r="B211" s="16" t="s">
        <v>130</v>
      </c>
      <c r="C211" s="17" t="s">
        <v>131</v>
      </c>
      <c r="D211" s="17" t="s">
        <v>131</v>
      </c>
      <c r="E211" s="16" t="s">
        <v>4</v>
      </c>
      <c r="F211" s="16" t="s">
        <v>4</v>
      </c>
      <c r="G211" s="16"/>
      <c r="H211" s="19"/>
      <c r="I211" s="19"/>
      <c r="J211" s="19"/>
      <c r="K211" s="19"/>
    </row>
    <row r="212" spans="1:11" ht="30" customHeight="1">
      <c r="A212" s="16">
        <v>42</v>
      </c>
      <c r="B212" s="16" t="s">
        <v>4</v>
      </c>
      <c r="C212" s="17" t="s">
        <v>132</v>
      </c>
      <c r="D212" s="17" t="s">
        <v>132</v>
      </c>
      <c r="E212" s="16" t="s">
        <v>20</v>
      </c>
      <c r="F212" s="16" t="s">
        <v>133</v>
      </c>
      <c r="G212" s="16"/>
      <c r="H212" s="19"/>
      <c r="I212" s="19"/>
      <c r="J212" s="19"/>
      <c r="K212" s="19">
        <f>SUM(K213:K217)</f>
        <v>331.9975</v>
      </c>
    </row>
    <row r="213" spans="1:11">
      <c r="A213" s="16"/>
      <c r="B213" s="16"/>
      <c r="C213" s="17"/>
      <c r="D213" s="17"/>
      <c r="E213" s="16"/>
      <c r="F213" s="16"/>
      <c r="G213" s="16"/>
      <c r="H213" s="19"/>
      <c r="I213" s="19">
        <v>6.67</v>
      </c>
      <c r="J213" s="19">
        <v>7</v>
      </c>
      <c r="K213" s="19">
        <f>I213*J213</f>
        <v>46.69</v>
      </c>
    </row>
    <row r="214" spans="1:11">
      <c r="A214" s="16"/>
      <c r="B214" s="16"/>
      <c r="C214" s="17"/>
      <c r="D214" s="17"/>
      <c r="E214" s="16"/>
      <c r="F214" s="16"/>
      <c r="G214" s="16"/>
      <c r="H214" s="19"/>
      <c r="I214" s="19">
        <v>3</v>
      </c>
      <c r="J214" s="19">
        <v>6.75</v>
      </c>
      <c r="K214" s="19">
        <f>-I214*J214</f>
        <v>-20.25</v>
      </c>
    </row>
    <row r="215" spans="1:11">
      <c r="A215" s="16"/>
      <c r="B215" s="16"/>
      <c r="C215" s="17"/>
      <c r="D215" s="17"/>
      <c r="E215" s="16"/>
      <c r="F215" s="16"/>
      <c r="G215" s="16"/>
      <c r="H215" s="19"/>
      <c r="I215" s="19">
        <v>19</v>
      </c>
      <c r="J215" s="19">
        <v>8.58</v>
      </c>
      <c r="K215" s="19">
        <f t="shared" ref="K215:K219" si="14">I215*J215</f>
        <v>163.02000000000001</v>
      </c>
    </row>
    <row r="216" spans="1:11">
      <c r="A216" s="16"/>
      <c r="B216" s="16"/>
      <c r="C216" s="17"/>
      <c r="D216" s="17"/>
      <c r="E216" s="16"/>
      <c r="F216" s="16"/>
      <c r="G216" s="16"/>
      <c r="H216" s="19"/>
      <c r="I216" s="19">
        <v>3.67</v>
      </c>
      <c r="J216" s="19">
        <v>6.75</v>
      </c>
      <c r="K216" s="19">
        <f>-I216*J216</f>
        <v>-24.772500000000001</v>
      </c>
    </row>
    <row r="217" spans="1:11">
      <c r="A217" s="16"/>
      <c r="B217" s="16"/>
      <c r="C217" s="17"/>
      <c r="D217" s="17"/>
      <c r="E217" s="16"/>
      <c r="F217" s="16"/>
      <c r="G217" s="16"/>
      <c r="H217" s="19"/>
      <c r="I217" s="19">
        <v>19.5</v>
      </c>
      <c r="J217" s="19">
        <v>8.58</v>
      </c>
      <c r="K217" s="19">
        <f t="shared" si="14"/>
        <v>167.31</v>
      </c>
    </row>
    <row r="218" spans="1:11">
      <c r="A218" s="16"/>
      <c r="B218" s="16"/>
      <c r="C218" s="17"/>
      <c r="D218" s="17"/>
      <c r="E218" s="16"/>
      <c r="F218" s="16"/>
      <c r="G218" s="16"/>
      <c r="H218" s="19"/>
      <c r="I218" s="19"/>
      <c r="J218" s="19"/>
      <c r="K218" s="19"/>
    </row>
    <row r="219" spans="1:11" ht="120.75" customHeight="1">
      <c r="A219" s="16">
        <v>43</v>
      </c>
      <c r="B219" s="16" t="s">
        <v>134</v>
      </c>
      <c r="C219" s="17" t="s">
        <v>135</v>
      </c>
      <c r="D219" s="17" t="s">
        <v>135</v>
      </c>
      <c r="E219" s="16" t="s">
        <v>20</v>
      </c>
      <c r="F219" s="16" t="s">
        <v>41</v>
      </c>
      <c r="G219" s="20" t="s">
        <v>136</v>
      </c>
      <c r="H219" s="19"/>
      <c r="I219" s="19">
        <v>12.5</v>
      </c>
      <c r="J219" s="19">
        <v>2.5</v>
      </c>
      <c r="K219" s="21">
        <f t="shared" si="14"/>
        <v>31.25</v>
      </c>
    </row>
    <row r="220" spans="1:11" ht="52.5" customHeight="1">
      <c r="A220" s="16">
        <v>44</v>
      </c>
      <c r="B220" s="16" t="s">
        <v>137</v>
      </c>
      <c r="C220" s="17" t="s">
        <v>138</v>
      </c>
      <c r="D220" s="17" t="s">
        <v>138</v>
      </c>
      <c r="E220" s="16" t="s">
        <v>4</v>
      </c>
      <c r="F220" s="16" t="s">
        <v>4</v>
      </c>
      <c r="G220" s="16"/>
      <c r="H220" s="19"/>
      <c r="I220" s="19"/>
      <c r="J220" s="19"/>
      <c r="K220" s="19"/>
    </row>
    <row r="221" spans="1:11" ht="32.25" customHeight="1">
      <c r="A221" s="16">
        <v>45</v>
      </c>
      <c r="B221" s="16" t="s">
        <v>4</v>
      </c>
      <c r="C221" s="17" t="s">
        <v>139</v>
      </c>
      <c r="D221" s="17" t="s">
        <v>139</v>
      </c>
      <c r="E221" s="16" t="s">
        <v>20</v>
      </c>
      <c r="F221" s="16" t="s">
        <v>123</v>
      </c>
      <c r="G221" s="16"/>
      <c r="H221" s="19"/>
      <c r="I221" s="19"/>
      <c r="J221" s="19"/>
      <c r="K221" s="19"/>
    </row>
    <row r="222" spans="1:11" ht="66" customHeight="1">
      <c r="A222" s="16">
        <v>46</v>
      </c>
      <c r="B222" s="16" t="s">
        <v>140</v>
      </c>
      <c r="C222" s="17" t="s">
        <v>141</v>
      </c>
      <c r="D222" s="17" t="s">
        <v>141</v>
      </c>
      <c r="E222" s="16" t="s">
        <v>4</v>
      </c>
      <c r="F222" s="16" t="s">
        <v>4</v>
      </c>
      <c r="G222" s="16"/>
      <c r="H222" s="19"/>
      <c r="I222" s="19"/>
      <c r="J222" s="19"/>
      <c r="K222" s="19"/>
    </row>
    <row r="223" spans="1:11" ht="28.5" customHeight="1">
      <c r="A223" s="16">
        <v>47</v>
      </c>
      <c r="B223" s="16" t="s">
        <v>4</v>
      </c>
      <c r="C223" s="17" t="s">
        <v>142</v>
      </c>
      <c r="D223" s="17" t="s">
        <v>142</v>
      </c>
      <c r="E223" s="16" t="s">
        <v>20</v>
      </c>
      <c r="F223" s="16" t="s">
        <v>143</v>
      </c>
      <c r="G223" s="20" t="s">
        <v>144</v>
      </c>
      <c r="H223" s="19"/>
      <c r="I223" s="19"/>
      <c r="J223" s="19"/>
      <c r="K223" s="21">
        <f>SUM(K224:K225)</f>
        <v>50.625</v>
      </c>
    </row>
    <row r="224" spans="1:11" ht="28.5" customHeight="1">
      <c r="A224" s="16"/>
      <c r="B224" s="16"/>
      <c r="C224" s="17"/>
      <c r="D224" s="17"/>
      <c r="E224" s="16"/>
      <c r="F224" s="16"/>
      <c r="G224" s="20"/>
      <c r="H224" s="19"/>
      <c r="I224" s="19">
        <v>12.5</v>
      </c>
      <c r="J224" s="19">
        <v>2.25</v>
      </c>
      <c r="K224" s="19">
        <f>I224*J224</f>
        <v>28.125</v>
      </c>
    </row>
    <row r="225" spans="1:11" ht="28.5" customHeight="1">
      <c r="A225" s="16"/>
      <c r="B225" s="16"/>
      <c r="C225" s="17"/>
      <c r="D225" s="17"/>
      <c r="E225" s="16"/>
      <c r="F225" s="16"/>
      <c r="G225" s="20"/>
      <c r="H225" s="19"/>
      <c r="I225" s="19">
        <v>2.25</v>
      </c>
      <c r="J225" s="19">
        <v>10</v>
      </c>
      <c r="K225" s="19">
        <f>I225*J225</f>
        <v>22.5</v>
      </c>
    </row>
    <row r="226" spans="1:11" ht="28.5" customHeight="1">
      <c r="A226" s="16"/>
      <c r="B226" s="16"/>
      <c r="C226" s="17"/>
      <c r="D226" s="17"/>
      <c r="E226" s="16"/>
      <c r="F226" s="16"/>
      <c r="G226" s="20"/>
      <c r="H226" s="19"/>
      <c r="I226" s="19"/>
      <c r="J226" s="19"/>
      <c r="K226" s="19"/>
    </row>
    <row r="227" spans="1:11" ht="18" customHeight="1">
      <c r="A227" s="16">
        <v>48</v>
      </c>
      <c r="B227" s="16" t="s">
        <v>4</v>
      </c>
      <c r="C227" s="17" t="s">
        <v>145</v>
      </c>
      <c r="D227" s="17" t="s">
        <v>145</v>
      </c>
      <c r="E227" s="16" t="s">
        <v>20</v>
      </c>
      <c r="F227" s="16" t="s">
        <v>120</v>
      </c>
      <c r="G227" s="20" t="s">
        <v>146</v>
      </c>
      <c r="H227" s="19"/>
      <c r="I227" s="19">
        <v>12.5</v>
      </c>
      <c r="J227" s="19">
        <v>2</v>
      </c>
      <c r="K227" s="21">
        <f>I227*J227</f>
        <v>25</v>
      </c>
    </row>
    <row r="228" spans="1:11" ht="31.5" customHeight="1">
      <c r="A228" s="16">
        <v>49</v>
      </c>
      <c r="B228" s="16" t="s">
        <v>147</v>
      </c>
      <c r="C228" s="17" t="s">
        <v>148</v>
      </c>
      <c r="D228" s="17" t="s">
        <v>148</v>
      </c>
      <c r="E228" s="16" t="s">
        <v>20</v>
      </c>
      <c r="F228" s="16" t="s">
        <v>149</v>
      </c>
      <c r="G228" s="20" t="s">
        <v>150</v>
      </c>
      <c r="H228" s="19"/>
      <c r="I228" s="19"/>
      <c r="J228" s="19"/>
      <c r="K228" s="21">
        <f>SUM(K229:K231)</f>
        <v>284.04250000000002</v>
      </c>
    </row>
    <row r="229" spans="1:11">
      <c r="A229" s="16"/>
      <c r="B229" s="16"/>
      <c r="C229" s="17"/>
      <c r="D229" s="17"/>
      <c r="E229" s="16"/>
      <c r="F229" s="16"/>
      <c r="G229" s="20"/>
      <c r="H229" s="19"/>
      <c r="I229" s="19">
        <v>13.5</v>
      </c>
      <c r="J229" s="19">
        <v>8.58</v>
      </c>
      <c r="K229" s="19">
        <f t="shared" ref="K229:K231" si="15">I229*J229</f>
        <v>115.83</v>
      </c>
    </row>
    <row r="230" spans="1:11">
      <c r="A230" s="16"/>
      <c r="B230" s="16"/>
      <c r="C230" s="17"/>
      <c r="D230" s="17"/>
      <c r="E230" s="16"/>
      <c r="F230" s="16"/>
      <c r="G230" s="20"/>
      <c r="H230" s="19"/>
      <c r="I230" s="19">
        <v>7.75</v>
      </c>
      <c r="J230" s="19">
        <v>9.25</v>
      </c>
      <c r="K230" s="19">
        <f t="shared" si="15"/>
        <v>71.6875</v>
      </c>
    </row>
    <row r="231" spans="1:11">
      <c r="A231" s="16"/>
      <c r="B231" s="16"/>
      <c r="C231" s="17"/>
      <c r="D231" s="17"/>
      <c r="E231" s="16"/>
      <c r="F231" s="16"/>
      <c r="G231" s="20"/>
      <c r="H231" s="19"/>
      <c r="I231" s="19">
        <v>11.25</v>
      </c>
      <c r="J231" s="19">
        <v>8.58</v>
      </c>
      <c r="K231" s="19">
        <f t="shared" si="15"/>
        <v>96.525000000000006</v>
      </c>
    </row>
    <row r="232" spans="1:11">
      <c r="A232" s="16"/>
      <c r="B232" s="16"/>
      <c r="C232" s="17"/>
      <c r="D232" s="17"/>
      <c r="E232" s="16"/>
      <c r="F232" s="16"/>
      <c r="G232" s="20"/>
      <c r="H232" s="19"/>
      <c r="I232" s="19"/>
      <c r="J232" s="19"/>
      <c r="K232" s="19"/>
    </row>
    <row r="233" spans="1:11" ht="16.5" customHeight="1">
      <c r="A233" s="16">
        <v>50</v>
      </c>
      <c r="B233" s="16" t="s">
        <v>151</v>
      </c>
      <c r="C233" s="17" t="s">
        <v>152</v>
      </c>
      <c r="D233" s="17" t="s">
        <v>152</v>
      </c>
      <c r="E233" s="16" t="s">
        <v>4</v>
      </c>
      <c r="F233" s="16" t="s">
        <v>4</v>
      </c>
      <c r="G233" s="16"/>
      <c r="H233" s="19"/>
      <c r="I233" s="19"/>
      <c r="J233" s="19"/>
      <c r="K233" s="19"/>
    </row>
    <row r="234" spans="1:11" ht="193.5" customHeight="1">
      <c r="A234" s="16">
        <v>51</v>
      </c>
      <c r="B234" s="16" t="s">
        <v>153</v>
      </c>
      <c r="C234" s="17" t="s">
        <v>154</v>
      </c>
      <c r="D234" s="17" t="s">
        <v>154</v>
      </c>
      <c r="E234" s="16" t="s">
        <v>4</v>
      </c>
      <c r="F234" s="16" t="s">
        <v>4</v>
      </c>
      <c r="G234" s="16"/>
      <c r="H234" s="19"/>
      <c r="I234" s="19"/>
      <c r="J234" s="19"/>
      <c r="K234" s="19"/>
    </row>
    <row r="235" spans="1:11" ht="33.75" customHeight="1">
      <c r="A235" s="16">
        <v>52</v>
      </c>
      <c r="B235" s="16" t="s">
        <v>4</v>
      </c>
      <c r="C235" s="17" t="s">
        <v>155</v>
      </c>
      <c r="D235" s="17" t="s">
        <v>155</v>
      </c>
      <c r="E235" s="16" t="s">
        <v>20</v>
      </c>
      <c r="F235" s="16" t="s">
        <v>156</v>
      </c>
      <c r="G235" s="16"/>
      <c r="H235" s="19"/>
      <c r="I235" s="19"/>
      <c r="J235" s="19"/>
      <c r="K235" s="21">
        <f>SUM(K236:K238)</f>
        <v>65.9178</v>
      </c>
    </row>
    <row r="236" spans="1:11">
      <c r="A236" s="16"/>
      <c r="B236" s="16"/>
      <c r="C236" s="17"/>
      <c r="D236" s="17"/>
      <c r="E236" s="16"/>
      <c r="F236" s="16"/>
      <c r="G236" s="16"/>
      <c r="H236" s="19"/>
      <c r="I236" s="19">
        <v>6.58</v>
      </c>
      <c r="J236" s="19">
        <v>3.16</v>
      </c>
      <c r="K236" s="19">
        <f t="shared" ref="K236:K238" si="16">I236*J236</f>
        <v>20.7928</v>
      </c>
    </row>
    <row r="237" spans="1:11">
      <c r="A237" s="16"/>
      <c r="B237" s="16"/>
      <c r="C237" s="17"/>
      <c r="D237" s="17"/>
      <c r="E237" s="16"/>
      <c r="F237" s="16"/>
      <c r="G237" s="16"/>
      <c r="H237" s="19"/>
      <c r="I237" s="19">
        <v>6.5</v>
      </c>
      <c r="J237" s="19">
        <v>5.5</v>
      </c>
      <c r="K237" s="19">
        <f t="shared" si="16"/>
        <v>35.75</v>
      </c>
    </row>
    <row r="238" spans="1:11">
      <c r="A238" s="16"/>
      <c r="B238" s="16"/>
      <c r="C238" s="17"/>
      <c r="D238" s="17"/>
      <c r="E238" s="16"/>
      <c r="F238" s="16"/>
      <c r="G238" s="16"/>
      <c r="H238" s="19"/>
      <c r="I238" s="19">
        <v>1.5</v>
      </c>
      <c r="J238" s="19">
        <v>6.25</v>
      </c>
      <c r="K238" s="19">
        <f t="shared" si="16"/>
        <v>9.375</v>
      </c>
    </row>
    <row r="239" spans="1:11">
      <c r="A239" s="16"/>
      <c r="B239" s="16"/>
      <c r="C239" s="17"/>
      <c r="D239" s="17"/>
      <c r="E239" s="16"/>
      <c r="F239" s="16"/>
      <c r="G239" s="16"/>
      <c r="H239" s="19"/>
      <c r="I239" s="19"/>
      <c r="J239" s="19"/>
      <c r="K239" s="19"/>
    </row>
    <row r="240" spans="1:11" ht="195.75" customHeight="1">
      <c r="A240" s="16">
        <v>53</v>
      </c>
      <c r="B240" s="16" t="s">
        <v>157</v>
      </c>
      <c r="C240" s="17" t="s">
        <v>158</v>
      </c>
      <c r="D240" s="17" t="s">
        <v>158</v>
      </c>
      <c r="E240" s="16" t="s">
        <v>20</v>
      </c>
      <c r="F240" s="16" t="s">
        <v>143</v>
      </c>
      <c r="G240" s="20" t="s">
        <v>159</v>
      </c>
      <c r="H240" s="19"/>
      <c r="I240" s="19">
        <v>12.75</v>
      </c>
      <c r="J240" s="19">
        <v>3.75</v>
      </c>
      <c r="K240" s="21">
        <f>I240*J240</f>
        <v>47.8125</v>
      </c>
    </row>
    <row r="241" spans="1:11" ht="28.5">
      <c r="A241" s="16">
        <v>54</v>
      </c>
      <c r="B241" s="16" t="s">
        <v>160</v>
      </c>
      <c r="C241" s="17" t="s">
        <v>161</v>
      </c>
      <c r="D241" s="17" t="s">
        <v>161</v>
      </c>
      <c r="E241" s="16" t="s">
        <v>4</v>
      </c>
      <c r="F241" s="16" t="s">
        <v>4</v>
      </c>
      <c r="G241" s="16"/>
      <c r="H241" s="19"/>
      <c r="I241" s="19"/>
      <c r="J241" s="19"/>
      <c r="K241" s="19"/>
    </row>
    <row r="242" spans="1:11" ht="63.75" customHeight="1">
      <c r="A242" s="16">
        <v>55</v>
      </c>
      <c r="B242" s="16" t="s">
        <v>162</v>
      </c>
      <c r="C242" s="17" t="s">
        <v>163</v>
      </c>
      <c r="D242" s="17" t="s">
        <v>163</v>
      </c>
      <c r="E242" s="16" t="s">
        <v>20</v>
      </c>
      <c r="F242" s="16" t="s">
        <v>70</v>
      </c>
      <c r="G242" s="16"/>
      <c r="H242" s="19"/>
      <c r="I242" s="19"/>
      <c r="J242" s="19"/>
      <c r="K242" s="19"/>
    </row>
    <row r="243" spans="1:11" ht="63" customHeight="1">
      <c r="A243" s="16">
        <v>56</v>
      </c>
      <c r="B243" s="16" t="s">
        <v>165</v>
      </c>
      <c r="C243" s="17" t="s">
        <v>166</v>
      </c>
      <c r="D243" s="17" t="s">
        <v>166</v>
      </c>
      <c r="E243" s="16" t="s">
        <v>77</v>
      </c>
      <c r="F243" s="16" t="s">
        <v>167</v>
      </c>
      <c r="G243" s="16"/>
      <c r="H243" s="19"/>
      <c r="I243" s="19">
        <v>6.58</v>
      </c>
      <c r="J243" s="19"/>
      <c r="K243" s="21">
        <f>I243</f>
        <v>6.58</v>
      </c>
    </row>
    <row r="244" spans="1:11" ht="31.5" customHeight="1">
      <c r="A244" s="16">
        <v>57</v>
      </c>
      <c r="B244" s="16" t="s">
        <v>168</v>
      </c>
      <c r="C244" s="17" t="s">
        <v>169</v>
      </c>
      <c r="D244" s="17" t="s">
        <v>169</v>
      </c>
      <c r="E244" s="16" t="s">
        <v>63</v>
      </c>
      <c r="F244" s="16" t="s">
        <v>97</v>
      </c>
      <c r="G244" s="20" t="s">
        <v>42</v>
      </c>
      <c r="H244" s="19"/>
      <c r="I244" s="19"/>
      <c r="J244" s="19"/>
      <c r="K244" s="19"/>
    </row>
    <row r="245" spans="1:11" ht="20.25" customHeight="1">
      <c r="A245" s="16">
        <v>58</v>
      </c>
      <c r="B245" s="16" t="s">
        <v>170</v>
      </c>
      <c r="C245" s="17" t="s">
        <v>171</v>
      </c>
      <c r="D245" s="17" t="s">
        <v>171</v>
      </c>
      <c r="E245" s="16" t="s">
        <v>63</v>
      </c>
      <c r="F245" s="16" t="s">
        <v>16</v>
      </c>
      <c r="G245" s="20" t="s">
        <v>172</v>
      </c>
      <c r="H245" s="19"/>
      <c r="I245" s="19"/>
      <c r="J245" s="19"/>
      <c r="K245" s="19"/>
    </row>
    <row r="246" spans="1:11" ht="46.5" customHeight="1">
      <c r="A246" s="16">
        <v>59</v>
      </c>
      <c r="B246" s="16" t="s">
        <v>174</v>
      </c>
      <c r="C246" s="17" t="s">
        <v>175</v>
      </c>
      <c r="D246" s="17" t="s">
        <v>175</v>
      </c>
      <c r="E246" s="16" t="s">
        <v>77</v>
      </c>
      <c r="F246" s="16" t="s">
        <v>167</v>
      </c>
      <c r="G246" s="16"/>
      <c r="H246" s="19"/>
      <c r="I246" s="19">
        <v>6.58</v>
      </c>
      <c r="J246" s="19"/>
      <c r="K246" s="21">
        <f>I246</f>
        <v>6.58</v>
      </c>
    </row>
    <row r="247" spans="1:11" ht="69.75" customHeight="1">
      <c r="A247" s="16">
        <v>60</v>
      </c>
      <c r="B247" s="16" t="s">
        <v>176</v>
      </c>
      <c r="C247" s="17" t="s">
        <v>177</v>
      </c>
      <c r="D247" s="17" t="s">
        <v>177</v>
      </c>
      <c r="E247" s="16" t="s">
        <v>20</v>
      </c>
      <c r="F247" s="16" t="s">
        <v>41</v>
      </c>
      <c r="G247" s="20" t="s">
        <v>178</v>
      </c>
      <c r="H247" s="19"/>
      <c r="I247" s="19"/>
      <c r="J247" s="19"/>
      <c r="K247" s="19"/>
    </row>
    <row r="248" spans="1:11" ht="125.25" customHeight="1">
      <c r="A248" s="16">
        <v>61</v>
      </c>
      <c r="B248" s="16" t="s">
        <v>179</v>
      </c>
      <c r="C248" s="17" t="s">
        <v>180</v>
      </c>
      <c r="D248" s="17" t="s">
        <v>180</v>
      </c>
      <c r="E248" s="16" t="s">
        <v>20</v>
      </c>
      <c r="F248" s="16" t="s">
        <v>123</v>
      </c>
      <c r="G248" s="20" t="s">
        <v>181</v>
      </c>
      <c r="H248" s="19"/>
      <c r="I248" s="19"/>
      <c r="J248" s="19"/>
      <c r="K248" s="19"/>
    </row>
    <row r="249" spans="1:11" ht="38.25" customHeight="1">
      <c r="A249" s="16">
        <v>62</v>
      </c>
      <c r="B249" s="16" t="s">
        <v>182</v>
      </c>
      <c r="C249" s="17" t="s">
        <v>183</v>
      </c>
      <c r="D249" s="17" t="s">
        <v>183</v>
      </c>
      <c r="E249" s="16" t="s">
        <v>4</v>
      </c>
      <c r="F249" s="16" t="s">
        <v>4</v>
      </c>
      <c r="G249" s="16"/>
      <c r="H249" s="19"/>
      <c r="I249" s="19"/>
      <c r="J249" s="19"/>
      <c r="K249" s="19"/>
    </row>
    <row r="250" spans="1:11" ht="20.25" customHeight="1">
      <c r="A250" s="16">
        <v>63</v>
      </c>
      <c r="B250" s="16" t="s">
        <v>4</v>
      </c>
      <c r="C250" s="17" t="s">
        <v>184</v>
      </c>
      <c r="D250" s="17" t="s">
        <v>184</v>
      </c>
      <c r="E250" s="16" t="s">
        <v>63</v>
      </c>
      <c r="F250" s="16" t="s">
        <v>16</v>
      </c>
      <c r="G250" s="16"/>
      <c r="H250" s="19"/>
      <c r="I250" s="19"/>
      <c r="J250" s="19"/>
      <c r="K250" s="19"/>
    </row>
    <row r="251" spans="1:11" ht="22.5" customHeight="1">
      <c r="A251" s="16">
        <v>64</v>
      </c>
      <c r="B251" s="16" t="s">
        <v>185</v>
      </c>
      <c r="C251" s="17" t="s">
        <v>186</v>
      </c>
      <c r="D251" s="17" t="s">
        <v>186</v>
      </c>
      <c r="E251" s="16" t="s">
        <v>4</v>
      </c>
      <c r="F251" s="16" t="s">
        <v>4</v>
      </c>
      <c r="G251" s="16"/>
      <c r="H251" s="19"/>
      <c r="I251" s="19"/>
      <c r="J251" s="19"/>
      <c r="K251" s="19"/>
    </row>
    <row r="252" spans="1:11" ht="105.75" customHeight="1">
      <c r="A252" s="16">
        <v>65</v>
      </c>
      <c r="B252" s="16" t="s">
        <v>187</v>
      </c>
      <c r="C252" s="17" t="s">
        <v>188</v>
      </c>
      <c r="D252" s="17" t="s">
        <v>188</v>
      </c>
      <c r="E252" s="16" t="s">
        <v>4</v>
      </c>
      <c r="F252" s="16" t="s">
        <v>4</v>
      </c>
      <c r="G252" s="16"/>
      <c r="H252" s="19"/>
      <c r="I252" s="19"/>
      <c r="J252" s="19"/>
      <c r="K252" s="19"/>
    </row>
    <row r="253" spans="1:11" ht="18.75" customHeight="1">
      <c r="A253" s="16">
        <v>66</v>
      </c>
      <c r="B253" s="16" t="s">
        <v>4</v>
      </c>
      <c r="C253" s="17" t="s">
        <v>189</v>
      </c>
      <c r="D253" s="17" t="s">
        <v>189</v>
      </c>
      <c r="E253" s="16" t="s">
        <v>63</v>
      </c>
      <c r="F253" s="16" t="s">
        <v>16</v>
      </c>
      <c r="G253" s="20" t="s">
        <v>190</v>
      </c>
      <c r="H253" s="19">
        <v>1</v>
      </c>
      <c r="I253" s="19"/>
      <c r="J253" s="19"/>
      <c r="K253" s="21">
        <f>H253</f>
        <v>1</v>
      </c>
    </row>
    <row r="254" spans="1:11" ht="18" customHeight="1">
      <c r="A254" s="16">
        <v>67</v>
      </c>
      <c r="B254" s="16" t="s">
        <v>4</v>
      </c>
      <c r="C254" s="17" t="s">
        <v>191</v>
      </c>
      <c r="D254" s="17" t="s">
        <v>191</v>
      </c>
      <c r="E254" s="16" t="s">
        <v>63</v>
      </c>
      <c r="F254" s="16" t="s">
        <v>16</v>
      </c>
      <c r="G254" s="20" t="s">
        <v>190</v>
      </c>
      <c r="H254" s="19">
        <v>1</v>
      </c>
      <c r="I254" s="19"/>
      <c r="J254" s="19"/>
      <c r="K254" s="21">
        <f>H254</f>
        <v>1</v>
      </c>
    </row>
    <row r="255" spans="1:11" ht="76.5" customHeight="1">
      <c r="A255" s="16">
        <v>68</v>
      </c>
      <c r="B255" s="16" t="s">
        <v>192</v>
      </c>
      <c r="C255" s="17" t="s">
        <v>193</v>
      </c>
      <c r="D255" s="17" t="s">
        <v>193</v>
      </c>
      <c r="E255" s="16" t="s">
        <v>4</v>
      </c>
      <c r="F255" s="16" t="s">
        <v>4</v>
      </c>
      <c r="G255" s="16"/>
      <c r="H255" s="19"/>
      <c r="I255" s="19"/>
      <c r="J255" s="19"/>
      <c r="K255" s="19"/>
    </row>
    <row r="256" spans="1:11" ht="33" customHeight="1">
      <c r="A256" s="16">
        <v>69</v>
      </c>
      <c r="B256" s="16" t="s">
        <v>4</v>
      </c>
      <c r="C256" s="17" t="s">
        <v>194</v>
      </c>
      <c r="D256" s="17" t="s">
        <v>194</v>
      </c>
      <c r="E256" s="16" t="s">
        <v>63</v>
      </c>
      <c r="F256" s="16" t="s">
        <v>16</v>
      </c>
      <c r="G256" s="16"/>
      <c r="H256" s="19"/>
      <c r="I256" s="19"/>
      <c r="J256" s="19"/>
      <c r="K256" s="19"/>
    </row>
    <row r="257" spans="1:11" ht="18.75" customHeight="1">
      <c r="A257" s="16">
        <v>70</v>
      </c>
      <c r="B257" s="16" t="s">
        <v>4</v>
      </c>
      <c r="C257" s="17" t="s">
        <v>196</v>
      </c>
      <c r="D257" s="17" t="s">
        <v>196</v>
      </c>
      <c r="E257" s="16" t="s">
        <v>63</v>
      </c>
      <c r="F257" s="16" t="s">
        <v>16</v>
      </c>
      <c r="G257" s="20" t="s">
        <v>195</v>
      </c>
      <c r="H257" s="19">
        <v>1</v>
      </c>
      <c r="I257" s="19"/>
      <c r="J257" s="19"/>
      <c r="K257" s="21">
        <f>H257</f>
        <v>1</v>
      </c>
    </row>
    <row r="258" spans="1:11" ht="18" customHeight="1">
      <c r="A258" s="16">
        <v>71</v>
      </c>
      <c r="B258" s="16" t="s">
        <v>197</v>
      </c>
      <c r="C258" s="17" t="s">
        <v>198</v>
      </c>
      <c r="D258" s="17" t="s">
        <v>198</v>
      </c>
      <c r="E258" s="16" t="s">
        <v>20</v>
      </c>
      <c r="F258" s="16" t="s">
        <v>199</v>
      </c>
      <c r="G258" s="20" t="s">
        <v>200</v>
      </c>
      <c r="H258" s="19"/>
      <c r="I258" s="19">
        <v>13.34</v>
      </c>
      <c r="J258" s="19">
        <v>8.5</v>
      </c>
      <c r="K258" s="21">
        <f>I258*J258</f>
        <v>113.39</v>
      </c>
    </row>
    <row r="259" spans="1:11">
      <c r="A259" s="16">
        <v>72</v>
      </c>
      <c r="B259" s="16" t="s">
        <v>201</v>
      </c>
      <c r="C259" s="17" t="s">
        <v>202</v>
      </c>
      <c r="D259" s="17" t="s">
        <v>202</v>
      </c>
      <c r="E259" s="16" t="s">
        <v>4</v>
      </c>
      <c r="F259" s="16" t="s">
        <v>4</v>
      </c>
      <c r="G259" s="16"/>
      <c r="H259" s="19"/>
      <c r="I259" s="19"/>
      <c r="J259" s="19"/>
      <c r="K259" s="19"/>
    </row>
    <row r="260" spans="1:11" ht="52.5" customHeight="1">
      <c r="A260" s="16">
        <v>73</v>
      </c>
      <c r="B260" s="16" t="s">
        <v>203</v>
      </c>
      <c r="C260" s="17" t="s">
        <v>204</v>
      </c>
      <c r="D260" s="17" t="s">
        <v>204</v>
      </c>
      <c r="E260" s="16" t="s">
        <v>77</v>
      </c>
      <c r="F260" s="16" t="s">
        <v>205</v>
      </c>
      <c r="G260" s="16"/>
      <c r="H260" s="19">
        <v>23</v>
      </c>
      <c r="I260" s="19">
        <v>8</v>
      </c>
      <c r="J260" s="19"/>
      <c r="K260" s="21">
        <f>I260*H260</f>
        <v>184</v>
      </c>
    </row>
    <row r="261" spans="1:11" ht="33.75" customHeight="1">
      <c r="A261" s="16">
        <v>74</v>
      </c>
      <c r="B261" s="16" t="s">
        <v>206</v>
      </c>
      <c r="C261" s="17" t="s">
        <v>207</v>
      </c>
      <c r="D261" s="17" t="s">
        <v>207</v>
      </c>
      <c r="E261" s="16" t="s">
        <v>63</v>
      </c>
      <c r="F261" s="16" t="s">
        <v>64</v>
      </c>
      <c r="G261" s="20" t="s">
        <v>208</v>
      </c>
      <c r="H261" s="19"/>
      <c r="I261" s="19"/>
      <c r="J261" s="19"/>
      <c r="K261" s="19"/>
    </row>
    <row r="262" spans="1:11" ht="18" customHeight="1">
      <c r="A262" s="16">
        <v>75</v>
      </c>
      <c r="B262" s="16" t="s">
        <v>209</v>
      </c>
      <c r="C262" s="17" t="s">
        <v>210</v>
      </c>
      <c r="D262" s="17" t="s">
        <v>210</v>
      </c>
      <c r="E262" s="16" t="s">
        <v>4</v>
      </c>
      <c r="F262" s="16" t="s">
        <v>4</v>
      </c>
      <c r="G262" s="16"/>
      <c r="H262" s="19"/>
      <c r="I262" s="19"/>
      <c r="J262" s="19"/>
      <c r="K262" s="19"/>
    </row>
    <row r="263" spans="1:11" ht="121.5" customHeight="1">
      <c r="A263" s="16">
        <v>76</v>
      </c>
      <c r="B263" s="16" t="s">
        <v>211</v>
      </c>
      <c r="C263" s="17" t="s">
        <v>212</v>
      </c>
      <c r="D263" s="17" t="s">
        <v>212</v>
      </c>
      <c r="E263" s="16" t="s">
        <v>213</v>
      </c>
      <c r="F263" s="16" t="s">
        <v>214</v>
      </c>
      <c r="G263" s="20" t="s">
        <v>159</v>
      </c>
      <c r="H263" s="19">
        <v>650</v>
      </c>
      <c r="I263" s="19"/>
      <c r="J263" s="19"/>
      <c r="K263" s="21">
        <f>H263</f>
        <v>650</v>
      </c>
    </row>
    <row r="264" spans="1:11" ht="28.5">
      <c r="A264" s="16">
        <v>77</v>
      </c>
      <c r="B264" s="16" t="s">
        <v>215</v>
      </c>
      <c r="C264" s="17" t="s">
        <v>216</v>
      </c>
      <c r="D264" s="17" t="s">
        <v>216</v>
      </c>
      <c r="E264" s="16" t="s">
        <v>4</v>
      </c>
      <c r="F264" s="16" t="s">
        <v>4</v>
      </c>
      <c r="G264" s="16"/>
      <c r="H264" s="19"/>
      <c r="I264" s="19"/>
      <c r="J264" s="19"/>
      <c r="K264" s="19"/>
    </row>
    <row r="265" spans="1:11" ht="157.5" customHeight="1">
      <c r="A265" s="16">
        <v>78</v>
      </c>
      <c r="B265" s="16" t="s">
        <v>217</v>
      </c>
      <c r="C265" s="17" t="s">
        <v>218</v>
      </c>
      <c r="D265" s="17" t="s">
        <v>218</v>
      </c>
      <c r="E265" s="16" t="s">
        <v>20</v>
      </c>
      <c r="F265" s="16" t="s">
        <v>219</v>
      </c>
      <c r="G265" s="16"/>
      <c r="H265" s="19"/>
      <c r="I265" s="19"/>
      <c r="J265" s="19"/>
      <c r="K265" s="21">
        <f>SUM(K266:K274)</f>
        <v>323.49859999999995</v>
      </c>
    </row>
    <row r="266" spans="1:11">
      <c r="A266" s="16"/>
      <c r="B266" s="16"/>
      <c r="C266" s="17"/>
      <c r="D266" s="17"/>
      <c r="E266" s="16"/>
      <c r="F266" s="16"/>
      <c r="G266" s="16"/>
      <c r="H266" s="19"/>
      <c r="I266" s="19">
        <v>12.67</v>
      </c>
      <c r="J266" s="19">
        <v>4.5</v>
      </c>
      <c r="K266" s="19">
        <f>I266*J266</f>
        <v>57.015000000000001</v>
      </c>
    </row>
    <row r="267" spans="1:11">
      <c r="A267" s="16"/>
      <c r="B267" s="16"/>
      <c r="C267" s="17"/>
      <c r="D267" s="17"/>
      <c r="E267" s="16"/>
      <c r="F267" s="16"/>
      <c r="G267" s="16"/>
      <c r="H267" s="19"/>
      <c r="I267" s="19">
        <v>8.5</v>
      </c>
      <c r="J267" s="19">
        <v>4.5</v>
      </c>
      <c r="K267" s="19">
        <f t="shared" ref="K267:K274" si="17">I267*J267</f>
        <v>38.25</v>
      </c>
    </row>
    <row r="268" spans="1:11">
      <c r="A268" s="16"/>
      <c r="B268" s="16"/>
      <c r="C268" s="17"/>
      <c r="D268" s="17"/>
      <c r="E268" s="16"/>
      <c r="F268" s="16"/>
      <c r="G268" s="16"/>
      <c r="H268" s="19"/>
      <c r="I268" s="19">
        <v>4</v>
      </c>
      <c r="J268" s="19">
        <v>6.25</v>
      </c>
      <c r="K268" s="19">
        <f t="shared" si="17"/>
        <v>25</v>
      </c>
    </row>
    <row r="269" spans="1:11">
      <c r="A269" s="16"/>
      <c r="B269" s="16"/>
      <c r="C269" s="17"/>
      <c r="D269" s="17"/>
      <c r="E269" s="16"/>
      <c r="F269" s="16"/>
      <c r="G269" s="16"/>
      <c r="H269" s="19"/>
      <c r="I269" s="19">
        <v>6.5</v>
      </c>
      <c r="J269" s="19">
        <v>4.25</v>
      </c>
      <c r="K269" s="19">
        <f t="shared" si="17"/>
        <v>27.625</v>
      </c>
    </row>
    <row r="270" spans="1:11">
      <c r="A270" s="16"/>
      <c r="B270" s="16"/>
      <c r="C270" s="17"/>
      <c r="D270" s="17"/>
      <c r="E270" s="16"/>
      <c r="F270" s="16"/>
      <c r="G270" s="16"/>
      <c r="H270" s="19"/>
      <c r="I270" s="19">
        <v>3.75</v>
      </c>
      <c r="J270" s="19">
        <v>3</v>
      </c>
      <c r="K270" s="19">
        <f t="shared" si="17"/>
        <v>11.25</v>
      </c>
    </row>
    <row r="271" spans="1:11">
      <c r="A271" s="16"/>
      <c r="B271" s="16"/>
      <c r="C271" s="17"/>
      <c r="D271" s="17"/>
      <c r="E271" s="16"/>
      <c r="F271" s="16"/>
      <c r="G271" s="16"/>
      <c r="H271" s="19"/>
      <c r="I271" s="19">
        <v>10.34</v>
      </c>
      <c r="J271" s="19">
        <v>7.5</v>
      </c>
      <c r="K271" s="19">
        <f t="shared" si="17"/>
        <v>77.55</v>
      </c>
    </row>
    <row r="272" spans="1:11">
      <c r="A272" s="16"/>
      <c r="B272" s="16"/>
      <c r="C272" s="17"/>
      <c r="D272" s="17"/>
      <c r="E272" s="16"/>
      <c r="F272" s="16"/>
      <c r="G272" s="16"/>
      <c r="H272" s="19"/>
      <c r="I272" s="19">
        <v>6.58</v>
      </c>
      <c r="J272" s="19">
        <v>7.67</v>
      </c>
      <c r="K272" s="19">
        <f t="shared" si="17"/>
        <v>50.468600000000002</v>
      </c>
    </row>
    <row r="273" spans="1:11">
      <c r="A273" s="16"/>
      <c r="B273" s="16"/>
      <c r="C273" s="17"/>
      <c r="D273" s="17"/>
      <c r="E273" s="16"/>
      <c r="F273" s="16"/>
      <c r="G273" s="16"/>
      <c r="H273" s="19"/>
      <c r="I273" s="19">
        <v>1.84</v>
      </c>
      <c r="J273" s="19">
        <v>2</v>
      </c>
      <c r="K273" s="19">
        <f>-I273*J273</f>
        <v>-3.68</v>
      </c>
    </row>
    <row r="274" spans="1:11">
      <c r="A274" s="16"/>
      <c r="B274" s="16"/>
      <c r="C274" s="17"/>
      <c r="D274" s="17"/>
      <c r="E274" s="16"/>
      <c r="F274" s="16"/>
      <c r="G274" s="16"/>
      <c r="H274" s="19"/>
      <c r="I274" s="19">
        <v>13.34</v>
      </c>
      <c r="J274" s="19">
        <v>3</v>
      </c>
      <c r="K274" s="19">
        <f t="shared" si="17"/>
        <v>40.019999999999996</v>
      </c>
    </row>
    <row r="275" spans="1:11">
      <c r="A275" s="16"/>
      <c r="B275" s="16"/>
      <c r="C275" s="17"/>
      <c r="D275" s="17"/>
      <c r="E275" s="16"/>
      <c r="F275" s="16"/>
      <c r="G275" s="16"/>
      <c r="H275" s="19"/>
      <c r="I275" s="19"/>
      <c r="J275" s="19"/>
      <c r="K275" s="19"/>
    </row>
    <row r="276" spans="1:11" ht="40.5" customHeight="1">
      <c r="A276" s="16">
        <v>79</v>
      </c>
      <c r="B276" s="16" t="s">
        <v>220</v>
      </c>
      <c r="C276" s="17" t="s">
        <v>221</v>
      </c>
      <c r="D276" s="17" t="s">
        <v>221</v>
      </c>
      <c r="E276" s="16" t="s">
        <v>63</v>
      </c>
      <c r="F276" s="16" t="s">
        <v>222</v>
      </c>
      <c r="G276" s="16"/>
      <c r="H276" s="19">
        <v>49</v>
      </c>
      <c r="I276" s="19"/>
      <c r="J276" s="19"/>
      <c r="K276" s="21">
        <f>H276</f>
        <v>49</v>
      </c>
    </row>
    <row r="277" spans="1:11" ht="81" customHeight="1">
      <c r="A277" s="16">
        <v>80</v>
      </c>
      <c r="B277" s="16" t="s">
        <v>223</v>
      </c>
      <c r="C277" s="17" t="s">
        <v>224</v>
      </c>
      <c r="D277" s="17" t="s">
        <v>224</v>
      </c>
      <c r="E277" s="16" t="s">
        <v>20</v>
      </c>
      <c r="F277" s="16" t="s">
        <v>225</v>
      </c>
      <c r="G277" s="20" t="s">
        <v>226</v>
      </c>
      <c r="H277" s="19"/>
      <c r="I277" s="19"/>
      <c r="J277" s="19"/>
      <c r="K277" s="21">
        <f>SUM(K278:K285)</f>
        <v>545.58000000000004</v>
      </c>
    </row>
    <row r="278" spans="1:11">
      <c r="A278" s="16"/>
      <c r="B278" s="16"/>
      <c r="C278" s="17"/>
      <c r="D278" s="17"/>
      <c r="E278" s="16"/>
      <c r="F278" s="16"/>
      <c r="G278" s="20"/>
      <c r="H278" s="19"/>
      <c r="I278" s="19">
        <v>14.5</v>
      </c>
      <c r="J278" s="19">
        <v>19.420000000000002</v>
      </c>
      <c r="K278" s="19">
        <f>I278*J278</f>
        <v>281.59000000000003</v>
      </c>
    </row>
    <row r="279" spans="1:11">
      <c r="A279" s="16"/>
      <c r="B279" s="16"/>
      <c r="C279" s="17"/>
      <c r="D279" s="17"/>
      <c r="E279" s="16"/>
      <c r="F279" s="16"/>
      <c r="G279" s="20"/>
      <c r="H279" s="19"/>
      <c r="I279" s="19">
        <v>9</v>
      </c>
      <c r="J279" s="19">
        <v>2.75</v>
      </c>
      <c r="K279" s="19">
        <f t="shared" ref="K279:K287" si="18">I279*J279</f>
        <v>24.75</v>
      </c>
    </row>
    <row r="280" spans="1:11">
      <c r="A280" s="16"/>
      <c r="B280" s="16"/>
      <c r="C280" s="17"/>
      <c r="D280" s="17"/>
      <c r="E280" s="16"/>
      <c r="F280" s="16"/>
      <c r="G280" s="20"/>
      <c r="H280" s="19"/>
      <c r="I280" s="19">
        <v>10</v>
      </c>
      <c r="J280" s="19">
        <v>2</v>
      </c>
      <c r="K280" s="19">
        <f>-I280*J280</f>
        <v>-20</v>
      </c>
    </row>
    <row r="281" spans="1:11">
      <c r="A281" s="16"/>
      <c r="B281" s="16"/>
      <c r="C281" s="17"/>
      <c r="D281" s="17"/>
      <c r="E281" s="16"/>
      <c r="F281" s="16"/>
      <c r="G281" s="20"/>
      <c r="H281" s="19"/>
      <c r="I281" s="19">
        <v>16.5</v>
      </c>
      <c r="J281" s="19">
        <v>8.08</v>
      </c>
      <c r="K281" s="19">
        <f t="shared" si="18"/>
        <v>133.32</v>
      </c>
    </row>
    <row r="282" spans="1:11">
      <c r="A282" s="16"/>
      <c r="B282" s="16"/>
      <c r="C282" s="17"/>
      <c r="D282" s="17"/>
      <c r="E282" s="16"/>
      <c r="F282" s="16"/>
      <c r="G282" s="20"/>
      <c r="H282" s="19"/>
      <c r="I282" s="19">
        <v>17</v>
      </c>
      <c r="J282" s="19">
        <v>6.5</v>
      </c>
      <c r="K282" s="19">
        <f t="shared" si="18"/>
        <v>110.5</v>
      </c>
    </row>
    <row r="283" spans="1:11">
      <c r="A283" s="16"/>
      <c r="B283" s="16"/>
      <c r="C283" s="17"/>
      <c r="D283" s="17"/>
      <c r="E283" s="16"/>
      <c r="F283" s="16"/>
      <c r="G283" s="20"/>
      <c r="H283" s="19"/>
      <c r="I283" s="19">
        <v>6</v>
      </c>
      <c r="J283" s="19">
        <v>4</v>
      </c>
      <c r="K283" s="19">
        <f>-I283*J283</f>
        <v>-24</v>
      </c>
    </row>
    <row r="284" spans="1:11">
      <c r="A284" s="16"/>
      <c r="B284" s="16"/>
      <c r="C284" s="17"/>
      <c r="D284" s="17"/>
      <c r="E284" s="16"/>
      <c r="F284" s="16"/>
      <c r="G284" s="20"/>
      <c r="H284" s="19"/>
      <c r="I284" s="19">
        <v>6.16</v>
      </c>
      <c r="J284" s="19">
        <v>5.75</v>
      </c>
      <c r="K284" s="19">
        <f t="shared" si="18"/>
        <v>35.42</v>
      </c>
    </row>
    <row r="285" spans="1:11">
      <c r="A285" s="16"/>
      <c r="B285" s="16"/>
      <c r="C285" s="17"/>
      <c r="D285" s="17"/>
      <c r="E285" s="16"/>
      <c r="F285" s="16"/>
      <c r="G285" s="20"/>
      <c r="H285" s="19"/>
      <c r="I285" s="19">
        <v>2</v>
      </c>
      <c r="J285" s="19">
        <v>2</v>
      </c>
      <c r="K285" s="19">
        <f t="shared" si="18"/>
        <v>4</v>
      </c>
    </row>
    <row r="286" spans="1:11">
      <c r="A286" s="16"/>
      <c r="B286" s="16"/>
      <c r="C286" s="17"/>
      <c r="D286" s="17"/>
      <c r="E286" s="16"/>
      <c r="F286" s="16"/>
      <c r="G286" s="20"/>
      <c r="H286" s="19"/>
      <c r="I286" s="19"/>
      <c r="J286" s="19"/>
      <c r="K286" s="19"/>
    </row>
    <row r="287" spans="1:11" ht="53.25" customHeight="1">
      <c r="A287" s="16">
        <v>81</v>
      </c>
      <c r="B287" s="16" t="s">
        <v>227</v>
      </c>
      <c r="C287" s="17" t="s">
        <v>228</v>
      </c>
      <c r="D287" s="17" t="s">
        <v>228</v>
      </c>
      <c r="E287" s="16" t="s">
        <v>20</v>
      </c>
      <c r="F287" s="16" t="s">
        <v>229</v>
      </c>
      <c r="G287" s="16"/>
      <c r="H287" s="19"/>
      <c r="I287" s="19">
        <v>63.75</v>
      </c>
      <c r="J287" s="19">
        <v>33.75</v>
      </c>
      <c r="K287" s="21">
        <f t="shared" si="18"/>
        <v>2151.5625</v>
      </c>
    </row>
    <row r="288" spans="1:11" ht="20.25" customHeight="1">
      <c r="A288" s="16">
        <v>82</v>
      </c>
      <c r="B288" s="16" t="s">
        <v>230</v>
      </c>
      <c r="C288" s="17" t="s">
        <v>231</v>
      </c>
      <c r="D288" s="17" t="s">
        <v>231</v>
      </c>
      <c r="E288" s="16" t="s">
        <v>4</v>
      </c>
      <c r="F288" s="16" t="s">
        <v>4</v>
      </c>
      <c r="G288" s="16"/>
      <c r="H288" s="19"/>
      <c r="I288" s="19"/>
      <c r="J288" s="19"/>
      <c r="K288" s="19"/>
    </row>
    <row r="289" spans="1:11" ht="126" customHeight="1">
      <c r="A289" s="16">
        <v>83</v>
      </c>
      <c r="B289" s="16" t="s">
        <v>232</v>
      </c>
      <c r="C289" s="17" t="s">
        <v>233</v>
      </c>
      <c r="D289" s="17" t="s">
        <v>233</v>
      </c>
      <c r="E289" s="16" t="s">
        <v>20</v>
      </c>
      <c r="F289" s="16" t="s">
        <v>214</v>
      </c>
      <c r="G289" s="20" t="s">
        <v>234</v>
      </c>
      <c r="H289" s="19"/>
      <c r="I289" s="19"/>
      <c r="J289" s="19"/>
      <c r="K289" s="21">
        <f>SUM(K290:K311)</f>
        <v>962.45360000000005</v>
      </c>
    </row>
    <row r="290" spans="1:11">
      <c r="A290" s="16"/>
      <c r="B290" s="16"/>
      <c r="C290" s="17"/>
      <c r="D290" s="17"/>
      <c r="E290" s="16"/>
      <c r="F290" s="16"/>
      <c r="G290" s="20"/>
      <c r="H290" s="19"/>
      <c r="I290" s="19">
        <v>12.67</v>
      </c>
      <c r="J290" s="19">
        <v>4.5</v>
      </c>
      <c r="K290" s="19">
        <f t="shared" ref="K290:K311" si="19">I290*J290</f>
        <v>57.015000000000001</v>
      </c>
    </row>
    <row r="291" spans="1:11">
      <c r="A291" s="16"/>
      <c r="B291" s="16"/>
      <c r="C291" s="17"/>
      <c r="D291" s="17"/>
      <c r="E291" s="16"/>
      <c r="F291" s="16"/>
      <c r="G291" s="20"/>
      <c r="H291" s="19"/>
      <c r="I291" s="19">
        <v>8.5</v>
      </c>
      <c r="J291" s="19">
        <v>4.5</v>
      </c>
      <c r="K291" s="19">
        <f t="shared" si="19"/>
        <v>38.25</v>
      </c>
    </row>
    <row r="292" spans="1:11">
      <c r="A292" s="16"/>
      <c r="B292" s="16"/>
      <c r="C292" s="17"/>
      <c r="D292" s="17"/>
      <c r="E292" s="16"/>
      <c r="F292" s="16"/>
      <c r="G292" s="20"/>
      <c r="H292" s="19"/>
      <c r="I292" s="19">
        <v>4</v>
      </c>
      <c r="J292" s="19">
        <v>6.25</v>
      </c>
      <c r="K292" s="19">
        <f t="shared" si="19"/>
        <v>25</v>
      </c>
    </row>
    <row r="293" spans="1:11">
      <c r="A293" s="16"/>
      <c r="B293" s="16"/>
      <c r="C293" s="17"/>
      <c r="D293" s="17"/>
      <c r="E293" s="16"/>
      <c r="F293" s="16"/>
      <c r="G293" s="20"/>
      <c r="H293" s="19"/>
      <c r="I293" s="19">
        <v>6.5</v>
      </c>
      <c r="J293" s="19">
        <v>4.25</v>
      </c>
      <c r="K293" s="19">
        <f t="shared" si="19"/>
        <v>27.625</v>
      </c>
    </row>
    <row r="294" spans="1:11">
      <c r="A294" s="16"/>
      <c r="B294" s="16"/>
      <c r="C294" s="17"/>
      <c r="D294" s="17"/>
      <c r="E294" s="16"/>
      <c r="F294" s="16"/>
      <c r="G294" s="20"/>
      <c r="H294" s="19"/>
      <c r="I294" s="19">
        <v>3.75</v>
      </c>
      <c r="J294" s="19">
        <v>3</v>
      </c>
      <c r="K294" s="19">
        <f t="shared" si="19"/>
        <v>11.25</v>
      </c>
    </row>
    <row r="295" spans="1:11">
      <c r="A295" s="16"/>
      <c r="B295" s="16"/>
      <c r="C295" s="17"/>
      <c r="D295" s="17"/>
      <c r="E295" s="16"/>
      <c r="F295" s="16"/>
      <c r="G295" s="20"/>
      <c r="H295" s="19"/>
      <c r="I295" s="19">
        <v>10.34</v>
      </c>
      <c r="J295" s="19">
        <v>7.5</v>
      </c>
      <c r="K295" s="19">
        <f t="shared" si="19"/>
        <v>77.55</v>
      </c>
    </row>
    <row r="296" spans="1:11">
      <c r="A296" s="16"/>
      <c r="B296" s="16"/>
      <c r="C296" s="17"/>
      <c r="D296" s="17"/>
      <c r="E296" s="16"/>
      <c r="F296" s="16"/>
      <c r="G296" s="20"/>
      <c r="H296" s="19"/>
      <c r="I296" s="19">
        <v>6.58</v>
      </c>
      <c r="J296" s="19">
        <v>7.67</v>
      </c>
      <c r="K296" s="19">
        <f t="shared" si="19"/>
        <v>50.468600000000002</v>
      </c>
    </row>
    <row r="297" spans="1:11">
      <c r="A297" s="16"/>
      <c r="B297" s="16"/>
      <c r="C297" s="17"/>
      <c r="D297" s="17"/>
      <c r="E297" s="16"/>
      <c r="F297" s="16"/>
      <c r="G297" s="20"/>
      <c r="H297" s="19"/>
      <c r="I297" s="19">
        <v>1.84</v>
      </c>
      <c r="J297" s="19">
        <v>2</v>
      </c>
      <c r="K297" s="19">
        <f>-I297*J297</f>
        <v>-3.68</v>
      </c>
    </row>
    <row r="298" spans="1:11">
      <c r="A298" s="16"/>
      <c r="B298" s="16"/>
      <c r="C298" s="17"/>
      <c r="D298" s="17"/>
      <c r="E298" s="16"/>
      <c r="F298" s="16"/>
      <c r="G298" s="20"/>
      <c r="H298" s="19"/>
      <c r="I298" s="19">
        <v>13.34</v>
      </c>
      <c r="J298" s="19">
        <v>3</v>
      </c>
      <c r="K298" s="19">
        <f t="shared" si="19"/>
        <v>40.019999999999996</v>
      </c>
    </row>
    <row r="299" spans="1:11">
      <c r="A299" s="16"/>
      <c r="B299" s="16"/>
      <c r="C299" s="17"/>
      <c r="D299" s="17"/>
      <c r="E299" s="16"/>
      <c r="F299" s="16"/>
      <c r="G299" s="20"/>
      <c r="H299" s="19"/>
      <c r="I299" s="19">
        <v>13.34</v>
      </c>
      <c r="J299" s="19">
        <v>10</v>
      </c>
      <c r="K299" s="19">
        <f t="shared" si="19"/>
        <v>133.4</v>
      </c>
    </row>
    <row r="300" spans="1:11">
      <c r="A300" s="16"/>
      <c r="B300" s="16"/>
      <c r="C300" s="17"/>
      <c r="D300" s="17"/>
      <c r="E300" s="16"/>
      <c r="F300" s="16"/>
      <c r="G300" s="20"/>
      <c r="H300" s="19">
        <v>2</v>
      </c>
      <c r="I300" s="19">
        <v>3</v>
      </c>
      <c r="J300" s="19">
        <v>10</v>
      </c>
      <c r="K300" s="19">
        <f>I300*J300*H300</f>
        <v>60</v>
      </c>
    </row>
    <row r="301" spans="1:11">
      <c r="A301" s="16"/>
      <c r="B301" s="16"/>
      <c r="C301" s="17"/>
      <c r="D301" s="17"/>
      <c r="E301" s="16"/>
      <c r="F301" s="16"/>
      <c r="G301" s="20"/>
      <c r="H301" s="19"/>
      <c r="I301" s="19">
        <v>6.84</v>
      </c>
      <c r="J301" s="19">
        <v>10</v>
      </c>
      <c r="K301" s="19">
        <f t="shared" si="19"/>
        <v>68.400000000000006</v>
      </c>
    </row>
    <row r="302" spans="1:11">
      <c r="A302" s="16"/>
      <c r="B302" s="16"/>
      <c r="C302" s="17"/>
      <c r="D302" s="17"/>
      <c r="E302" s="16"/>
      <c r="F302" s="16"/>
      <c r="G302" s="20"/>
      <c r="H302" s="19"/>
      <c r="I302" s="19">
        <v>8.5</v>
      </c>
      <c r="J302" s="19">
        <v>1</v>
      </c>
      <c r="K302" s="19">
        <f t="shared" si="19"/>
        <v>8.5</v>
      </c>
    </row>
    <row r="303" spans="1:11">
      <c r="A303" s="16"/>
      <c r="B303" s="16"/>
      <c r="C303" s="17"/>
      <c r="D303" s="17"/>
      <c r="E303" s="16"/>
      <c r="F303" s="16"/>
      <c r="G303" s="20"/>
      <c r="H303" s="19"/>
      <c r="I303" s="19">
        <v>65</v>
      </c>
      <c r="J303" s="19">
        <v>1</v>
      </c>
      <c r="K303" s="19">
        <f t="shared" si="19"/>
        <v>65</v>
      </c>
    </row>
    <row r="304" spans="1:11">
      <c r="A304" s="16"/>
      <c r="B304" s="16"/>
      <c r="C304" s="17"/>
      <c r="D304" s="17"/>
      <c r="E304" s="16"/>
      <c r="F304" s="16"/>
      <c r="G304" s="20"/>
      <c r="H304" s="19"/>
      <c r="I304" s="19">
        <v>9.34</v>
      </c>
      <c r="J304" s="19">
        <v>1</v>
      </c>
      <c r="K304" s="19">
        <f t="shared" si="19"/>
        <v>9.34</v>
      </c>
    </row>
    <row r="305" spans="1:11">
      <c r="A305" s="16"/>
      <c r="B305" s="16"/>
      <c r="C305" s="17"/>
      <c r="D305" s="17"/>
      <c r="E305" s="16"/>
      <c r="F305" s="16"/>
      <c r="G305" s="20"/>
      <c r="H305" s="19"/>
      <c r="I305" s="19">
        <v>6.58</v>
      </c>
      <c r="J305" s="19">
        <v>1</v>
      </c>
      <c r="K305" s="19">
        <f t="shared" si="19"/>
        <v>6.58</v>
      </c>
    </row>
    <row r="306" spans="1:11">
      <c r="A306" s="16"/>
      <c r="B306" s="16"/>
      <c r="C306" s="17"/>
      <c r="D306" s="17"/>
      <c r="E306" s="16"/>
      <c r="F306" s="16"/>
      <c r="G306" s="20"/>
      <c r="H306" s="19"/>
      <c r="I306" s="19">
        <v>7.34</v>
      </c>
      <c r="J306" s="19">
        <v>1</v>
      </c>
      <c r="K306" s="19">
        <f t="shared" si="19"/>
        <v>7.34</v>
      </c>
    </row>
    <row r="307" spans="1:11">
      <c r="A307" s="16"/>
      <c r="B307" s="16"/>
      <c r="C307" s="17"/>
      <c r="D307" s="17"/>
      <c r="E307" s="16"/>
      <c r="F307" s="16"/>
      <c r="G307" s="20"/>
      <c r="H307" s="19"/>
      <c r="I307" s="19">
        <v>9</v>
      </c>
      <c r="J307" s="19">
        <v>1</v>
      </c>
      <c r="K307" s="19">
        <f t="shared" si="19"/>
        <v>9</v>
      </c>
    </row>
    <row r="308" spans="1:11">
      <c r="A308" s="16"/>
      <c r="B308" s="16"/>
      <c r="C308" s="17"/>
      <c r="D308" s="17"/>
      <c r="E308" s="16"/>
      <c r="F308" s="16"/>
      <c r="G308" s="20"/>
      <c r="H308" s="19"/>
      <c r="I308" s="19">
        <v>13.67</v>
      </c>
      <c r="J308" s="19">
        <v>1</v>
      </c>
      <c r="K308" s="19">
        <f t="shared" si="19"/>
        <v>13.67</v>
      </c>
    </row>
    <row r="309" spans="1:11">
      <c r="A309" s="16"/>
      <c r="B309" s="16"/>
      <c r="C309" s="17"/>
      <c r="D309" s="17"/>
      <c r="E309" s="16"/>
      <c r="F309" s="16"/>
      <c r="G309" s="20"/>
      <c r="H309" s="19"/>
      <c r="I309" s="19">
        <v>12.75</v>
      </c>
      <c r="J309" s="19">
        <v>3.5</v>
      </c>
      <c r="K309" s="19">
        <f t="shared" si="19"/>
        <v>44.625</v>
      </c>
    </row>
    <row r="310" spans="1:11">
      <c r="A310" s="16"/>
      <c r="B310" s="16"/>
      <c r="C310" s="17"/>
      <c r="D310" s="17"/>
      <c r="E310" s="16"/>
      <c r="F310" s="16"/>
      <c r="G310" s="20"/>
      <c r="H310" s="19"/>
      <c r="I310" s="19">
        <v>148.1</v>
      </c>
      <c r="J310" s="19"/>
      <c r="K310" s="19">
        <f>I310</f>
        <v>148.1</v>
      </c>
    </row>
    <row r="311" spans="1:11">
      <c r="A311" s="16"/>
      <c r="B311" s="16"/>
      <c r="C311" s="17"/>
      <c r="D311" s="17"/>
      <c r="E311" s="16"/>
      <c r="F311" s="16"/>
      <c r="G311" s="20"/>
      <c r="H311" s="19"/>
      <c r="I311" s="19">
        <v>65</v>
      </c>
      <c r="J311" s="19">
        <v>1</v>
      </c>
      <c r="K311" s="19">
        <f t="shared" si="19"/>
        <v>65</v>
      </c>
    </row>
    <row r="312" spans="1:11">
      <c r="A312" s="16"/>
      <c r="B312" s="16"/>
      <c r="C312" s="17"/>
      <c r="D312" s="17"/>
      <c r="E312" s="16"/>
      <c r="F312" s="16"/>
      <c r="G312" s="20"/>
      <c r="H312" s="19"/>
      <c r="I312" s="19"/>
      <c r="J312" s="19"/>
      <c r="K312" s="19"/>
    </row>
    <row r="313" spans="1:11" ht="53.25" customHeight="1">
      <c r="A313" s="16">
        <v>84</v>
      </c>
      <c r="B313" s="16" t="s">
        <v>235</v>
      </c>
      <c r="C313" s="17" t="s">
        <v>236</v>
      </c>
      <c r="D313" s="17" t="s">
        <v>236</v>
      </c>
      <c r="E313" s="16" t="s">
        <v>20</v>
      </c>
      <c r="F313" s="16" t="s">
        <v>237</v>
      </c>
      <c r="G313" s="20" t="s">
        <v>238</v>
      </c>
      <c r="H313" s="19"/>
      <c r="I313" s="19"/>
      <c r="J313" s="19"/>
      <c r="K313" s="19"/>
    </row>
    <row r="314" spans="1:11">
      <c r="A314" s="16">
        <v>85</v>
      </c>
      <c r="B314" s="16" t="s">
        <v>239</v>
      </c>
      <c r="C314" s="17" t="s">
        <v>240</v>
      </c>
      <c r="D314" s="17" t="s">
        <v>240</v>
      </c>
      <c r="E314" s="16" t="s">
        <v>4</v>
      </c>
      <c r="F314" s="16" t="s">
        <v>4</v>
      </c>
      <c r="G314" s="16"/>
      <c r="H314" s="19"/>
      <c r="I314" s="19"/>
      <c r="J314" s="19"/>
      <c r="K314" s="19"/>
    </row>
    <row r="315" spans="1:11" ht="52.5" customHeight="1">
      <c r="A315" s="16">
        <v>86</v>
      </c>
      <c r="B315" s="16" t="s">
        <v>241</v>
      </c>
      <c r="C315" s="17" t="s">
        <v>242</v>
      </c>
      <c r="D315" s="17" t="s">
        <v>242</v>
      </c>
      <c r="E315" s="16" t="s">
        <v>63</v>
      </c>
      <c r="F315" s="16" t="s">
        <v>16</v>
      </c>
      <c r="G315" s="16"/>
      <c r="H315" s="19"/>
      <c r="I315" s="19"/>
      <c r="J315" s="19"/>
      <c r="K315" s="19"/>
    </row>
    <row r="316" spans="1:11" ht="38.25" customHeight="1">
      <c r="A316" s="16">
        <v>87</v>
      </c>
      <c r="B316" s="16" t="s">
        <v>243</v>
      </c>
      <c r="C316" s="17" t="s">
        <v>244</v>
      </c>
      <c r="D316" s="17" t="s">
        <v>244</v>
      </c>
      <c r="E316" s="16" t="s">
        <v>245</v>
      </c>
      <c r="F316" s="16" t="s">
        <v>16</v>
      </c>
      <c r="G316" s="16"/>
      <c r="H316" s="19">
        <v>1</v>
      </c>
      <c r="I316" s="19"/>
      <c r="J316" s="19"/>
      <c r="K316" s="21">
        <f t="shared" ref="K316:K317" si="20">H316</f>
        <v>1</v>
      </c>
    </row>
    <row r="317" spans="1:11" ht="75.75" customHeight="1">
      <c r="A317" s="16">
        <v>88</v>
      </c>
      <c r="B317" s="16" t="s">
        <v>246</v>
      </c>
      <c r="C317" s="17" t="s">
        <v>247</v>
      </c>
      <c r="D317" s="17" t="s">
        <v>247</v>
      </c>
      <c r="E317" s="16" t="s">
        <v>25</v>
      </c>
      <c r="F317" s="16" t="s">
        <v>16</v>
      </c>
      <c r="G317" s="16"/>
      <c r="H317" s="19">
        <v>1</v>
      </c>
      <c r="I317" s="19"/>
      <c r="J317" s="19"/>
      <c r="K317" s="21">
        <f t="shared" si="20"/>
        <v>1</v>
      </c>
    </row>
    <row r="318" spans="1:11" ht="20.25" customHeight="1">
      <c r="A318" s="16">
        <v>89</v>
      </c>
      <c r="B318" s="16" t="s">
        <v>248</v>
      </c>
      <c r="C318" s="17" t="s">
        <v>249</v>
      </c>
      <c r="D318" s="17" t="s">
        <v>249</v>
      </c>
      <c r="E318" s="16" t="s">
        <v>63</v>
      </c>
      <c r="F318" s="16" t="s">
        <v>16</v>
      </c>
      <c r="G318" s="20" t="s">
        <v>250</v>
      </c>
      <c r="H318" s="19"/>
      <c r="I318" s="19"/>
      <c r="J318" s="19"/>
      <c r="K318" s="19"/>
    </row>
    <row r="319" spans="1:11">
      <c r="A319" s="16">
        <v>90</v>
      </c>
      <c r="B319" s="16" t="s">
        <v>251</v>
      </c>
      <c r="C319" s="17" t="s">
        <v>252</v>
      </c>
      <c r="D319" s="17" t="s">
        <v>252</v>
      </c>
      <c r="E319" s="16" t="s">
        <v>4</v>
      </c>
      <c r="F319" s="16" t="s">
        <v>4</v>
      </c>
      <c r="G319" s="16"/>
      <c r="H319" s="19"/>
      <c r="I319" s="19"/>
      <c r="J319" s="19"/>
      <c r="K319" s="19"/>
    </row>
    <row r="320" spans="1:11" ht="35.25" customHeight="1">
      <c r="A320" s="16">
        <v>91</v>
      </c>
      <c r="B320" s="16" t="s">
        <v>4</v>
      </c>
      <c r="C320" s="17" t="s">
        <v>253</v>
      </c>
      <c r="D320" s="17" t="s">
        <v>253</v>
      </c>
      <c r="E320" s="16" t="s">
        <v>63</v>
      </c>
      <c r="F320" s="16" t="s">
        <v>254</v>
      </c>
      <c r="G320" s="20" t="s">
        <v>255</v>
      </c>
      <c r="H320" s="19"/>
      <c r="I320" s="19"/>
      <c r="J320" s="19"/>
      <c r="K320" s="19"/>
    </row>
    <row r="321" spans="1:11" ht="61.5" customHeight="1">
      <c r="A321" s="16">
        <v>92</v>
      </c>
      <c r="B321" s="16" t="s">
        <v>257</v>
      </c>
      <c r="C321" s="17" t="s">
        <v>258</v>
      </c>
      <c r="D321" s="17" t="s">
        <v>258</v>
      </c>
      <c r="E321" s="16" t="s">
        <v>4</v>
      </c>
      <c r="F321" s="16" t="s">
        <v>4</v>
      </c>
      <c r="G321" s="16"/>
      <c r="H321" s="19"/>
      <c r="I321" s="19"/>
      <c r="J321" s="19"/>
      <c r="K321" s="19"/>
    </row>
    <row r="322" spans="1:11" ht="36" customHeight="1">
      <c r="A322" s="16">
        <v>93</v>
      </c>
      <c r="B322" s="16" t="s">
        <v>4</v>
      </c>
      <c r="C322" s="17" t="s">
        <v>259</v>
      </c>
      <c r="D322" s="17" t="s">
        <v>259</v>
      </c>
      <c r="E322" s="16" t="s">
        <v>20</v>
      </c>
      <c r="F322" s="16" t="s">
        <v>82</v>
      </c>
      <c r="G322" s="20" t="s">
        <v>260</v>
      </c>
      <c r="H322" s="19"/>
      <c r="I322" s="19">
        <v>300</v>
      </c>
      <c r="J322" s="19">
        <v>4</v>
      </c>
      <c r="K322" s="21">
        <f t="shared" ref="K322" si="21">I322*J322</f>
        <v>1200</v>
      </c>
    </row>
    <row r="323" spans="1:11" ht="30" customHeight="1">
      <c r="A323" s="16">
        <v>94</v>
      </c>
      <c r="B323" s="16" t="s">
        <v>261</v>
      </c>
      <c r="C323" s="17" t="s">
        <v>262</v>
      </c>
      <c r="D323" s="17" t="s">
        <v>262</v>
      </c>
      <c r="E323" s="16" t="s">
        <v>63</v>
      </c>
      <c r="F323" s="16" t="s">
        <v>16</v>
      </c>
      <c r="G323" s="16"/>
      <c r="H323" s="19"/>
      <c r="I323" s="19"/>
      <c r="J323" s="19"/>
      <c r="K323" s="19"/>
    </row>
    <row r="324" spans="1:11" ht="60" customHeight="1">
      <c r="A324" s="16">
        <v>95</v>
      </c>
      <c r="B324" s="16" t="s">
        <v>263</v>
      </c>
      <c r="C324" s="17" t="s">
        <v>264</v>
      </c>
      <c r="D324" s="17" t="s">
        <v>264</v>
      </c>
      <c r="E324" s="16" t="s">
        <v>20</v>
      </c>
      <c r="F324" s="16" t="s">
        <v>265</v>
      </c>
      <c r="G324" s="16"/>
      <c r="H324" s="19"/>
      <c r="I324" s="19"/>
      <c r="J324" s="19"/>
      <c r="K324" s="21">
        <f>SUM(K325:K327)</f>
        <v>960</v>
      </c>
    </row>
    <row r="325" spans="1:11">
      <c r="A325" s="16"/>
      <c r="B325" s="16"/>
      <c r="C325" s="17"/>
      <c r="D325" s="17"/>
      <c r="E325" s="16"/>
      <c r="F325" s="16"/>
      <c r="G325" s="16"/>
      <c r="H325" s="19">
        <v>2</v>
      </c>
      <c r="I325" s="19">
        <v>8</v>
      </c>
      <c r="J325" s="19">
        <v>20</v>
      </c>
      <c r="K325" s="19">
        <f>H325*I325*J325</f>
        <v>320</v>
      </c>
    </row>
    <row r="326" spans="1:11">
      <c r="A326" s="16"/>
      <c r="B326" s="16"/>
      <c r="C326" s="17"/>
      <c r="D326" s="17"/>
      <c r="E326" s="16"/>
      <c r="F326" s="16"/>
      <c r="G326" s="16"/>
      <c r="H326" s="19">
        <v>4</v>
      </c>
      <c r="I326" s="19">
        <v>8</v>
      </c>
      <c r="J326" s="19">
        <v>15</v>
      </c>
      <c r="K326" s="19">
        <f t="shared" ref="K326:K327" si="22">H326*I326*J326</f>
        <v>480</v>
      </c>
    </row>
    <row r="327" spans="1:11">
      <c r="A327" s="16"/>
      <c r="B327" s="16"/>
      <c r="C327" s="17"/>
      <c r="D327" s="17"/>
      <c r="E327" s="16"/>
      <c r="F327" s="16"/>
      <c r="G327" s="16"/>
      <c r="H327" s="19">
        <v>4</v>
      </c>
      <c r="I327" s="19">
        <v>4</v>
      </c>
      <c r="J327" s="19">
        <v>10</v>
      </c>
      <c r="K327" s="19">
        <f t="shared" si="22"/>
        <v>160</v>
      </c>
    </row>
    <row r="328" spans="1:11">
      <c r="A328" s="16"/>
      <c r="B328" s="16"/>
      <c r="C328" s="17"/>
      <c r="D328" s="17"/>
      <c r="E328" s="16"/>
      <c r="F328" s="16"/>
      <c r="G328" s="16"/>
      <c r="H328" s="19"/>
      <c r="I328" s="19"/>
      <c r="J328" s="19"/>
      <c r="K328" s="19"/>
    </row>
    <row r="329" spans="1:11" ht="30.75" customHeight="1">
      <c r="A329" s="16">
        <v>96</v>
      </c>
      <c r="B329" s="16" t="s">
        <v>266</v>
      </c>
      <c r="C329" s="17" t="s">
        <v>267</v>
      </c>
      <c r="D329" s="17" t="s">
        <v>267</v>
      </c>
      <c r="E329" s="16" t="s">
        <v>63</v>
      </c>
      <c r="F329" s="16" t="s">
        <v>16</v>
      </c>
      <c r="G329" s="20" t="s">
        <v>268</v>
      </c>
      <c r="H329" s="19"/>
      <c r="I329" s="19"/>
      <c r="J329" s="19"/>
      <c r="K329" s="19"/>
    </row>
    <row r="330" spans="1:11" ht="58.5" customHeight="1">
      <c r="A330" s="16">
        <v>97</v>
      </c>
      <c r="B330" s="16" t="s">
        <v>269</v>
      </c>
      <c r="C330" s="17" t="s">
        <v>270</v>
      </c>
      <c r="D330" s="17" t="s">
        <v>270</v>
      </c>
      <c r="E330" s="16" t="s">
        <v>63</v>
      </c>
      <c r="F330" s="16" t="s">
        <v>16</v>
      </c>
      <c r="G330" s="16"/>
      <c r="H330" s="19"/>
      <c r="I330" s="19"/>
      <c r="J330" s="19"/>
      <c r="K330" s="19"/>
    </row>
    <row r="331" spans="1:11">
      <c r="A331" s="16">
        <v>98</v>
      </c>
      <c r="B331" s="16" t="s">
        <v>271</v>
      </c>
      <c r="C331" s="17" t="s">
        <v>272</v>
      </c>
      <c r="D331" s="17" t="s">
        <v>272</v>
      </c>
      <c r="E331" s="16" t="s">
        <v>63</v>
      </c>
      <c r="F331" s="16" t="s">
        <v>16</v>
      </c>
      <c r="G331" s="16"/>
      <c r="H331" s="19"/>
      <c r="I331" s="19"/>
      <c r="J331" s="19"/>
      <c r="K331" s="19"/>
    </row>
    <row r="332" spans="1:11" ht="51" customHeight="1">
      <c r="A332" s="16">
        <v>99</v>
      </c>
      <c r="B332" s="16" t="s">
        <v>274</v>
      </c>
      <c r="C332" s="17" t="s">
        <v>275</v>
      </c>
      <c r="D332" s="17" t="s">
        <v>275</v>
      </c>
      <c r="E332" s="16" t="s">
        <v>63</v>
      </c>
      <c r="F332" s="16" t="s">
        <v>16</v>
      </c>
      <c r="G332" s="16"/>
      <c r="H332" s="19"/>
      <c r="I332" s="19"/>
      <c r="J332" s="19"/>
      <c r="K332" s="19"/>
    </row>
    <row r="333" spans="1:11" ht="33" customHeight="1">
      <c r="A333" s="16">
        <v>100</v>
      </c>
      <c r="B333" s="16" t="s">
        <v>276</v>
      </c>
      <c r="C333" s="17" t="s">
        <v>277</v>
      </c>
      <c r="D333" s="17" t="s">
        <v>277</v>
      </c>
      <c r="E333" s="16" t="s">
        <v>63</v>
      </c>
      <c r="F333" s="16" t="s">
        <v>16</v>
      </c>
      <c r="G333" s="16"/>
      <c r="H333" s="19">
        <v>1</v>
      </c>
      <c r="I333" s="19"/>
      <c r="J333" s="19"/>
      <c r="K333" s="21">
        <f>H333</f>
        <v>1</v>
      </c>
    </row>
    <row r="334" spans="1:11" ht="17.25" customHeight="1">
      <c r="A334" s="16">
        <v>101</v>
      </c>
      <c r="B334" s="16" t="s">
        <v>4</v>
      </c>
      <c r="C334" s="17" t="s">
        <v>278</v>
      </c>
      <c r="D334" s="17" t="s">
        <v>278</v>
      </c>
      <c r="E334" s="16" t="s">
        <v>4</v>
      </c>
      <c r="F334" s="16" t="s">
        <v>4</v>
      </c>
      <c r="G334" s="16"/>
      <c r="H334" s="19"/>
      <c r="I334" s="19"/>
      <c r="J334" s="19"/>
      <c r="K334" s="19"/>
    </row>
    <row r="335" spans="1:11" ht="17.25" customHeight="1">
      <c r="A335" s="16">
        <v>102</v>
      </c>
      <c r="B335" s="16" t="s">
        <v>4</v>
      </c>
      <c r="C335" s="17" t="s">
        <v>279</v>
      </c>
      <c r="D335" s="17" t="s">
        <v>279</v>
      </c>
      <c r="E335" s="16" t="s">
        <v>4</v>
      </c>
      <c r="F335" s="16" t="s">
        <v>4</v>
      </c>
      <c r="G335" s="16"/>
      <c r="H335" s="19"/>
      <c r="I335" s="19"/>
      <c r="J335" s="19"/>
      <c r="K335" s="19"/>
    </row>
    <row r="336" spans="1:11" ht="15.75" customHeight="1">
      <c r="A336" s="16">
        <v>103</v>
      </c>
      <c r="B336" s="16" t="s">
        <v>4</v>
      </c>
      <c r="C336" s="17" t="s">
        <v>280</v>
      </c>
      <c r="D336" s="17" t="s">
        <v>280</v>
      </c>
      <c r="E336" s="16" t="s">
        <v>4</v>
      </c>
      <c r="F336" s="16" t="s">
        <v>4</v>
      </c>
      <c r="G336" s="16"/>
      <c r="H336" s="19"/>
      <c r="I336" s="19"/>
      <c r="J336" s="19"/>
      <c r="K336" s="19"/>
    </row>
    <row r="337" spans="1:11" ht="19.5" customHeight="1">
      <c r="A337" s="16">
        <v>104</v>
      </c>
      <c r="B337" s="16" t="s">
        <v>4</v>
      </c>
      <c r="C337" s="17" t="s">
        <v>281</v>
      </c>
      <c r="D337" s="17" t="s">
        <v>281</v>
      </c>
      <c r="E337" s="16" t="s">
        <v>4</v>
      </c>
      <c r="F337" s="16" t="s">
        <v>4</v>
      </c>
      <c r="G337" s="16"/>
      <c r="H337" s="19"/>
      <c r="I337" s="19"/>
      <c r="J337" s="19"/>
      <c r="K337" s="19"/>
    </row>
    <row r="338" spans="1:11">
      <c r="A338" s="16">
        <v>105</v>
      </c>
      <c r="B338" s="16" t="s">
        <v>4</v>
      </c>
      <c r="C338" s="17" t="s">
        <v>282</v>
      </c>
      <c r="D338" s="17" t="s">
        <v>282</v>
      </c>
      <c r="E338" s="16" t="s">
        <v>4</v>
      </c>
      <c r="F338" s="16" t="s">
        <v>4</v>
      </c>
      <c r="G338" s="16"/>
      <c r="H338" s="19"/>
      <c r="I338" s="19"/>
      <c r="J338" s="19"/>
      <c r="K338" s="19"/>
    </row>
    <row r="339" spans="1:11" ht="30.75" customHeight="1">
      <c r="A339" s="16">
        <v>106</v>
      </c>
      <c r="B339" s="16" t="s">
        <v>4</v>
      </c>
      <c r="C339" s="17" t="s">
        <v>283</v>
      </c>
      <c r="D339" s="17" t="s">
        <v>283</v>
      </c>
      <c r="E339" s="16" t="s">
        <v>4</v>
      </c>
      <c r="F339" s="16" t="s">
        <v>4</v>
      </c>
      <c r="G339" s="16"/>
      <c r="H339" s="19"/>
      <c r="I339" s="19"/>
      <c r="J339" s="19"/>
      <c r="K339" s="19"/>
    </row>
    <row r="340" spans="1:11">
      <c r="A340" s="16">
        <v>107</v>
      </c>
      <c r="B340" s="16" t="s">
        <v>4</v>
      </c>
      <c r="C340" s="17" t="s">
        <v>284</v>
      </c>
      <c r="D340" s="17" t="s">
        <v>284</v>
      </c>
      <c r="E340" s="16" t="s">
        <v>4</v>
      </c>
      <c r="F340" s="16" t="s">
        <v>4</v>
      </c>
      <c r="G340" s="16"/>
      <c r="H340" s="19"/>
      <c r="I340" s="19"/>
      <c r="J340" s="19"/>
      <c r="K340" s="19"/>
    </row>
    <row r="341" spans="1:11" ht="43.5" customHeight="1">
      <c r="A341" s="16">
        <v>108</v>
      </c>
      <c r="B341" s="16" t="s">
        <v>4</v>
      </c>
      <c r="C341" s="17" t="s">
        <v>285</v>
      </c>
      <c r="D341" s="17" t="s">
        <v>285</v>
      </c>
      <c r="E341" s="16" t="s">
        <v>4</v>
      </c>
      <c r="F341" s="16" t="s">
        <v>4</v>
      </c>
      <c r="G341" s="16"/>
      <c r="H341" s="19"/>
      <c r="I341" s="19"/>
      <c r="J341" s="19"/>
      <c r="K341" s="19"/>
    </row>
    <row r="342" spans="1:11" ht="18.75" customHeight="1">
      <c r="A342" s="16">
        <v>109</v>
      </c>
      <c r="B342" s="16" t="s">
        <v>4</v>
      </c>
      <c r="C342" s="17" t="s">
        <v>286</v>
      </c>
      <c r="D342" s="17" t="s">
        <v>286</v>
      </c>
      <c r="E342" s="16" t="s">
        <v>4</v>
      </c>
      <c r="F342" s="16" t="s">
        <v>4</v>
      </c>
      <c r="G342" s="16"/>
      <c r="H342" s="19"/>
      <c r="I342" s="19"/>
      <c r="J342" s="19"/>
      <c r="K342" s="19"/>
    </row>
    <row r="343" spans="1:11" ht="48" customHeight="1">
      <c r="A343" s="16">
        <v>110</v>
      </c>
      <c r="B343" s="16" t="s">
        <v>287</v>
      </c>
      <c r="C343" s="17" t="s">
        <v>288</v>
      </c>
      <c r="D343" s="17" t="s">
        <v>288</v>
      </c>
      <c r="E343" s="16" t="s">
        <v>289</v>
      </c>
      <c r="F343" s="16" t="s">
        <v>16</v>
      </c>
      <c r="G343" s="16"/>
      <c r="H343" s="19">
        <v>1</v>
      </c>
      <c r="I343" s="19"/>
      <c r="J343" s="19"/>
      <c r="K343" s="21">
        <f>H343</f>
        <v>1</v>
      </c>
    </row>
    <row r="344" spans="1:11" ht="48" customHeight="1">
      <c r="A344" s="16">
        <v>111</v>
      </c>
      <c r="B344" s="16" t="s">
        <v>290</v>
      </c>
      <c r="C344" s="17" t="s">
        <v>291</v>
      </c>
      <c r="D344" s="17" t="s">
        <v>291</v>
      </c>
      <c r="E344" s="16" t="s">
        <v>289</v>
      </c>
      <c r="F344" s="16" t="s">
        <v>16</v>
      </c>
      <c r="G344" s="20" t="s">
        <v>0</v>
      </c>
      <c r="H344" s="19"/>
      <c r="I344" s="19"/>
      <c r="J344" s="19"/>
      <c r="K344" s="19"/>
    </row>
    <row r="345" spans="1:11" ht="63.75" customHeight="1">
      <c r="A345" s="16">
        <v>112</v>
      </c>
      <c r="B345" s="16" t="s">
        <v>292</v>
      </c>
      <c r="C345" s="17" t="s">
        <v>293</v>
      </c>
      <c r="D345" s="17" t="s">
        <v>293</v>
      </c>
      <c r="E345" s="16" t="s">
        <v>289</v>
      </c>
      <c r="F345" s="16" t="s">
        <v>16</v>
      </c>
      <c r="G345" s="16"/>
      <c r="H345" s="19"/>
      <c r="I345" s="19"/>
      <c r="J345" s="19"/>
      <c r="K345" s="19"/>
    </row>
    <row r="346" spans="1:11">
      <c r="A346" s="13">
        <v>2</v>
      </c>
      <c r="B346" s="13" t="s">
        <v>4</v>
      </c>
      <c r="C346" s="14" t="s">
        <v>10</v>
      </c>
      <c r="D346" s="14" t="s">
        <v>10</v>
      </c>
      <c r="E346" s="13" t="s">
        <v>6</v>
      </c>
      <c r="F346" s="13" t="s">
        <v>16</v>
      </c>
      <c r="G346" s="13"/>
      <c r="H346" s="19"/>
      <c r="I346" s="19"/>
      <c r="J346" s="19"/>
      <c r="K346" s="19"/>
    </row>
    <row r="347" spans="1:11">
      <c r="A347" s="16">
        <v>113</v>
      </c>
      <c r="B347" s="16" t="s">
        <v>294</v>
      </c>
      <c r="C347" s="17" t="s">
        <v>295</v>
      </c>
      <c r="D347" s="17" t="s">
        <v>295</v>
      </c>
      <c r="E347" s="16" t="s">
        <v>4</v>
      </c>
      <c r="F347" s="16" t="s">
        <v>4</v>
      </c>
      <c r="G347" s="16"/>
      <c r="H347" s="19"/>
      <c r="I347" s="19"/>
      <c r="J347" s="19"/>
      <c r="K347" s="19"/>
    </row>
    <row r="348" spans="1:11" ht="90.75" customHeight="1">
      <c r="A348" s="16">
        <v>114</v>
      </c>
      <c r="B348" s="16" t="s">
        <v>7</v>
      </c>
      <c r="C348" s="17" t="s">
        <v>296</v>
      </c>
      <c r="D348" s="17" t="s">
        <v>296</v>
      </c>
      <c r="E348" s="16" t="s">
        <v>4</v>
      </c>
      <c r="F348" s="16" t="s">
        <v>4</v>
      </c>
      <c r="G348" s="16"/>
      <c r="H348" s="19"/>
      <c r="I348" s="19"/>
      <c r="J348" s="19"/>
      <c r="K348" s="19"/>
    </row>
    <row r="349" spans="1:11">
      <c r="A349" s="16">
        <v>115</v>
      </c>
      <c r="B349" s="16" t="s">
        <v>297</v>
      </c>
      <c r="C349" s="17" t="s">
        <v>298</v>
      </c>
      <c r="D349" s="17" t="s">
        <v>298</v>
      </c>
      <c r="E349" s="16" t="s">
        <v>299</v>
      </c>
      <c r="F349" s="16" t="s">
        <v>300</v>
      </c>
      <c r="G349" s="20" t="s">
        <v>0</v>
      </c>
      <c r="H349" s="19"/>
      <c r="I349" s="19"/>
      <c r="J349" s="19"/>
      <c r="K349" s="19"/>
    </row>
    <row r="350" spans="1:11">
      <c r="A350" s="16">
        <v>116</v>
      </c>
      <c r="B350" s="16" t="s">
        <v>301</v>
      </c>
      <c r="C350" s="17" t="s">
        <v>302</v>
      </c>
      <c r="D350" s="17" t="s">
        <v>302</v>
      </c>
      <c r="E350" s="16" t="s">
        <v>299</v>
      </c>
      <c r="F350" s="16" t="s">
        <v>303</v>
      </c>
      <c r="G350" s="16"/>
      <c r="H350" s="19"/>
      <c r="I350" s="19">
        <v>73.5</v>
      </c>
      <c r="J350" s="19"/>
      <c r="K350" s="21">
        <f>I350</f>
        <v>73.5</v>
      </c>
    </row>
    <row r="351" spans="1:11">
      <c r="A351" s="16">
        <v>117</v>
      </c>
      <c r="B351" s="16" t="s">
        <v>304</v>
      </c>
      <c r="C351" s="17" t="s">
        <v>305</v>
      </c>
      <c r="D351" s="17" t="s">
        <v>305</v>
      </c>
      <c r="E351" s="16" t="s">
        <v>299</v>
      </c>
      <c r="F351" s="16" t="s">
        <v>306</v>
      </c>
      <c r="G351" s="16"/>
      <c r="H351" s="19"/>
      <c r="I351" s="19">
        <v>46</v>
      </c>
      <c r="J351" s="19"/>
      <c r="K351" s="21">
        <f>I351</f>
        <v>46</v>
      </c>
    </row>
    <row r="352" spans="1:11">
      <c r="A352" s="16">
        <v>118</v>
      </c>
      <c r="B352" s="16" t="s">
        <v>307</v>
      </c>
      <c r="C352" s="17" t="s">
        <v>308</v>
      </c>
      <c r="D352" s="17" t="s">
        <v>308</v>
      </c>
      <c r="E352" s="16" t="s">
        <v>299</v>
      </c>
      <c r="F352" s="16" t="s">
        <v>41</v>
      </c>
      <c r="G352" s="16"/>
      <c r="H352" s="19"/>
      <c r="I352" s="19">
        <v>9.25</v>
      </c>
      <c r="J352" s="19"/>
      <c r="K352" s="21">
        <f>I352</f>
        <v>9.25</v>
      </c>
    </row>
    <row r="353" spans="1:11">
      <c r="A353" s="16">
        <v>119</v>
      </c>
      <c r="B353" s="16" t="s">
        <v>309</v>
      </c>
      <c r="C353" s="17" t="s">
        <v>310</v>
      </c>
      <c r="D353" s="17" t="s">
        <v>310</v>
      </c>
      <c r="E353" s="16" t="s">
        <v>299</v>
      </c>
      <c r="F353" s="16" t="s">
        <v>300</v>
      </c>
      <c r="G353" s="20" t="s">
        <v>0</v>
      </c>
      <c r="H353" s="19"/>
      <c r="I353" s="19"/>
      <c r="J353" s="19"/>
      <c r="K353" s="19"/>
    </row>
    <row r="354" spans="1:11" ht="149.25" customHeight="1">
      <c r="A354" s="16">
        <v>120</v>
      </c>
      <c r="B354" s="16" t="s">
        <v>311</v>
      </c>
      <c r="C354" s="17" t="s">
        <v>312</v>
      </c>
      <c r="D354" s="17" t="s">
        <v>312</v>
      </c>
      <c r="E354" s="16" t="s">
        <v>4</v>
      </c>
      <c r="F354" s="16" t="s">
        <v>4</v>
      </c>
      <c r="G354" s="16"/>
      <c r="H354" s="19"/>
      <c r="I354" s="19"/>
      <c r="J354" s="19"/>
      <c r="K354" s="19"/>
    </row>
    <row r="355" spans="1:11">
      <c r="A355" s="16">
        <v>121</v>
      </c>
      <c r="B355" s="16" t="s">
        <v>297</v>
      </c>
      <c r="C355" s="17" t="s">
        <v>298</v>
      </c>
      <c r="D355" s="17" t="s">
        <v>298</v>
      </c>
      <c r="E355" s="16" t="s">
        <v>299</v>
      </c>
      <c r="F355" s="16" t="s">
        <v>300</v>
      </c>
      <c r="G355" s="20" t="s">
        <v>0</v>
      </c>
      <c r="H355" s="19"/>
      <c r="I355" s="19"/>
      <c r="J355" s="19"/>
      <c r="K355" s="19"/>
    </row>
    <row r="356" spans="1:11">
      <c r="A356" s="16">
        <v>122</v>
      </c>
      <c r="B356" s="16" t="s">
        <v>301</v>
      </c>
      <c r="C356" s="17" t="s">
        <v>302</v>
      </c>
      <c r="D356" s="17" t="s">
        <v>302</v>
      </c>
      <c r="E356" s="16" t="s">
        <v>299</v>
      </c>
      <c r="F356" s="16" t="s">
        <v>45</v>
      </c>
      <c r="G356" s="16"/>
      <c r="H356" s="19"/>
      <c r="I356" s="19">
        <v>34</v>
      </c>
      <c r="J356" s="19"/>
      <c r="K356" s="21">
        <f>I356</f>
        <v>34</v>
      </c>
    </row>
    <row r="357" spans="1:11">
      <c r="A357" s="16">
        <v>123</v>
      </c>
      <c r="B357" s="16" t="s">
        <v>304</v>
      </c>
      <c r="C357" s="17" t="s">
        <v>305</v>
      </c>
      <c r="D357" s="17" t="s">
        <v>305</v>
      </c>
      <c r="E357" s="16" t="s">
        <v>299</v>
      </c>
      <c r="F357" s="16" t="s">
        <v>300</v>
      </c>
      <c r="G357" s="20" t="s">
        <v>0</v>
      </c>
      <c r="H357" s="19"/>
      <c r="I357" s="19"/>
      <c r="J357" s="19"/>
      <c r="K357" s="19"/>
    </row>
    <row r="358" spans="1:11">
      <c r="A358" s="16">
        <v>124</v>
      </c>
      <c r="B358" s="16" t="s">
        <v>307</v>
      </c>
      <c r="C358" s="17" t="s">
        <v>308</v>
      </c>
      <c r="D358" s="17" t="s">
        <v>308</v>
      </c>
      <c r="E358" s="16" t="s">
        <v>299</v>
      </c>
      <c r="F358" s="16" t="s">
        <v>300</v>
      </c>
      <c r="G358" s="20" t="s">
        <v>0</v>
      </c>
      <c r="H358" s="19"/>
      <c r="I358" s="19"/>
      <c r="J358" s="19"/>
      <c r="K358" s="19"/>
    </row>
    <row r="359" spans="1:11">
      <c r="A359" s="16">
        <v>125</v>
      </c>
      <c r="B359" s="16" t="s">
        <v>309</v>
      </c>
      <c r="C359" s="17" t="s">
        <v>310</v>
      </c>
      <c r="D359" s="17" t="s">
        <v>310</v>
      </c>
      <c r="E359" s="16" t="s">
        <v>299</v>
      </c>
      <c r="F359" s="16" t="s">
        <v>300</v>
      </c>
      <c r="G359" s="20" t="s">
        <v>0</v>
      </c>
      <c r="H359" s="19"/>
      <c r="I359" s="19"/>
      <c r="J359" s="19"/>
      <c r="K359" s="19"/>
    </row>
    <row r="360" spans="1:11" ht="74.25" customHeight="1">
      <c r="A360" s="16">
        <v>126</v>
      </c>
      <c r="B360" s="16" t="s">
        <v>313</v>
      </c>
      <c r="C360" s="17" t="s">
        <v>314</v>
      </c>
      <c r="D360" s="17" t="s">
        <v>314</v>
      </c>
      <c r="E360" s="16" t="s">
        <v>4</v>
      </c>
      <c r="F360" s="16" t="s">
        <v>4</v>
      </c>
      <c r="G360" s="16"/>
      <c r="H360" s="19"/>
      <c r="I360" s="19"/>
      <c r="J360" s="19"/>
      <c r="K360" s="19"/>
    </row>
    <row r="361" spans="1:11">
      <c r="A361" s="16">
        <v>127</v>
      </c>
      <c r="B361" s="16" t="s">
        <v>4</v>
      </c>
      <c r="C361" s="17" t="s">
        <v>315</v>
      </c>
      <c r="D361" s="17" t="s">
        <v>315</v>
      </c>
      <c r="E361" s="16" t="s">
        <v>316</v>
      </c>
      <c r="F361" s="16" t="s">
        <v>97</v>
      </c>
      <c r="G361" s="20" t="s">
        <v>317</v>
      </c>
      <c r="H361" s="19">
        <v>2</v>
      </c>
      <c r="I361" s="19"/>
      <c r="J361" s="19"/>
      <c r="K361" s="21">
        <f>H361</f>
        <v>2</v>
      </c>
    </row>
    <row r="362" spans="1:11">
      <c r="A362" s="16">
        <v>128</v>
      </c>
      <c r="B362" s="16" t="s">
        <v>4</v>
      </c>
      <c r="C362" s="17" t="s">
        <v>318</v>
      </c>
      <c r="D362" s="17" t="s">
        <v>318</v>
      </c>
      <c r="E362" s="16" t="s">
        <v>316</v>
      </c>
      <c r="F362" s="16" t="s">
        <v>300</v>
      </c>
      <c r="G362" s="20" t="s">
        <v>0</v>
      </c>
      <c r="H362" s="19"/>
      <c r="I362" s="19"/>
      <c r="J362" s="19"/>
      <c r="K362" s="19"/>
    </row>
    <row r="363" spans="1:11">
      <c r="A363" s="16">
        <v>129</v>
      </c>
      <c r="B363" s="16" t="s">
        <v>4</v>
      </c>
      <c r="C363" s="17" t="s">
        <v>319</v>
      </c>
      <c r="D363" s="17" t="s">
        <v>319</v>
      </c>
      <c r="E363" s="16" t="s">
        <v>316</v>
      </c>
      <c r="F363" s="16" t="s">
        <v>300</v>
      </c>
      <c r="G363" s="20" t="s">
        <v>0</v>
      </c>
      <c r="H363" s="19"/>
      <c r="I363" s="19"/>
      <c r="J363" s="19"/>
      <c r="K363" s="19"/>
    </row>
    <row r="364" spans="1:11" ht="102" customHeight="1">
      <c r="A364" s="16">
        <v>130</v>
      </c>
      <c r="B364" s="16" t="s">
        <v>313</v>
      </c>
      <c r="C364" s="17" t="s">
        <v>320</v>
      </c>
      <c r="D364" s="17" t="s">
        <v>320</v>
      </c>
      <c r="E364" s="16" t="s">
        <v>4</v>
      </c>
      <c r="F364" s="16" t="s">
        <v>4</v>
      </c>
      <c r="G364" s="16"/>
      <c r="H364" s="19"/>
      <c r="I364" s="19"/>
      <c r="J364" s="19"/>
      <c r="K364" s="19"/>
    </row>
    <row r="365" spans="1:11">
      <c r="A365" s="16">
        <v>131</v>
      </c>
      <c r="B365" s="16" t="s">
        <v>4</v>
      </c>
      <c r="C365" s="17" t="s">
        <v>321</v>
      </c>
      <c r="D365" s="17" t="s">
        <v>321</v>
      </c>
      <c r="E365" s="16" t="s">
        <v>316</v>
      </c>
      <c r="F365" s="16" t="s">
        <v>300</v>
      </c>
      <c r="G365" s="20" t="s">
        <v>0</v>
      </c>
      <c r="H365" s="19"/>
      <c r="I365" s="19"/>
      <c r="J365" s="19"/>
      <c r="K365" s="19"/>
    </row>
    <row r="366" spans="1:11">
      <c r="A366" s="16">
        <v>132</v>
      </c>
      <c r="B366" s="16" t="s">
        <v>322</v>
      </c>
      <c r="C366" s="17" t="s">
        <v>323</v>
      </c>
      <c r="D366" s="17" t="s">
        <v>323</v>
      </c>
      <c r="E366" s="16" t="s">
        <v>4</v>
      </c>
      <c r="F366" s="16" t="s">
        <v>4</v>
      </c>
      <c r="G366" s="16"/>
      <c r="H366" s="19"/>
      <c r="I366" s="19"/>
      <c r="J366" s="19"/>
      <c r="K366" s="19"/>
    </row>
    <row r="367" spans="1:11" ht="74.25" customHeight="1">
      <c r="A367" s="16">
        <v>133</v>
      </c>
      <c r="B367" s="16" t="s">
        <v>7</v>
      </c>
      <c r="C367" s="17" t="s">
        <v>324</v>
      </c>
      <c r="D367" s="17" t="s">
        <v>324</v>
      </c>
      <c r="E367" s="16" t="s">
        <v>4</v>
      </c>
      <c r="F367" s="16" t="s">
        <v>4</v>
      </c>
      <c r="G367" s="16"/>
      <c r="H367" s="19"/>
      <c r="I367" s="19"/>
      <c r="J367" s="19"/>
      <c r="K367" s="19"/>
    </row>
    <row r="368" spans="1:11">
      <c r="A368" s="16">
        <v>134</v>
      </c>
      <c r="B368" s="16" t="s">
        <v>297</v>
      </c>
      <c r="C368" s="17" t="s">
        <v>325</v>
      </c>
      <c r="D368" s="17" t="s">
        <v>325</v>
      </c>
      <c r="E368" s="16" t="s">
        <v>299</v>
      </c>
      <c r="F368" s="16" t="s">
        <v>300</v>
      </c>
      <c r="G368" s="20" t="s">
        <v>0</v>
      </c>
      <c r="H368" s="19"/>
      <c r="I368" s="19"/>
      <c r="J368" s="19"/>
      <c r="K368" s="19"/>
    </row>
    <row r="369" spans="1:11">
      <c r="A369" s="16">
        <v>135</v>
      </c>
      <c r="B369" s="16" t="s">
        <v>301</v>
      </c>
      <c r="C369" s="17" t="s">
        <v>326</v>
      </c>
      <c r="D369" s="17" t="s">
        <v>326</v>
      </c>
      <c r="E369" s="16" t="s">
        <v>299</v>
      </c>
      <c r="F369" s="16" t="s">
        <v>41</v>
      </c>
      <c r="G369" s="16"/>
      <c r="H369" s="19"/>
      <c r="I369" s="19">
        <v>23.5</v>
      </c>
      <c r="J369" s="19"/>
      <c r="K369" s="21">
        <f t="shared" ref="K369:K370" si="23">I369</f>
        <v>23.5</v>
      </c>
    </row>
    <row r="370" spans="1:11">
      <c r="A370" s="16">
        <v>136</v>
      </c>
      <c r="B370" s="16" t="s">
        <v>304</v>
      </c>
      <c r="C370" s="17" t="s">
        <v>327</v>
      </c>
      <c r="D370" s="17" t="s">
        <v>327</v>
      </c>
      <c r="E370" s="16" t="s">
        <v>299</v>
      </c>
      <c r="F370" s="16" t="s">
        <v>328</v>
      </c>
      <c r="G370" s="16"/>
      <c r="H370" s="19"/>
      <c r="I370" s="19">
        <v>15.75</v>
      </c>
      <c r="J370" s="19"/>
      <c r="K370" s="21">
        <f t="shared" si="23"/>
        <v>15.75</v>
      </c>
    </row>
    <row r="371" spans="1:11" ht="17.25" customHeight="1">
      <c r="A371" s="16">
        <v>137</v>
      </c>
      <c r="B371" s="16" t="s">
        <v>311</v>
      </c>
      <c r="C371" s="17" t="s">
        <v>329</v>
      </c>
      <c r="D371" s="17" t="s">
        <v>329</v>
      </c>
      <c r="E371" s="16" t="s">
        <v>4</v>
      </c>
      <c r="F371" s="16" t="s">
        <v>4</v>
      </c>
      <c r="G371" s="16"/>
      <c r="H371" s="19"/>
      <c r="I371" s="19"/>
      <c r="J371" s="19"/>
      <c r="K371" s="19"/>
    </row>
    <row r="372" spans="1:11">
      <c r="A372" s="16">
        <v>138</v>
      </c>
      <c r="B372" s="16" t="s">
        <v>297</v>
      </c>
      <c r="C372" s="17" t="s">
        <v>330</v>
      </c>
      <c r="D372" s="17" t="s">
        <v>330</v>
      </c>
      <c r="E372" s="16" t="s">
        <v>299</v>
      </c>
      <c r="F372" s="16" t="s">
        <v>300</v>
      </c>
      <c r="G372" s="20" t="s">
        <v>0</v>
      </c>
      <c r="H372" s="19"/>
      <c r="I372" s="19"/>
      <c r="J372" s="19"/>
      <c r="K372" s="19"/>
    </row>
    <row r="373" spans="1:11" ht="18" customHeight="1">
      <c r="A373" s="16">
        <v>139</v>
      </c>
      <c r="B373" s="16" t="s">
        <v>301</v>
      </c>
      <c r="C373" s="17" t="s">
        <v>331</v>
      </c>
      <c r="D373" s="17" t="s">
        <v>331</v>
      </c>
      <c r="E373" s="16" t="s">
        <v>299</v>
      </c>
      <c r="F373" s="16" t="s">
        <v>300</v>
      </c>
      <c r="G373" s="20" t="s">
        <v>0</v>
      </c>
      <c r="H373" s="19"/>
      <c r="I373" s="19"/>
      <c r="J373" s="19"/>
      <c r="K373" s="19"/>
    </row>
    <row r="374" spans="1:11" ht="15.75" customHeight="1">
      <c r="A374" s="16">
        <v>140</v>
      </c>
      <c r="B374" s="16" t="s">
        <v>304</v>
      </c>
      <c r="C374" s="17" t="s">
        <v>331</v>
      </c>
      <c r="D374" s="17" t="s">
        <v>331</v>
      </c>
      <c r="E374" s="16" t="s">
        <v>299</v>
      </c>
      <c r="F374" s="16" t="s">
        <v>300</v>
      </c>
      <c r="G374" s="20" t="s">
        <v>0</v>
      </c>
      <c r="H374" s="19"/>
      <c r="I374" s="19"/>
      <c r="J374" s="19"/>
      <c r="K374" s="19"/>
    </row>
    <row r="375" spans="1:11" ht="16.5" customHeight="1">
      <c r="A375" s="16">
        <v>141</v>
      </c>
      <c r="B375" s="16" t="s">
        <v>307</v>
      </c>
      <c r="C375" s="17" t="s">
        <v>331</v>
      </c>
      <c r="D375" s="17" t="s">
        <v>331</v>
      </c>
      <c r="E375" s="16" t="s">
        <v>299</v>
      </c>
      <c r="F375" s="16" t="s">
        <v>300</v>
      </c>
      <c r="G375" s="20" t="s">
        <v>0</v>
      </c>
      <c r="H375" s="19"/>
      <c r="I375" s="19"/>
      <c r="J375" s="19"/>
      <c r="K375" s="19"/>
    </row>
    <row r="376" spans="1:11" ht="18" customHeight="1">
      <c r="A376" s="16">
        <v>142</v>
      </c>
      <c r="B376" s="16" t="s">
        <v>309</v>
      </c>
      <c r="C376" s="17" t="s">
        <v>332</v>
      </c>
      <c r="D376" s="17" t="s">
        <v>332</v>
      </c>
      <c r="E376" s="16" t="s">
        <v>299</v>
      </c>
      <c r="F376" s="16" t="s">
        <v>300</v>
      </c>
      <c r="G376" s="20" t="s">
        <v>0</v>
      </c>
      <c r="H376" s="19"/>
      <c r="I376" s="19"/>
      <c r="J376" s="19"/>
      <c r="K376" s="19"/>
    </row>
    <row r="377" spans="1:11" ht="30" customHeight="1">
      <c r="A377" s="16">
        <v>143</v>
      </c>
      <c r="B377" s="16" t="s">
        <v>333</v>
      </c>
      <c r="C377" s="17" t="s">
        <v>334</v>
      </c>
      <c r="D377" s="17" t="s">
        <v>334</v>
      </c>
      <c r="E377" s="16" t="s">
        <v>299</v>
      </c>
      <c r="F377" s="16" t="s">
        <v>300</v>
      </c>
      <c r="G377" s="20" t="s">
        <v>0</v>
      </c>
      <c r="H377" s="19"/>
      <c r="I377" s="19"/>
      <c r="J377" s="19"/>
      <c r="K377" s="19"/>
    </row>
    <row r="378" spans="1:11" ht="16.5" customHeight="1">
      <c r="A378" s="16">
        <v>144</v>
      </c>
      <c r="B378" s="16" t="s">
        <v>335</v>
      </c>
      <c r="C378" s="17" t="s">
        <v>336</v>
      </c>
      <c r="D378" s="17" t="s">
        <v>336</v>
      </c>
      <c r="E378" s="16" t="s">
        <v>4</v>
      </c>
      <c r="F378" s="16" t="s">
        <v>4</v>
      </c>
      <c r="G378" s="16"/>
      <c r="H378" s="19"/>
      <c r="I378" s="19"/>
      <c r="J378" s="19"/>
      <c r="K378" s="19"/>
    </row>
    <row r="379" spans="1:11" ht="15.75" customHeight="1">
      <c r="A379" s="16">
        <v>145</v>
      </c>
      <c r="B379" s="16" t="s">
        <v>297</v>
      </c>
      <c r="C379" s="17" t="s">
        <v>331</v>
      </c>
      <c r="D379" s="17" t="s">
        <v>331</v>
      </c>
      <c r="E379" s="16" t="s">
        <v>299</v>
      </c>
      <c r="F379" s="16" t="s">
        <v>300</v>
      </c>
      <c r="G379" s="20" t="s">
        <v>0</v>
      </c>
      <c r="H379" s="19"/>
      <c r="I379" s="19"/>
      <c r="J379" s="19"/>
      <c r="K379" s="19"/>
    </row>
    <row r="380" spans="1:11" ht="15.75" customHeight="1">
      <c r="A380" s="16">
        <v>146</v>
      </c>
      <c r="B380" s="16" t="s">
        <v>301</v>
      </c>
      <c r="C380" s="17" t="s">
        <v>331</v>
      </c>
      <c r="D380" s="17" t="s">
        <v>331</v>
      </c>
      <c r="E380" s="16" t="s">
        <v>299</v>
      </c>
      <c r="F380" s="16" t="s">
        <v>300</v>
      </c>
      <c r="G380" s="20" t="s">
        <v>0</v>
      </c>
      <c r="H380" s="19"/>
      <c r="I380" s="19"/>
      <c r="J380" s="19"/>
      <c r="K380" s="19"/>
    </row>
    <row r="381" spans="1:11" ht="15.75" customHeight="1">
      <c r="A381" s="16">
        <v>147</v>
      </c>
      <c r="B381" s="16" t="s">
        <v>304</v>
      </c>
      <c r="C381" s="17" t="s">
        <v>331</v>
      </c>
      <c r="D381" s="17" t="s">
        <v>331</v>
      </c>
      <c r="E381" s="16" t="s">
        <v>299</v>
      </c>
      <c r="F381" s="16" t="s">
        <v>300</v>
      </c>
      <c r="G381" s="20" t="s">
        <v>0</v>
      </c>
      <c r="H381" s="19"/>
      <c r="I381" s="19"/>
      <c r="J381" s="19"/>
      <c r="K381" s="19"/>
    </row>
    <row r="382" spans="1:11" ht="16.5" customHeight="1">
      <c r="A382" s="16">
        <v>148</v>
      </c>
      <c r="B382" s="16" t="s">
        <v>307</v>
      </c>
      <c r="C382" s="17" t="s">
        <v>331</v>
      </c>
      <c r="D382" s="17" t="s">
        <v>331</v>
      </c>
      <c r="E382" s="16" t="s">
        <v>299</v>
      </c>
      <c r="F382" s="16" t="s">
        <v>300</v>
      </c>
      <c r="G382" s="20" t="s">
        <v>0</v>
      </c>
      <c r="H382" s="19"/>
      <c r="I382" s="19"/>
      <c r="J382" s="19"/>
      <c r="K382" s="19"/>
    </row>
    <row r="383" spans="1:11">
      <c r="A383" s="16">
        <v>149</v>
      </c>
      <c r="B383" s="16" t="s">
        <v>337</v>
      </c>
      <c r="C383" s="17" t="s">
        <v>338</v>
      </c>
      <c r="D383" s="17" t="s">
        <v>338</v>
      </c>
      <c r="E383" s="16" t="s">
        <v>4</v>
      </c>
      <c r="F383" s="16" t="s">
        <v>4</v>
      </c>
      <c r="G383" s="16"/>
      <c r="H383" s="19"/>
      <c r="I383" s="19"/>
      <c r="J383" s="19"/>
      <c r="K383" s="19"/>
    </row>
    <row r="384" spans="1:11" ht="36.75" customHeight="1">
      <c r="A384" s="16">
        <v>150</v>
      </c>
      <c r="B384" s="16" t="s">
        <v>7</v>
      </c>
      <c r="C384" s="17" t="s">
        <v>339</v>
      </c>
      <c r="D384" s="17" t="s">
        <v>339</v>
      </c>
      <c r="E384" s="16" t="s">
        <v>4</v>
      </c>
      <c r="F384" s="16" t="s">
        <v>4</v>
      </c>
      <c r="G384" s="16"/>
      <c r="H384" s="19"/>
      <c r="I384" s="19"/>
      <c r="J384" s="19"/>
      <c r="K384" s="19"/>
    </row>
    <row r="385" spans="1:11">
      <c r="A385" s="16">
        <v>151</v>
      </c>
      <c r="B385" s="16" t="s">
        <v>297</v>
      </c>
      <c r="C385" s="17" t="s">
        <v>340</v>
      </c>
      <c r="D385" s="17" t="s">
        <v>340</v>
      </c>
      <c r="E385" s="16" t="s">
        <v>316</v>
      </c>
      <c r="F385" s="16" t="s">
        <v>300</v>
      </c>
      <c r="G385" s="20" t="s">
        <v>0</v>
      </c>
      <c r="H385" s="19"/>
      <c r="I385" s="19"/>
      <c r="J385" s="19"/>
      <c r="K385" s="19"/>
    </row>
    <row r="386" spans="1:11">
      <c r="A386" s="16">
        <v>152</v>
      </c>
      <c r="B386" s="16" t="s">
        <v>301</v>
      </c>
      <c r="C386" s="17" t="s">
        <v>341</v>
      </c>
      <c r="D386" s="17" t="s">
        <v>341</v>
      </c>
      <c r="E386" s="16" t="s">
        <v>316</v>
      </c>
      <c r="F386" s="16" t="s">
        <v>300</v>
      </c>
      <c r="G386" s="20" t="s">
        <v>0</v>
      </c>
      <c r="H386" s="19"/>
      <c r="I386" s="19"/>
      <c r="J386" s="19"/>
      <c r="K386" s="19"/>
    </row>
    <row r="387" spans="1:11" ht="15" customHeight="1">
      <c r="A387" s="16">
        <v>153</v>
      </c>
      <c r="B387" s="16" t="s">
        <v>304</v>
      </c>
      <c r="C387" s="17" t="s">
        <v>342</v>
      </c>
      <c r="D387" s="17" t="s">
        <v>342</v>
      </c>
      <c r="E387" s="16" t="s">
        <v>316</v>
      </c>
      <c r="F387" s="16" t="s">
        <v>300</v>
      </c>
      <c r="G387" s="20" t="s">
        <v>0</v>
      </c>
      <c r="H387" s="19"/>
      <c r="I387" s="19"/>
      <c r="J387" s="19"/>
      <c r="K387" s="19"/>
    </row>
    <row r="388" spans="1:11" ht="30.75" customHeight="1">
      <c r="A388" s="16">
        <v>154</v>
      </c>
      <c r="B388" s="16" t="s">
        <v>311</v>
      </c>
      <c r="C388" s="17" t="s">
        <v>343</v>
      </c>
      <c r="D388" s="17" t="s">
        <v>343</v>
      </c>
      <c r="E388" s="16" t="s">
        <v>4</v>
      </c>
      <c r="F388" s="16" t="s">
        <v>4</v>
      </c>
      <c r="G388" s="16"/>
      <c r="H388" s="19"/>
      <c r="I388" s="19"/>
      <c r="J388" s="19"/>
      <c r="K388" s="19"/>
    </row>
    <row r="389" spans="1:11">
      <c r="A389" s="16">
        <v>155</v>
      </c>
      <c r="B389" s="16" t="s">
        <v>297</v>
      </c>
      <c r="C389" s="17" t="s">
        <v>340</v>
      </c>
      <c r="D389" s="17" t="s">
        <v>340</v>
      </c>
      <c r="E389" s="16" t="s">
        <v>316</v>
      </c>
      <c r="F389" s="16" t="s">
        <v>300</v>
      </c>
      <c r="G389" s="20" t="s">
        <v>0</v>
      </c>
      <c r="H389" s="19"/>
      <c r="I389" s="19"/>
      <c r="J389" s="19"/>
      <c r="K389" s="19"/>
    </row>
    <row r="390" spans="1:11" ht="46.5" customHeight="1">
      <c r="A390" s="16">
        <v>156</v>
      </c>
      <c r="B390" s="16" t="s">
        <v>335</v>
      </c>
      <c r="C390" s="17" t="s">
        <v>344</v>
      </c>
      <c r="D390" s="17" t="s">
        <v>344</v>
      </c>
      <c r="E390" s="16" t="s">
        <v>4</v>
      </c>
      <c r="F390" s="16" t="s">
        <v>4</v>
      </c>
      <c r="G390" s="16"/>
      <c r="H390" s="19"/>
      <c r="I390" s="19"/>
      <c r="J390" s="19"/>
      <c r="K390" s="19"/>
    </row>
    <row r="391" spans="1:11">
      <c r="A391" s="16">
        <v>157</v>
      </c>
      <c r="B391" s="16" t="s">
        <v>29</v>
      </c>
      <c r="C391" s="17" t="s">
        <v>345</v>
      </c>
      <c r="D391" s="17" t="s">
        <v>345</v>
      </c>
      <c r="E391" s="16" t="s">
        <v>4</v>
      </c>
      <c r="F391" s="16" t="s">
        <v>4</v>
      </c>
      <c r="G391" s="16"/>
      <c r="H391" s="19"/>
      <c r="I391" s="19"/>
      <c r="J391" s="19"/>
      <c r="K391" s="19"/>
    </row>
    <row r="392" spans="1:11" ht="17.25" customHeight="1">
      <c r="A392" s="16">
        <v>158</v>
      </c>
      <c r="B392" s="16" t="s">
        <v>297</v>
      </c>
      <c r="C392" s="17" t="s">
        <v>346</v>
      </c>
      <c r="D392" s="17" t="s">
        <v>346</v>
      </c>
      <c r="E392" s="16" t="s">
        <v>316</v>
      </c>
      <c r="F392" s="16" t="s">
        <v>300</v>
      </c>
      <c r="G392" s="20" t="s">
        <v>0</v>
      </c>
      <c r="H392" s="19"/>
      <c r="I392" s="19"/>
      <c r="J392" s="19"/>
      <c r="K392" s="19"/>
    </row>
    <row r="393" spans="1:11" ht="18.75" customHeight="1">
      <c r="A393" s="16">
        <v>159</v>
      </c>
      <c r="B393" s="16" t="s">
        <v>301</v>
      </c>
      <c r="C393" s="17" t="s">
        <v>347</v>
      </c>
      <c r="D393" s="17" t="s">
        <v>347</v>
      </c>
      <c r="E393" s="16" t="s">
        <v>316</v>
      </c>
      <c r="F393" s="16" t="s">
        <v>300</v>
      </c>
      <c r="G393" s="20" t="s">
        <v>0</v>
      </c>
      <c r="H393" s="19"/>
      <c r="I393" s="19"/>
      <c r="J393" s="19"/>
      <c r="K393" s="19"/>
    </row>
    <row r="394" spans="1:11" ht="17.25" customHeight="1">
      <c r="A394" s="16">
        <v>160</v>
      </c>
      <c r="B394" s="16" t="s">
        <v>304</v>
      </c>
      <c r="C394" s="17" t="s">
        <v>348</v>
      </c>
      <c r="D394" s="17" t="s">
        <v>348</v>
      </c>
      <c r="E394" s="16" t="s">
        <v>316</v>
      </c>
      <c r="F394" s="16" t="s">
        <v>300</v>
      </c>
      <c r="G394" s="20" t="s">
        <v>0</v>
      </c>
      <c r="H394" s="19"/>
      <c r="I394" s="19"/>
      <c r="J394" s="19"/>
      <c r="K394" s="19"/>
    </row>
    <row r="395" spans="1:11" ht="15" customHeight="1">
      <c r="A395" s="16">
        <v>161</v>
      </c>
      <c r="B395" s="16" t="s">
        <v>307</v>
      </c>
      <c r="C395" s="17" t="s">
        <v>349</v>
      </c>
      <c r="D395" s="17" t="s">
        <v>349</v>
      </c>
      <c r="E395" s="16" t="s">
        <v>316</v>
      </c>
      <c r="F395" s="16" t="s">
        <v>350</v>
      </c>
      <c r="G395" s="20" t="s">
        <v>351</v>
      </c>
      <c r="H395" s="19">
        <v>9</v>
      </c>
      <c r="I395" s="19"/>
      <c r="J395" s="19"/>
      <c r="K395" s="21">
        <f>H395</f>
        <v>9</v>
      </c>
    </row>
    <row r="396" spans="1:11">
      <c r="A396" s="16">
        <v>162</v>
      </c>
      <c r="B396" s="16" t="s">
        <v>32</v>
      </c>
      <c r="C396" s="17" t="s">
        <v>352</v>
      </c>
      <c r="D396" s="17" t="s">
        <v>352</v>
      </c>
      <c r="E396" s="16" t="s">
        <v>4</v>
      </c>
      <c r="F396" s="16" t="s">
        <v>4</v>
      </c>
      <c r="G396" s="16"/>
      <c r="H396" s="19"/>
      <c r="I396" s="19"/>
      <c r="J396" s="19"/>
      <c r="K396" s="19"/>
    </row>
    <row r="397" spans="1:11" ht="21" customHeight="1">
      <c r="A397" s="16">
        <v>163</v>
      </c>
      <c r="B397" s="16" t="s">
        <v>297</v>
      </c>
      <c r="C397" s="17" t="s">
        <v>353</v>
      </c>
      <c r="D397" s="17" t="s">
        <v>353</v>
      </c>
      <c r="E397" s="16" t="s">
        <v>316</v>
      </c>
      <c r="F397" s="16" t="s">
        <v>300</v>
      </c>
      <c r="G397" s="20" t="s">
        <v>0</v>
      </c>
      <c r="H397" s="19"/>
      <c r="I397" s="19"/>
      <c r="J397" s="19"/>
      <c r="K397" s="19"/>
    </row>
    <row r="398" spans="1:11" ht="21.75" customHeight="1">
      <c r="A398" s="16">
        <v>164</v>
      </c>
      <c r="B398" s="16" t="s">
        <v>301</v>
      </c>
      <c r="C398" s="17" t="s">
        <v>354</v>
      </c>
      <c r="D398" s="17" t="s">
        <v>354</v>
      </c>
      <c r="E398" s="16" t="s">
        <v>316</v>
      </c>
      <c r="F398" s="16" t="s">
        <v>300</v>
      </c>
      <c r="G398" s="20" t="s">
        <v>0</v>
      </c>
      <c r="H398" s="19"/>
      <c r="I398" s="19"/>
      <c r="J398" s="19"/>
      <c r="K398" s="19"/>
    </row>
    <row r="399" spans="1:11" ht="19.5" customHeight="1">
      <c r="A399" s="16">
        <v>165</v>
      </c>
      <c r="B399" s="16" t="s">
        <v>304</v>
      </c>
      <c r="C399" s="17" t="s">
        <v>355</v>
      </c>
      <c r="D399" s="17" t="s">
        <v>355</v>
      </c>
      <c r="E399" s="16" t="s">
        <v>316</v>
      </c>
      <c r="F399" s="16" t="s">
        <v>64</v>
      </c>
      <c r="G399" s="16"/>
      <c r="H399" s="19">
        <v>6</v>
      </c>
      <c r="I399" s="19"/>
      <c r="J399" s="19"/>
      <c r="K399" s="21">
        <f>H399</f>
        <v>6</v>
      </c>
    </row>
    <row r="400" spans="1:11" ht="18" customHeight="1">
      <c r="A400" s="16">
        <v>166</v>
      </c>
      <c r="B400" s="16" t="s">
        <v>307</v>
      </c>
      <c r="C400" s="17" t="s">
        <v>356</v>
      </c>
      <c r="D400" s="17" t="s">
        <v>356</v>
      </c>
      <c r="E400" s="16" t="s">
        <v>316</v>
      </c>
      <c r="F400" s="16" t="s">
        <v>300</v>
      </c>
      <c r="G400" s="20" t="s">
        <v>0</v>
      </c>
      <c r="H400" s="19"/>
      <c r="I400" s="19"/>
      <c r="J400" s="19"/>
      <c r="K400" s="19"/>
    </row>
    <row r="401" spans="1:11">
      <c r="A401" s="16">
        <v>167</v>
      </c>
      <c r="B401" s="16" t="s">
        <v>357</v>
      </c>
      <c r="C401" s="17" t="s">
        <v>358</v>
      </c>
      <c r="D401" s="17" t="s">
        <v>358</v>
      </c>
      <c r="E401" s="16" t="s">
        <v>4</v>
      </c>
      <c r="F401" s="16" t="s">
        <v>4</v>
      </c>
      <c r="G401" s="16"/>
      <c r="H401" s="19"/>
      <c r="I401" s="19"/>
      <c r="J401" s="19"/>
      <c r="K401" s="19"/>
    </row>
    <row r="402" spans="1:11" ht="17.25" customHeight="1">
      <c r="A402" s="16">
        <v>168</v>
      </c>
      <c r="B402" s="16" t="s">
        <v>297</v>
      </c>
      <c r="C402" s="17" t="s">
        <v>359</v>
      </c>
      <c r="D402" s="17" t="s">
        <v>359</v>
      </c>
      <c r="E402" s="16" t="s">
        <v>316</v>
      </c>
      <c r="F402" s="16" t="s">
        <v>300</v>
      </c>
      <c r="G402" s="20" t="s">
        <v>0</v>
      </c>
      <c r="H402" s="19"/>
      <c r="I402" s="19"/>
      <c r="J402" s="19"/>
      <c r="K402" s="19"/>
    </row>
    <row r="403" spans="1:11" ht="15.75" customHeight="1">
      <c r="A403" s="16">
        <v>169</v>
      </c>
      <c r="B403" s="16" t="s">
        <v>301</v>
      </c>
      <c r="C403" s="17" t="s">
        <v>360</v>
      </c>
      <c r="D403" s="17" t="s">
        <v>360</v>
      </c>
      <c r="E403" s="16" t="s">
        <v>316</v>
      </c>
      <c r="F403" s="16" t="s">
        <v>16</v>
      </c>
      <c r="G403" s="20" t="s">
        <v>250</v>
      </c>
      <c r="H403" s="19">
        <v>1</v>
      </c>
      <c r="I403" s="19"/>
      <c r="J403" s="19"/>
      <c r="K403" s="21">
        <f>H403</f>
        <v>1</v>
      </c>
    </row>
    <row r="404" spans="1:11" ht="18.75" customHeight="1">
      <c r="A404" s="16">
        <v>170</v>
      </c>
      <c r="B404" s="16" t="s">
        <v>304</v>
      </c>
      <c r="C404" s="17" t="s">
        <v>361</v>
      </c>
      <c r="D404" s="17" t="s">
        <v>361</v>
      </c>
      <c r="E404" s="16" t="s">
        <v>316</v>
      </c>
      <c r="F404" s="16" t="s">
        <v>300</v>
      </c>
      <c r="G404" s="20" t="s">
        <v>0</v>
      </c>
      <c r="H404" s="19"/>
      <c r="I404" s="19"/>
      <c r="J404" s="19"/>
      <c r="K404" s="19"/>
    </row>
    <row r="405" spans="1:11" ht="19.5" customHeight="1">
      <c r="A405" s="16">
        <v>171</v>
      </c>
      <c r="B405" s="16" t="s">
        <v>307</v>
      </c>
      <c r="C405" s="17" t="s">
        <v>362</v>
      </c>
      <c r="D405" s="17" t="s">
        <v>362</v>
      </c>
      <c r="E405" s="16" t="s">
        <v>316</v>
      </c>
      <c r="F405" s="16" t="s">
        <v>300</v>
      </c>
      <c r="G405" s="20" t="s">
        <v>0</v>
      </c>
      <c r="H405" s="19"/>
      <c r="I405" s="19"/>
      <c r="J405" s="19"/>
      <c r="K405" s="19"/>
    </row>
    <row r="406" spans="1:11" ht="18" customHeight="1">
      <c r="A406" s="16">
        <v>172</v>
      </c>
      <c r="B406" s="16" t="s">
        <v>363</v>
      </c>
      <c r="C406" s="17" t="s">
        <v>364</v>
      </c>
      <c r="D406" s="17" t="s">
        <v>364</v>
      </c>
      <c r="E406" s="16" t="s">
        <v>316</v>
      </c>
      <c r="F406" s="16" t="s">
        <v>16</v>
      </c>
      <c r="G406" s="20" t="s">
        <v>365</v>
      </c>
      <c r="H406" s="19">
        <v>1</v>
      </c>
      <c r="I406" s="19"/>
      <c r="J406" s="19"/>
      <c r="K406" s="21">
        <f>H406</f>
        <v>1</v>
      </c>
    </row>
    <row r="407" spans="1:11" ht="36" customHeight="1">
      <c r="A407" s="16">
        <v>173</v>
      </c>
      <c r="B407" s="16" t="s">
        <v>313</v>
      </c>
      <c r="C407" s="17" t="s">
        <v>366</v>
      </c>
      <c r="D407" s="17" t="s">
        <v>366</v>
      </c>
      <c r="E407" s="16" t="s">
        <v>4</v>
      </c>
      <c r="F407" s="16" t="s">
        <v>4</v>
      </c>
      <c r="G407" s="16"/>
      <c r="H407" s="19"/>
      <c r="I407" s="19"/>
      <c r="J407" s="19"/>
      <c r="K407" s="19"/>
    </row>
    <row r="408" spans="1:11">
      <c r="A408" s="16">
        <v>174</v>
      </c>
      <c r="B408" s="16" t="s">
        <v>39</v>
      </c>
      <c r="C408" s="17" t="s">
        <v>367</v>
      </c>
      <c r="D408" s="17" t="s">
        <v>367</v>
      </c>
      <c r="E408" s="16" t="s">
        <v>316</v>
      </c>
      <c r="F408" s="16" t="s">
        <v>300</v>
      </c>
      <c r="G408" s="20" t="s">
        <v>0</v>
      </c>
      <c r="H408" s="19"/>
      <c r="I408" s="19"/>
      <c r="J408" s="19"/>
      <c r="K408" s="19"/>
    </row>
    <row r="409" spans="1:11" ht="18.75" customHeight="1">
      <c r="A409" s="16">
        <v>175</v>
      </c>
      <c r="B409" s="16" t="s">
        <v>43</v>
      </c>
      <c r="C409" s="17" t="s">
        <v>368</v>
      </c>
      <c r="D409" s="17" t="s">
        <v>368</v>
      </c>
      <c r="E409" s="16" t="s">
        <v>316</v>
      </c>
      <c r="F409" s="16" t="s">
        <v>300</v>
      </c>
      <c r="G409" s="20" t="s">
        <v>0</v>
      </c>
      <c r="H409" s="19"/>
      <c r="I409" s="19"/>
      <c r="J409" s="19"/>
      <c r="K409" s="19"/>
    </row>
    <row r="410" spans="1:11" ht="18" customHeight="1">
      <c r="A410" s="16">
        <v>176</v>
      </c>
      <c r="B410" s="16" t="s">
        <v>47</v>
      </c>
      <c r="C410" s="17" t="s">
        <v>369</v>
      </c>
      <c r="D410" s="17" t="s">
        <v>369</v>
      </c>
      <c r="E410" s="16" t="s">
        <v>316</v>
      </c>
      <c r="F410" s="16" t="s">
        <v>300</v>
      </c>
      <c r="G410" s="20" t="s">
        <v>0</v>
      </c>
      <c r="H410" s="19"/>
      <c r="I410" s="19"/>
      <c r="J410" s="19"/>
      <c r="K410" s="19"/>
    </row>
    <row r="411" spans="1:11">
      <c r="A411" s="16">
        <v>177</v>
      </c>
      <c r="B411" s="16" t="s">
        <v>51</v>
      </c>
      <c r="C411" s="17" t="s">
        <v>370</v>
      </c>
      <c r="D411" s="17" t="s">
        <v>370</v>
      </c>
      <c r="E411" s="16" t="s">
        <v>316</v>
      </c>
      <c r="F411" s="16" t="s">
        <v>300</v>
      </c>
      <c r="G411" s="20" t="s">
        <v>0</v>
      </c>
      <c r="H411" s="19"/>
      <c r="I411" s="19"/>
      <c r="J411" s="19"/>
      <c r="K411" s="19"/>
    </row>
    <row r="412" spans="1:11" ht="16.5" customHeight="1">
      <c r="A412" s="16">
        <v>178</v>
      </c>
      <c r="B412" s="16" t="s">
        <v>371</v>
      </c>
      <c r="C412" s="17" t="s">
        <v>372</v>
      </c>
      <c r="D412" s="17" t="s">
        <v>372</v>
      </c>
      <c r="E412" s="16" t="s">
        <v>316</v>
      </c>
      <c r="F412" s="16" t="s">
        <v>16</v>
      </c>
      <c r="G412" s="16"/>
      <c r="H412" s="19">
        <v>1</v>
      </c>
      <c r="I412" s="19"/>
      <c r="J412" s="19"/>
      <c r="K412" s="21">
        <f t="shared" ref="K412:K413" si="24">H412</f>
        <v>1</v>
      </c>
    </row>
    <row r="413" spans="1:11" ht="16.5" customHeight="1">
      <c r="A413" s="16">
        <v>179</v>
      </c>
      <c r="B413" s="16" t="s">
        <v>57</v>
      </c>
      <c r="C413" s="17" t="s">
        <v>373</v>
      </c>
      <c r="D413" s="17" t="s">
        <v>373</v>
      </c>
      <c r="E413" s="16" t="s">
        <v>316</v>
      </c>
      <c r="F413" s="16" t="s">
        <v>97</v>
      </c>
      <c r="G413" s="16"/>
      <c r="H413" s="19">
        <v>2</v>
      </c>
      <c r="I413" s="19"/>
      <c r="J413" s="19"/>
      <c r="K413" s="21">
        <f t="shared" si="24"/>
        <v>2</v>
      </c>
    </row>
    <row r="414" spans="1:11" ht="106.5" customHeight="1">
      <c r="A414" s="16">
        <v>180</v>
      </c>
      <c r="B414" s="16" t="s">
        <v>374</v>
      </c>
      <c r="C414" s="17" t="s">
        <v>375</v>
      </c>
      <c r="D414" s="17" t="s">
        <v>375</v>
      </c>
      <c r="E414" s="16" t="s">
        <v>316</v>
      </c>
      <c r="F414" s="16" t="s">
        <v>300</v>
      </c>
      <c r="G414" s="20" t="s">
        <v>0</v>
      </c>
      <c r="H414" s="19"/>
      <c r="I414" s="19"/>
      <c r="J414" s="19"/>
      <c r="K414" s="19"/>
    </row>
    <row r="415" spans="1:11" ht="106.5" customHeight="1">
      <c r="A415" s="16">
        <v>181</v>
      </c>
      <c r="B415" s="16" t="s">
        <v>376</v>
      </c>
      <c r="C415" s="17" t="s">
        <v>377</v>
      </c>
      <c r="D415" s="17" t="s">
        <v>377</v>
      </c>
      <c r="E415" s="16" t="s">
        <v>316</v>
      </c>
      <c r="F415" s="16" t="s">
        <v>300</v>
      </c>
      <c r="G415" s="20" t="s">
        <v>0</v>
      </c>
      <c r="H415" s="19"/>
      <c r="I415" s="19"/>
      <c r="J415" s="19"/>
      <c r="K415" s="19"/>
    </row>
    <row r="416" spans="1:11">
      <c r="A416" s="16">
        <v>182</v>
      </c>
      <c r="B416" s="16" t="s">
        <v>378</v>
      </c>
      <c r="C416" s="17" t="s">
        <v>379</v>
      </c>
      <c r="D416" s="17" t="s">
        <v>379</v>
      </c>
      <c r="E416" s="16" t="s">
        <v>4</v>
      </c>
      <c r="F416" s="16" t="s">
        <v>4</v>
      </c>
      <c r="G416" s="16"/>
      <c r="H416" s="19"/>
      <c r="I416" s="19"/>
      <c r="J416" s="19"/>
      <c r="K416" s="19"/>
    </row>
    <row r="417" spans="1:11" ht="47.25" customHeight="1">
      <c r="A417" s="16">
        <v>183</v>
      </c>
      <c r="B417" s="16" t="s">
        <v>7</v>
      </c>
      <c r="C417" s="17" t="s">
        <v>380</v>
      </c>
      <c r="D417" s="17" t="s">
        <v>380</v>
      </c>
      <c r="E417" s="16" t="s">
        <v>316</v>
      </c>
      <c r="F417" s="16" t="s">
        <v>300</v>
      </c>
      <c r="G417" s="20" t="s">
        <v>0</v>
      </c>
      <c r="H417" s="19"/>
      <c r="I417" s="19"/>
      <c r="J417" s="19"/>
      <c r="K417" s="19"/>
    </row>
    <row r="418" spans="1:11" ht="48" customHeight="1">
      <c r="A418" s="16">
        <v>184</v>
      </c>
      <c r="B418" s="16" t="s">
        <v>311</v>
      </c>
      <c r="C418" s="17" t="s">
        <v>381</v>
      </c>
      <c r="D418" s="17" t="s">
        <v>381</v>
      </c>
      <c r="E418" s="16" t="s">
        <v>316</v>
      </c>
      <c r="F418" s="16" t="s">
        <v>300</v>
      </c>
      <c r="G418" s="20" t="s">
        <v>0</v>
      </c>
      <c r="H418" s="19"/>
      <c r="I418" s="19"/>
      <c r="J418" s="19"/>
      <c r="K418" s="19"/>
    </row>
    <row r="419" spans="1:11" ht="16.5" customHeight="1">
      <c r="A419" s="16">
        <v>185</v>
      </c>
      <c r="B419" s="16" t="s">
        <v>382</v>
      </c>
      <c r="C419" s="17" t="s">
        <v>383</v>
      </c>
      <c r="D419" s="17" t="s">
        <v>383</v>
      </c>
      <c r="E419" s="16" t="s">
        <v>4</v>
      </c>
      <c r="F419" s="16" t="s">
        <v>4</v>
      </c>
      <c r="G419" s="16"/>
      <c r="H419" s="19"/>
      <c r="I419" s="19"/>
      <c r="J419" s="19"/>
      <c r="K419" s="19"/>
    </row>
    <row r="420" spans="1:11">
      <c r="A420" s="16">
        <v>186</v>
      </c>
      <c r="B420" s="16" t="s">
        <v>7</v>
      </c>
      <c r="C420" s="17" t="s">
        <v>384</v>
      </c>
      <c r="D420" s="17" t="s">
        <v>384</v>
      </c>
      <c r="E420" s="16" t="s">
        <v>316</v>
      </c>
      <c r="F420" s="16" t="s">
        <v>117</v>
      </c>
      <c r="G420" s="16"/>
      <c r="H420" s="19">
        <v>18</v>
      </c>
      <c r="I420" s="19"/>
      <c r="J420" s="19"/>
      <c r="K420" s="21">
        <f t="shared" ref="K420:K425" si="25">H420</f>
        <v>18</v>
      </c>
    </row>
    <row r="421" spans="1:11" ht="20.25" customHeight="1">
      <c r="A421" s="16">
        <v>187</v>
      </c>
      <c r="B421" s="16" t="s">
        <v>311</v>
      </c>
      <c r="C421" s="17" t="s">
        <v>385</v>
      </c>
      <c r="D421" s="17" t="s">
        <v>385</v>
      </c>
      <c r="E421" s="16" t="s">
        <v>316</v>
      </c>
      <c r="F421" s="16" t="s">
        <v>254</v>
      </c>
      <c r="G421" s="16"/>
      <c r="H421" s="19">
        <v>2</v>
      </c>
      <c r="I421" s="19"/>
      <c r="J421" s="19"/>
      <c r="K421" s="21">
        <f t="shared" si="25"/>
        <v>2</v>
      </c>
    </row>
    <row r="422" spans="1:11" ht="20.25" customHeight="1">
      <c r="A422" s="16">
        <v>188</v>
      </c>
      <c r="B422" s="16" t="s">
        <v>335</v>
      </c>
      <c r="C422" s="17" t="s">
        <v>386</v>
      </c>
      <c r="D422" s="17" t="s">
        <v>386</v>
      </c>
      <c r="E422" s="16" t="s">
        <v>316</v>
      </c>
      <c r="F422" s="16" t="s">
        <v>387</v>
      </c>
      <c r="G422" s="16"/>
      <c r="H422" s="19">
        <v>1</v>
      </c>
      <c r="I422" s="19"/>
      <c r="J422" s="19"/>
      <c r="K422" s="21">
        <f t="shared" si="25"/>
        <v>1</v>
      </c>
    </row>
    <row r="423" spans="1:11" ht="20.25" customHeight="1">
      <c r="A423" s="16">
        <v>189</v>
      </c>
      <c r="B423" s="16" t="s">
        <v>313</v>
      </c>
      <c r="C423" s="17" t="s">
        <v>388</v>
      </c>
      <c r="D423" s="17" t="s">
        <v>388</v>
      </c>
      <c r="E423" s="16" t="s">
        <v>316</v>
      </c>
      <c r="F423" s="16" t="s">
        <v>389</v>
      </c>
      <c r="G423" s="16"/>
      <c r="H423" s="19">
        <v>1</v>
      </c>
      <c r="I423" s="19"/>
      <c r="J423" s="19"/>
      <c r="K423" s="21">
        <f t="shared" si="25"/>
        <v>1</v>
      </c>
    </row>
    <row r="424" spans="1:11" ht="18" customHeight="1">
      <c r="A424" s="16">
        <v>190</v>
      </c>
      <c r="B424" s="16" t="s">
        <v>371</v>
      </c>
      <c r="C424" s="17" t="s">
        <v>390</v>
      </c>
      <c r="D424" s="17" t="s">
        <v>390</v>
      </c>
      <c r="E424" s="16" t="s">
        <v>316</v>
      </c>
      <c r="F424" s="16" t="s">
        <v>254</v>
      </c>
      <c r="G424" s="20" t="s">
        <v>391</v>
      </c>
      <c r="H424" s="19">
        <v>2</v>
      </c>
      <c r="I424" s="19"/>
      <c r="J424" s="19"/>
      <c r="K424" s="21">
        <f t="shared" si="25"/>
        <v>2</v>
      </c>
    </row>
    <row r="425" spans="1:11" ht="18.75" customHeight="1">
      <c r="A425" s="16">
        <v>191</v>
      </c>
      <c r="B425" s="16" t="s">
        <v>374</v>
      </c>
      <c r="C425" s="17" t="s">
        <v>392</v>
      </c>
      <c r="D425" s="17" t="s">
        <v>392</v>
      </c>
      <c r="E425" s="16" t="s">
        <v>316</v>
      </c>
      <c r="F425" s="16" t="s">
        <v>254</v>
      </c>
      <c r="G425" s="20" t="s">
        <v>393</v>
      </c>
      <c r="H425" s="19">
        <v>9</v>
      </c>
      <c r="I425" s="19"/>
      <c r="J425" s="19"/>
      <c r="K425" s="21">
        <f t="shared" si="25"/>
        <v>9</v>
      </c>
    </row>
    <row r="426" spans="1:11">
      <c r="A426" s="16">
        <v>192</v>
      </c>
      <c r="B426" s="16" t="s">
        <v>376</v>
      </c>
      <c r="C426" s="17" t="s">
        <v>394</v>
      </c>
      <c r="D426" s="17" t="s">
        <v>394</v>
      </c>
      <c r="E426" s="16" t="s">
        <v>316</v>
      </c>
      <c r="F426" s="16" t="s">
        <v>387</v>
      </c>
      <c r="G426" s="20" t="s">
        <v>395</v>
      </c>
      <c r="H426" s="19"/>
      <c r="I426" s="19"/>
      <c r="J426" s="19"/>
      <c r="K426" s="19"/>
    </row>
    <row r="427" spans="1:11" ht="16.5" customHeight="1">
      <c r="A427" s="16">
        <v>193</v>
      </c>
      <c r="B427" s="16" t="s">
        <v>396</v>
      </c>
      <c r="C427" s="17" t="s">
        <v>397</v>
      </c>
      <c r="D427" s="17" t="s">
        <v>397</v>
      </c>
      <c r="E427" s="16" t="s">
        <v>316</v>
      </c>
      <c r="F427" s="16" t="s">
        <v>387</v>
      </c>
      <c r="G427" s="16"/>
      <c r="H427" s="19"/>
      <c r="I427" s="19"/>
      <c r="J427" s="19"/>
      <c r="K427" s="19"/>
    </row>
    <row r="428" spans="1:11">
      <c r="A428" s="16">
        <v>194</v>
      </c>
      <c r="B428" s="16" t="s">
        <v>398</v>
      </c>
      <c r="C428" s="17" t="s">
        <v>399</v>
      </c>
      <c r="D428" s="17" t="s">
        <v>399</v>
      </c>
      <c r="E428" s="16" t="s">
        <v>316</v>
      </c>
      <c r="F428" s="16" t="s">
        <v>16</v>
      </c>
      <c r="G428" s="16"/>
      <c r="H428" s="19"/>
      <c r="I428" s="19"/>
      <c r="J428" s="19"/>
      <c r="K428" s="19"/>
    </row>
    <row r="429" spans="1:11" ht="15" customHeight="1">
      <c r="A429" s="16">
        <v>195</v>
      </c>
      <c r="B429" s="16" t="s">
        <v>400</v>
      </c>
      <c r="C429" s="17" t="s">
        <v>401</v>
      </c>
      <c r="D429" s="17" t="s">
        <v>401</v>
      </c>
      <c r="E429" s="16" t="s">
        <v>316</v>
      </c>
      <c r="F429" s="16" t="s">
        <v>97</v>
      </c>
      <c r="G429" s="20" t="s">
        <v>208</v>
      </c>
      <c r="H429" s="19">
        <v>2</v>
      </c>
      <c r="I429" s="19"/>
      <c r="J429" s="19"/>
      <c r="K429" s="21">
        <f t="shared" ref="K429" si="26">H429</f>
        <v>2</v>
      </c>
    </row>
    <row r="430" spans="1:11">
      <c r="A430" s="16">
        <v>196</v>
      </c>
      <c r="B430" s="16" t="s">
        <v>402</v>
      </c>
      <c r="C430" s="17" t="s">
        <v>403</v>
      </c>
      <c r="D430" s="17" t="s">
        <v>403</v>
      </c>
      <c r="E430" s="16" t="s">
        <v>4</v>
      </c>
      <c r="F430" s="16" t="s">
        <v>4</v>
      </c>
      <c r="G430" s="16"/>
      <c r="H430" s="19"/>
      <c r="I430" s="19"/>
      <c r="J430" s="19"/>
      <c r="K430" s="19"/>
    </row>
    <row r="431" spans="1:11">
      <c r="A431" s="16">
        <v>197</v>
      </c>
      <c r="B431" s="16" t="s">
        <v>4</v>
      </c>
      <c r="C431" s="17" t="s">
        <v>404</v>
      </c>
      <c r="D431" s="17" t="s">
        <v>404</v>
      </c>
      <c r="E431" s="16" t="s">
        <v>316</v>
      </c>
      <c r="F431" s="16" t="s">
        <v>300</v>
      </c>
      <c r="G431" s="20" t="s">
        <v>0</v>
      </c>
      <c r="H431" s="19"/>
      <c r="I431" s="19"/>
      <c r="J431" s="19"/>
      <c r="K431" s="19"/>
    </row>
    <row r="432" spans="1:11">
      <c r="A432" s="16">
        <v>198</v>
      </c>
      <c r="B432" s="16" t="s">
        <v>4</v>
      </c>
      <c r="C432" s="17" t="s">
        <v>405</v>
      </c>
      <c r="D432" s="17" t="s">
        <v>405</v>
      </c>
      <c r="E432" s="16" t="s">
        <v>316</v>
      </c>
      <c r="F432" s="16" t="s">
        <v>300</v>
      </c>
      <c r="G432" s="20" t="s">
        <v>0</v>
      </c>
      <c r="H432" s="19"/>
      <c r="I432" s="19"/>
      <c r="J432" s="19"/>
      <c r="K432" s="19"/>
    </row>
    <row r="433" spans="1:11" ht="30" customHeight="1">
      <c r="A433" s="16">
        <v>199</v>
      </c>
      <c r="B433" s="16" t="s">
        <v>406</v>
      </c>
      <c r="C433" s="17" t="s">
        <v>407</v>
      </c>
      <c r="D433" s="17" t="s">
        <v>407</v>
      </c>
      <c r="E433" s="16" t="s">
        <v>316</v>
      </c>
      <c r="F433" s="16" t="s">
        <v>300</v>
      </c>
      <c r="G433" s="20" t="s">
        <v>0</v>
      </c>
      <c r="H433" s="19"/>
      <c r="I433" s="19"/>
      <c r="J433" s="19"/>
      <c r="K433" s="19"/>
    </row>
    <row r="434" spans="1:11" ht="34.5" customHeight="1">
      <c r="A434" s="16">
        <v>200</v>
      </c>
      <c r="B434" s="16" t="s">
        <v>408</v>
      </c>
      <c r="C434" s="17" t="s">
        <v>409</v>
      </c>
      <c r="D434" s="17" t="s">
        <v>409</v>
      </c>
      <c r="E434" s="16" t="s">
        <v>316</v>
      </c>
      <c r="F434" s="16" t="s">
        <v>300</v>
      </c>
      <c r="G434" s="20" t="s">
        <v>0</v>
      </c>
      <c r="H434" s="19"/>
      <c r="I434" s="19"/>
      <c r="J434" s="19"/>
      <c r="K434" s="19"/>
    </row>
    <row r="435" spans="1:11" ht="29.25" customHeight="1">
      <c r="A435" s="16">
        <v>201</v>
      </c>
      <c r="B435" s="16" t="s">
        <v>410</v>
      </c>
      <c r="C435" s="17" t="s">
        <v>411</v>
      </c>
      <c r="D435" s="17" t="s">
        <v>411</v>
      </c>
      <c r="E435" s="16" t="s">
        <v>316</v>
      </c>
      <c r="F435" s="16" t="s">
        <v>70</v>
      </c>
      <c r="G435" s="16"/>
      <c r="H435" s="19"/>
      <c r="I435" s="19"/>
      <c r="J435" s="19"/>
      <c r="K435" s="19"/>
    </row>
    <row r="436" spans="1:11" ht="31.5" customHeight="1">
      <c r="A436" s="16">
        <v>202</v>
      </c>
      <c r="B436" s="16" t="s">
        <v>412</v>
      </c>
      <c r="C436" s="17" t="s">
        <v>413</v>
      </c>
      <c r="D436" s="17" t="s">
        <v>413</v>
      </c>
      <c r="E436" s="16" t="s">
        <v>316</v>
      </c>
      <c r="F436" s="16" t="s">
        <v>70</v>
      </c>
      <c r="G436" s="16"/>
      <c r="H436" s="19"/>
      <c r="I436" s="19"/>
      <c r="J436" s="19"/>
      <c r="K436" s="19"/>
    </row>
    <row r="437" spans="1:11" ht="20.25" customHeight="1">
      <c r="A437" s="16">
        <v>203</v>
      </c>
      <c r="B437" s="16" t="s">
        <v>414</v>
      </c>
      <c r="C437" s="17" t="s">
        <v>415</v>
      </c>
      <c r="D437" s="17" t="s">
        <v>415</v>
      </c>
      <c r="E437" s="16" t="s">
        <v>4</v>
      </c>
      <c r="F437" s="16" t="s">
        <v>4</v>
      </c>
      <c r="G437" s="16"/>
      <c r="H437" s="19"/>
      <c r="I437" s="19"/>
      <c r="J437" s="19"/>
      <c r="K437" s="19"/>
    </row>
    <row r="438" spans="1:11">
      <c r="A438" s="16">
        <v>204</v>
      </c>
      <c r="B438" s="16" t="s">
        <v>297</v>
      </c>
      <c r="C438" s="17" t="s">
        <v>298</v>
      </c>
      <c r="D438" s="17" t="s">
        <v>298</v>
      </c>
      <c r="E438" s="16" t="s">
        <v>316</v>
      </c>
      <c r="F438" s="16" t="s">
        <v>300</v>
      </c>
      <c r="G438" s="20" t="s">
        <v>0</v>
      </c>
      <c r="H438" s="19"/>
      <c r="I438" s="19"/>
      <c r="J438" s="19"/>
      <c r="K438" s="19"/>
    </row>
    <row r="439" spans="1:11">
      <c r="A439" s="16">
        <v>205</v>
      </c>
      <c r="B439" s="16" t="s">
        <v>301</v>
      </c>
      <c r="C439" s="17" t="s">
        <v>302</v>
      </c>
      <c r="D439" s="17" t="s">
        <v>302</v>
      </c>
      <c r="E439" s="16" t="s">
        <v>316</v>
      </c>
      <c r="F439" s="16" t="s">
        <v>300</v>
      </c>
      <c r="G439" s="20" t="s">
        <v>0</v>
      </c>
      <c r="H439" s="19"/>
      <c r="I439" s="19"/>
      <c r="J439" s="19"/>
      <c r="K439" s="19"/>
    </row>
    <row r="440" spans="1:11">
      <c r="A440" s="16">
        <v>206</v>
      </c>
      <c r="B440" s="16" t="s">
        <v>304</v>
      </c>
      <c r="C440" s="17" t="s">
        <v>305</v>
      </c>
      <c r="D440" s="17" t="s">
        <v>305</v>
      </c>
      <c r="E440" s="16" t="s">
        <v>316</v>
      </c>
      <c r="F440" s="16" t="s">
        <v>97</v>
      </c>
      <c r="G440" s="16"/>
      <c r="H440" s="19"/>
      <c r="I440" s="19"/>
      <c r="J440" s="19"/>
      <c r="K440" s="19"/>
    </row>
    <row r="441" spans="1:11">
      <c r="A441" s="16">
        <v>207</v>
      </c>
      <c r="B441" s="16" t="s">
        <v>307</v>
      </c>
      <c r="C441" s="17" t="s">
        <v>308</v>
      </c>
      <c r="D441" s="17" t="s">
        <v>308</v>
      </c>
      <c r="E441" s="16" t="s">
        <v>316</v>
      </c>
      <c r="F441" s="16" t="s">
        <v>97</v>
      </c>
      <c r="G441" s="16"/>
      <c r="H441" s="19">
        <v>4</v>
      </c>
      <c r="I441" s="19"/>
      <c r="J441" s="19"/>
      <c r="K441" s="21">
        <f t="shared" ref="K441" si="27">H441</f>
        <v>4</v>
      </c>
    </row>
    <row r="442" spans="1:11">
      <c r="A442" s="16">
        <v>208</v>
      </c>
      <c r="B442" s="16" t="s">
        <v>309</v>
      </c>
      <c r="C442" s="17" t="s">
        <v>310</v>
      </c>
      <c r="D442" s="17" t="s">
        <v>310</v>
      </c>
      <c r="E442" s="16" t="s">
        <v>316</v>
      </c>
      <c r="F442" s="16" t="s">
        <v>300</v>
      </c>
      <c r="G442" s="20" t="s">
        <v>0</v>
      </c>
      <c r="H442" s="19"/>
      <c r="I442" s="19"/>
      <c r="J442" s="19"/>
      <c r="K442" s="19"/>
    </row>
    <row r="443" spans="1:11" ht="21.75" customHeight="1">
      <c r="A443" s="16">
        <v>209</v>
      </c>
      <c r="B443" s="16" t="s">
        <v>416</v>
      </c>
      <c r="C443" s="17" t="s">
        <v>417</v>
      </c>
      <c r="D443" s="17" t="s">
        <v>417</v>
      </c>
      <c r="E443" s="16" t="s">
        <v>4</v>
      </c>
      <c r="F443" s="16" t="s">
        <v>4</v>
      </c>
      <c r="G443" s="16"/>
      <c r="H443" s="19"/>
      <c r="I443" s="19"/>
      <c r="J443" s="19"/>
      <c r="K443" s="19"/>
    </row>
    <row r="444" spans="1:11">
      <c r="A444" s="16">
        <v>210</v>
      </c>
      <c r="B444" s="16" t="s">
        <v>297</v>
      </c>
      <c r="C444" s="17" t="s">
        <v>298</v>
      </c>
      <c r="D444" s="17" t="s">
        <v>298</v>
      </c>
      <c r="E444" s="16" t="s">
        <v>316</v>
      </c>
      <c r="F444" s="16" t="s">
        <v>300</v>
      </c>
      <c r="G444" s="20" t="s">
        <v>0</v>
      </c>
      <c r="H444" s="19"/>
      <c r="I444" s="19"/>
      <c r="J444" s="19"/>
      <c r="K444" s="19"/>
    </row>
    <row r="445" spans="1:11">
      <c r="A445" s="16">
        <v>211</v>
      </c>
      <c r="B445" s="16" t="s">
        <v>301</v>
      </c>
      <c r="C445" s="17" t="s">
        <v>302</v>
      </c>
      <c r="D445" s="17" t="s">
        <v>302</v>
      </c>
      <c r="E445" s="16" t="s">
        <v>316</v>
      </c>
      <c r="F445" s="16" t="s">
        <v>300</v>
      </c>
      <c r="G445" s="20" t="s">
        <v>0</v>
      </c>
      <c r="H445" s="19"/>
      <c r="I445" s="19"/>
      <c r="J445" s="19"/>
      <c r="K445" s="19"/>
    </row>
    <row r="446" spans="1:11">
      <c r="A446" s="16">
        <v>212</v>
      </c>
      <c r="B446" s="16" t="s">
        <v>304</v>
      </c>
      <c r="C446" s="17" t="s">
        <v>305</v>
      </c>
      <c r="D446" s="17" t="s">
        <v>305</v>
      </c>
      <c r="E446" s="16" t="s">
        <v>316</v>
      </c>
      <c r="F446" s="16" t="s">
        <v>300</v>
      </c>
      <c r="G446" s="20" t="s">
        <v>0</v>
      </c>
      <c r="H446" s="19"/>
      <c r="I446" s="19"/>
      <c r="J446" s="19"/>
      <c r="K446" s="19"/>
    </row>
    <row r="447" spans="1:11">
      <c r="A447" s="16">
        <v>213</v>
      </c>
      <c r="B447" s="16" t="s">
        <v>307</v>
      </c>
      <c r="C447" s="17" t="s">
        <v>308</v>
      </c>
      <c r="D447" s="17" t="s">
        <v>308</v>
      </c>
      <c r="E447" s="16" t="s">
        <v>316</v>
      </c>
      <c r="F447" s="16" t="s">
        <v>300</v>
      </c>
      <c r="G447" s="20" t="s">
        <v>0</v>
      </c>
      <c r="H447" s="19"/>
      <c r="I447" s="19"/>
      <c r="J447" s="19"/>
      <c r="K447" s="19"/>
    </row>
    <row r="448" spans="1:11">
      <c r="A448" s="16">
        <v>214</v>
      </c>
      <c r="B448" s="16" t="s">
        <v>309</v>
      </c>
      <c r="C448" s="17" t="s">
        <v>310</v>
      </c>
      <c r="D448" s="17" t="s">
        <v>310</v>
      </c>
      <c r="E448" s="16" t="s">
        <v>316</v>
      </c>
      <c r="F448" s="16" t="s">
        <v>300</v>
      </c>
      <c r="G448" s="20" t="s">
        <v>0</v>
      </c>
      <c r="H448" s="19"/>
      <c r="I448" s="19"/>
      <c r="J448" s="19"/>
      <c r="K448" s="19"/>
    </row>
    <row r="449" spans="1:11" ht="30.75" customHeight="1">
      <c r="A449" s="16">
        <v>215</v>
      </c>
      <c r="B449" s="16" t="s">
        <v>418</v>
      </c>
      <c r="C449" s="17" t="s">
        <v>419</v>
      </c>
      <c r="D449" s="17" t="s">
        <v>419</v>
      </c>
      <c r="E449" s="16" t="s">
        <v>4</v>
      </c>
      <c r="F449" s="16" t="s">
        <v>4</v>
      </c>
      <c r="G449" s="16"/>
      <c r="H449" s="19"/>
      <c r="I449" s="19"/>
      <c r="J449" s="19"/>
      <c r="K449" s="19"/>
    </row>
    <row r="450" spans="1:11">
      <c r="A450" s="16">
        <v>216</v>
      </c>
      <c r="B450" s="16" t="s">
        <v>297</v>
      </c>
      <c r="C450" s="17" t="s">
        <v>420</v>
      </c>
      <c r="D450" s="17" t="s">
        <v>420</v>
      </c>
      <c r="E450" s="16" t="s">
        <v>63</v>
      </c>
      <c r="F450" s="16" t="s">
        <v>300</v>
      </c>
      <c r="G450" s="20" t="s">
        <v>0</v>
      </c>
      <c r="H450" s="19"/>
      <c r="I450" s="19"/>
      <c r="J450" s="19"/>
      <c r="K450" s="19"/>
    </row>
    <row r="451" spans="1:11">
      <c r="A451" s="16">
        <v>217</v>
      </c>
      <c r="B451" s="16" t="s">
        <v>301</v>
      </c>
      <c r="C451" s="17" t="s">
        <v>421</v>
      </c>
      <c r="D451" s="17" t="s">
        <v>421</v>
      </c>
      <c r="E451" s="16" t="s">
        <v>63</v>
      </c>
      <c r="F451" s="16" t="s">
        <v>300</v>
      </c>
      <c r="G451" s="20" t="s">
        <v>0</v>
      </c>
      <c r="H451" s="19"/>
      <c r="I451" s="19"/>
      <c r="J451" s="19"/>
      <c r="K451" s="19"/>
    </row>
    <row r="452" spans="1:11">
      <c r="A452" s="16">
        <v>218</v>
      </c>
      <c r="B452" s="16" t="s">
        <v>304</v>
      </c>
      <c r="C452" s="17" t="s">
        <v>422</v>
      </c>
      <c r="D452" s="17" t="s">
        <v>422</v>
      </c>
      <c r="E452" s="16" t="s">
        <v>316</v>
      </c>
      <c r="F452" s="16" t="s">
        <v>300</v>
      </c>
      <c r="G452" s="20" t="s">
        <v>0</v>
      </c>
      <c r="H452" s="19"/>
      <c r="I452" s="19"/>
      <c r="J452" s="19"/>
      <c r="K452" s="19"/>
    </row>
    <row r="453" spans="1:11" ht="24" customHeight="1">
      <c r="A453" s="16">
        <v>219</v>
      </c>
      <c r="B453" s="16" t="s">
        <v>9</v>
      </c>
      <c r="C453" s="17" t="s">
        <v>423</v>
      </c>
      <c r="D453" s="17" t="s">
        <v>423</v>
      </c>
      <c r="E453" s="16" t="s">
        <v>316</v>
      </c>
      <c r="F453" s="16" t="s">
        <v>389</v>
      </c>
      <c r="G453" s="20" t="s">
        <v>424</v>
      </c>
      <c r="H453" s="19">
        <v>3</v>
      </c>
      <c r="I453" s="19"/>
      <c r="J453" s="19"/>
      <c r="K453" s="21">
        <f t="shared" ref="K453" si="28">H453</f>
        <v>3</v>
      </c>
    </row>
    <row r="454" spans="1:11" ht="21.75" customHeight="1">
      <c r="A454" s="16">
        <v>220</v>
      </c>
      <c r="B454" s="16" t="s">
        <v>382</v>
      </c>
      <c r="C454" s="17" t="s">
        <v>425</v>
      </c>
      <c r="D454" s="17" t="s">
        <v>425</v>
      </c>
      <c r="E454" s="16" t="s">
        <v>4</v>
      </c>
      <c r="F454" s="16" t="s">
        <v>4</v>
      </c>
      <c r="G454" s="16"/>
      <c r="H454" s="19"/>
      <c r="I454" s="19"/>
      <c r="J454" s="19"/>
      <c r="K454" s="19"/>
    </row>
    <row r="455" spans="1:11" ht="18" customHeight="1">
      <c r="A455" s="16">
        <v>221</v>
      </c>
      <c r="B455" s="16" t="s">
        <v>7</v>
      </c>
      <c r="C455" s="17" t="s">
        <v>426</v>
      </c>
      <c r="D455" s="17" t="s">
        <v>426</v>
      </c>
      <c r="E455" s="16" t="s">
        <v>316</v>
      </c>
      <c r="F455" s="16" t="s">
        <v>117</v>
      </c>
      <c r="G455" s="16"/>
      <c r="H455" s="19">
        <v>18</v>
      </c>
      <c r="I455" s="19"/>
      <c r="J455" s="19"/>
      <c r="K455" s="21">
        <f t="shared" ref="K455" si="29">H455</f>
        <v>18</v>
      </c>
    </row>
    <row r="456" spans="1:11" ht="18" customHeight="1">
      <c r="A456" s="16">
        <v>222</v>
      </c>
      <c r="B456" s="16" t="s">
        <v>311</v>
      </c>
      <c r="C456" s="17" t="s">
        <v>427</v>
      </c>
      <c r="D456" s="17" t="s">
        <v>427</v>
      </c>
      <c r="E456" s="16" t="s">
        <v>316</v>
      </c>
      <c r="F456" s="16" t="s">
        <v>16</v>
      </c>
      <c r="G456" s="16"/>
      <c r="H456" s="19"/>
      <c r="I456" s="19"/>
      <c r="J456" s="19"/>
      <c r="K456" s="19"/>
    </row>
    <row r="457" spans="1:11" ht="30.75" customHeight="1">
      <c r="A457" s="16">
        <v>223</v>
      </c>
      <c r="B457" s="16" t="s">
        <v>335</v>
      </c>
      <c r="C457" s="17" t="s">
        <v>428</v>
      </c>
      <c r="D457" s="17" t="s">
        <v>428</v>
      </c>
      <c r="E457" s="16" t="s">
        <v>316</v>
      </c>
      <c r="F457" s="16" t="s">
        <v>16</v>
      </c>
      <c r="G457" s="16"/>
      <c r="H457" s="19"/>
      <c r="I457" s="19"/>
      <c r="J457" s="19"/>
      <c r="K457" s="19"/>
    </row>
    <row r="458" spans="1:11" ht="45" customHeight="1">
      <c r="A458" s="16">
        <v>224</v>
      </c>
      <c r="B458" s="16" t="s">
        <v>313</v>
      </c>
      <c r="C458" s="17" t="s">
        <v>429</v>
      </c>
      <c r="D458" s="17" t="s">
        <v>429</v>
      </c>
      <c r="E458" s="16" t="s">
        <v>316</v>
      </c>
      <c r="F458" s="16" t="s">
        <v>300</v>
      </c>
      <c r="G458" s="20" t="s">
        <v>0</v>
      </c>
      <c r="H458" s="19"/>
      <c r="I458" s="19"/>
      <c r="J458" s="19"/>
      <c r="K458" s="19"/>
    </row>
    <row r="459" spans="1:11" ht="23.25" customHeight="1">
      <c r="A459" s="16">
        <v>225</v>
      </c>
      <c r="B459" s="16" t="s">
        <v>371</v>
      </c>
      <c r="C459" s="17" t="s">
        <v>430</v>
      </c>
      <c r="D459" s="17" t="s">
        <v>430</v>
      </c>
      <c r="E459" s="16" t="s">
        <v>316</v>
      </c>
      <c r="F459" s="16" t="s">
        <v>70</v>
      </c>
      <c r="G459" s="16"/>
      <c r="H459" s="19"/>
      <c r="I459" s="19"/>
      <c r="J459" s="19"/>
      <c r="K459" s="19"/>
    </row>
    <row r="460" spans="1:11" ht="35.25" customHeight="1">
      <c r="A460" s="16">
        <v>226</v>
      </c>
      <c r="B460" s="16" t="s">
        <v>374</v>
      </c>
      <c r="C460" s="17" t="s">
        <v>431</v>
      </c>
      <c r="D460" s="17" t="s">
        <v>431</v>
      </c>
      <c r="E460" s="16" t="s">
        <v>25</v>
      </c>
      <c r="F460" s="16" t="s">
        <v>16</v>
      </c>
      <c r="G460" s="16"/>
      <c r="H460" s="19">
        <v>1</v>
      </c>
      <c r="I460" s="19"/>
      <c r="J460" s="19"/>
      <c r="K460" s="21">
        <f t="shared" ref="K460" si="30">H460</f>
        <v>1</v>
      </c>
    </row>
    <row r="461" spans="1:11">
      <c r="A461" s="16">
        <v>227</v>
      </c>
      <c r="B461" s="16" t="s">
        <v>432</v>
      </c>
      <c r="C461" s="17" t="s">
        <v>433</v>
      </c>
      <c r="D461" s="17" t="s">
        <v>433</v>
      </c>
      <c r="E461" s="16" t="s">
        <v>4</v>
      </c>
      <c r="F461" s="16" t="s">
        <v>4</v>
      </c>
      <c r="G461" s="16"/>
      <c r="H461" s="19"/>
      <c r="I461" s="19"/>
      <c r="J461" s="19"/>
      <c r="K461" s="19"/>
    </row>
    <row r="462" spans="1:11" ht="15.75" customHeight="1">
      <c r="A462" s="16">
        <v>228</v>
      </c>
      <c r="B462" s="16" t="s">
        <v>7</v>
      </c>
      <c r="C462" s="17" t="s">
        <v>434</v>
      </c>
      <c r="D462" s="17" t="s">
        <v>434</v>
      </c>
      <c r="E462" s="16" t="s">
        <v>4</v>
      </c>
      <c r="F462" s="16" t="s">
        <v>4</v>
      </c>
      <c r="G462" s="16"/>
      <c r="H462" s="19"/>
      <c r="I462" s="19"/>
      <c r="J462" s="19"/>
      <c r="K462" s="19"/>
    </row>
    <row r="463" spans="1:11">
      <c r="A463" s="16">
        <v>229</v>
      </c>
      <c r="B463" s="16" t="s">
        <v>297</v>
      </c>
      <c r="C463" s="17" t="s">
        <v>435</v>
      </c>
      <c r="D463" s="17" t="s">
        <v>435</v>
      </c>
      <c r="E463" s="16" t="s">
        <v>316</v>
      </c>
      <c r="F463" s="16" t="s">
        <v>16</v>
      </c>
      <c r="G463" s="16"/>
      <c r="H463" s="19">
        <v>1</v>
      </c>
      <c r="I463" s="19"/>
      <c r="J463" s="19"/>
      <c r="K463" s="21">
        <f t="shared" ref="K463" si="31">H463</f>
        <v>1</v>
      </c>
    </row>
    <row r="464" spans="1:11">
      <c r="A464" s="16">
        <v>230</v>
      </c>
      <c r="B464" s="16" t="s">
        <v>301</v>
      </c>
      <c r="C464" s="17" t="s">
        <v>436</v>
      </c>
      <c r="D464" s="17" t="s">
        <v>436</v>
      </c>
      <c r="E464" s="16" t="s">
        <v>316</v>
      </c>
      <c r="F464" s="16" t="s">
        <v>300</v>
      </c>
      <c r="G464" s="20" t="s">
        <v>0</v>
      </c>
      <c r="H464" s="19"/>
      <c r="I464" s="19"/>
      <c r="J464" s="19"/>
      <c r="K464" s="19"/>
    </row>
    <row r="465" spans="1:11">
      <c r="A465" s="16">
        <v>231</v>
      </c>
      <c r="B465" s="16" t="s">
        <v>311</v>
      </c>
      <c r="C465" s="17" t="s">
        <v>437</v>
      </c>
      <c r="D465" s="17" t="s">
        <v>437</v>
      </c>
      <c r="E465" s="16" t="s">
        <v>4</v>
      </c>
      <c r="F465" s="16" t="s">
        <v>4</v>
      </c>
      <c r="G465" s="16"/>
      <c r="H465" s="19"/>
      <c r="I465" s="19"/>
      <c r="J465" s="19"/>
      <c r="K465" s="19"/>
    </row>
    <row r="466" spans="1:11" ht="16.5" customHeight="1">
      <c r="A466" s="16">
        <v>232</v>
      </c>
      <c r="B466" s="16" t="s">
        <v>301</v>
      </c>
      <c r="C466" s="17" t="s">
        <v>438</v>
      </c>
      <c r="D466" s="17" t="s">
        <v>438</v>
      </c>
      <c r="E466" s="16" t="s">
        <v>316</v>
      </c>
      <c r="F466" s="16" t="s">
        <v>97</v>
      </c>
      <c r="G466" s="16"/>
      <c r="H466" s="19">
        <v>2</v>
      </c>
      <c r="I466" s="19"/>
      <c r="J466" s="19"/>
      <c r="K466" s="21">
        <f t="shared" ref="K466" si="32">H466</f>
        <v>2</v>
      </c>
    </row>
    <row r="467" spans="1:11">
      <c r="A467" s="16">
        <v>233</v>
      </c>
      <c r="B467" s="16" t="s">
        <v>439</v>
      </c>
      <c r="C467" s="17" t="s">
        <v>440</v>
      </c>
      <c r="D467" s="17" t="s">
        <v>440</v>
      </c>
      <c r="E467" s="16" t="s">
        <v>4</v>
      </c>
      <c r="F467" s="16" t="s">
        <v>4</v>
      </c>
      <c r="G467" s="16"/>
      <c r="H467" s="19"/>
      <c r="I467" s="19"/>
      <c r="J467" s="19"/>
      <c r="K467" s="19"/>
    </row>
    <row r="468" spans="1:11">
      <c r="A468" s="16">
        <v>234</v>
      </c>
      <c r="B468" s="16" t="s">
        <v>7</v>
      </c>
      <c r="C468" s="17" t="s">
        <v>441</v>
      </c>
      <c r="D468" s="17" t="s">
        <v>441</v>
      </c>
      <c r="E468" s="16" t="s">
        <v>4</v>
      </c>
      <c r="F468" s="16" t="s">
        <v>4</v>
      </c>
      <c r="G468" s="16"/>
      <c r="H468" s="19"/>
      <c r="I468" s="19"/>
      <c r="J468" s="19"/>
      <c r="K468" s="19"/>
    </row>
    <row r="469" spans="1:11" ht="18" customHeight="1">
      <c r="A469" s="16">
        <v>235</v>
      </c>
      <c r="B469" s="16" t="s">
        <v>4</v>
      </c>
      <c r="C469" s="17" t="s">
        <v>442</v>
      </c>
      <c r="D469" s="17" t="s">
        <v>442</v>
      </c>
      <c r="E469" s="16" t="s">
        <v>316</v>
      </c>
      <c r="F469" s="16" t="s">
        <v>300</v>
      </c>
      <c r="G469" s="20" t="s">
        <v>0</v>
      </c>
      <c r="H469" s="19"/>
      <c r="I469" s="19"/>
      <c r="J469" s="19"/>
      <c r="K469" s="19"/>
    </row>
    <row r="470" spans="1:11" ht="30" customHeight="1">
      <c r="A470" s="16">
        <v>236</v>
      </c>
      <c r="B470" s="16" t="s">
        <v>4</v>
      </c>
      <c r="C470" s="17" t="s">
        <v>443</v>
      </c>
      <c r="D470" s="17" t="s">
        <v>443</v>
      </c>
      <c r="E470" s="16" t="s">
        <v>316</v>
      </c>
      <c r="F470" s="16" t="s">
        <v>300</v>
      </c>
      <c r="G470" s="20" t="s">
        <v>0</v>
      </c>
      <c r="H470" s="19"/>
      <c r="I470" s="19"/>
      <c r="J470" s="19"/>
      <c r="K470" s="19"/>
    </row>
    <row r="471" spans="1:11">
      <c r="A471" s="16">
        <v>237</v>
      </c>
      <c r="B471" s="16" t="s">
        <v>4</v>
      </c>
      <c r="C471" s="17" t="s">
        <v>444</v>
      </c>
      <c r="D471" s="17" t="s">
        <v>444</v>
      </c>
      <c r="E471" s="16" t="s">
        <v>316</v>
      </c>
      <c r="F471" s="16" t="s">
        <v>300</v>
      </c>
      <c r="G471" s="20" t="s">
        <v>0</v>
      </c>
      <c r="H471" s="19"/>
      <c r="I471" s="19"/>
      <c r="J471" s="19"/>
      <c r="K471" s="19"/>
    </row>
    <row r="472" spans="1:11" ht="30.75" customHeight="1">
      <c r="A472" s="16">
        <v>238</v>
      </c>
      <c r="B472" s="16" t="s">
        <v>445</v>
      </c>
      <c r="C472" s="17" t="s">
        <v>446</v>
      </c>
      <c r="D472" s="17" t="s">
        <v>446</v>
      </c>
      <c r="E472" s="16" t="s">
        <v>316</v>
      </c>
      <c r="F472" s="16" t="s">
        <v>300</v>
      </c>
      <c r="G472" s="20" t="s">
        <v>0</v>
      </c>
      <c r="H472" s="19"/>
      <c r="I472" s="19"/>
      <c r="J472" s="19"/>
      <c r="K472" s="19"/>
    </row>
    <row r="473" spans="1:11" ht="31.5" customHeight="1">
      <c r="A473" s="16">
        <v>239</v>
      </c>
      <c r="B473" s="16" t="s">
        <v>447</v>
      </c>
      <c r="C473" s="17" t="s">
        <v>448</v>
      </c>
      <c r="D473" s="17" t="s">
        <v>448</v>
      </c>
      <c r="E473" s="16" t="s">
        <v>316</v>
      </c>
      <c r="F473" s="16" t="s">
        <v>300</v>
      </c>
      <c r="G473" s="20" t="s">
        <v>0</v>
      </c>
      <c r="H473" s="19"/>
      <c r="I473" s="19"/>
      <c r="J473" s="19"/>
      <c r="K473" s="19"/>
    </row>
    <row r="474" spans="1:11" ht="21" customHeight="1">
      <c r="A474" s="16">
        <v>240</v>
      </c>
      <c r="B474" s="16" t="s">
        <v>449</v>
      </c>
      <c r="C474" s="17" t="s">
        <v>450</v>
      </c>
      <c r="D474" s="17" t="s">
        <v>450</v>
      </c>
      <c r="E474" s="16" t="s">
        <v>316</v>
      </c>
      <c r="F474" s="16" t="s">
        <v>300</v>
      </c>
      <c r="G474" s="20" t="s">
        <v>0</v>
      </c>
      <c r="H474" s="19"/>
      <c r="I474" s="19"/>
      <c r="J474" s="19"/>
      <c r="K474" s="19"/>
    </row>
    <row r="475" spans="1:11">
      <c r="A475" s="16"/>
      <c r="B475" s="16"/>
      <c r="C475" s="17"/>
      <c r="D475" s="17"/>
      <c r="E475" s="16"/>
      <c r="F475" s="16"/>
      <c r="G475" s="16"/>
      <c r="H475" s="19"/>
      <c r="I475" s="19"/>
      <c r="J475" s="19"/>
      <c r="K475" s="19"/>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workbookViewId="0">
      <selection activeCell="F3" sqref="F3"/>
    </sheetView>
  </sheetViews>
  <sheetFormatPr defaultRowHeight="15"/>
  <cols>
    <col min="2" max="2" width="36.140625" customWidth="1"/>
    <col min="6" max="6" width="12.28515625" customWidth="1"/>
  </cols>
  <sheetData>
    <row r="1" spans="1:6" ht="15.75">
      <c r="A1" s="43" t="s">
        <v>11</v>
      </c>
      <c r="B1" s="43" t="s">
        <v>12</v>
      </c>
      <c r="C1" s="43" t="s">
        <v>13</v>
      </c>
      <c r="D1" s="44" t="s">
        <v>489</v>
      </c>
      <c r="E1" s="45" t="s">
        <v>490</v>
      </c>
      <c r="F1" s="45" t="s">
        <v>15</v>
      </c>
    </row>
    <row r="2" spans="1:6" ht="43.5">
      <c r="A2" s="19">
        <v>1</v>
      </c>
      <c r="B2" s="18" t="s">
        <v>491</v>
      </c>
      <c r="C2" s="19" t="s">
        <v>492</v>
      </c>
      <c r="D2" s="19">
        <v>1200</v>
      </c>
      <c r="E2" s="19">
        <v>75</v>
      </c>
      <c r="F2" s="46">
        <f>D2*E2</f>
        <v>90000</v>
      </c>
    </row>
    <row r="3" spans="1:6" ht="29.25">
      <c r="A3" s="19">
        <v>2</v>
      </c>
      <c r="B3" s="18" t="s">
        <v>499</v>
      </c>
      <c r="C3" s="19" t="s">
        <v>492</v>
      </c>
      <c r="D3" s="19">
        <v>29.5</v>
      </c>
      <c r="E3" s="19">
        <v>1550</v>
      </c>
      <c r="F3" s="46">
        <f>D3*E3</f>
        <v>45725</v>
      </c>
    </row>
    <row r="4" spans="1:6" ht="30">
      <c r="A4" s="19">
        <v>3</v>
      </c>
      <c r="B4" s="47" t="s">
        <v>493</v>
      </c>
      <c r="C4" s="19" t="s">
        <v>316</v>
      </c>
      <c r="D4" s="19">
        <v>1</v>
      </c>
      <c r="E4" s="19">
        <v>8500</v>
      </c>
      <c r="F4" s="46">
        <f>D4*E4</f>
        <v>8500</v>
      </c>
    </row>
    <row r="5" spans="1:6">
      <c r="A5" s="19">
        <v>4</v>
      </c>
      <c r="B5" s="42" t="s">
        <v>494</v>
      </c>
      <c r="C5" s="19" t="s">
        <v>316</v>
      </c>
      <c r="D5" s="19">
        <v>1</v>
      </c>
      <c r="E5" s="19">
        <v>8500</v>
      </c>
      <c r="F5" s="46">
        <f>D5*E5</f>
        <v>8500</v>
      </c>
    </row>
    <row r="6" spans="1:6" ht="60">
      <c r="A6" s="48">
        <v>5</v>
      </c>
      <c r="B6" s="47" t="s">
        <v>339</v>
      </c>
      <c r="C6" s="19"/>
      <c r="D6" s="42"/>
      <c r="E6" s="42"/>
      <c r="F6" s="42"/>
    </row>
    <row r="7" spans="1:6">
      <c r="A7" s="42"/>
      <c r="B7" s="47" t="s">
        <v>341</v>
      </c>
      <c r="C7" s="19" t="s">
        <v>316</v>
      </c>
      <c r="D7" s="48">
        <v>1</v>
      </c>
      <c r="E7" s="49">
        <v>6500</v>
      </c>
      <c r="F7" s="42">
        <f>D7*E7</f>
        <v>6500</v>
      </c>
    </row>
    <row r="8" spans="1:6">
      <c r="A8" s="42"/>
      <c r="B8" s="47" t="s">
        <v>340</v>
      </c>
      <c r="C8" s="19" t="s">
        <v>316</v>
      </c>
      <c r="D8" s="48">
        <v>6</v>
      </c>
      <c r="E8" s="19">
        <v>4500</v>
      </c>
      <c r="F8" s="42">
        <f t="shared" ref="F8:F12" si="0">D8*E8</f>
        <v>27000</v>
      </c>
    </row>
    <row r="9" spans="1:6">
      <c r="A9" s="42"/>
      <c r="B9" s="17" t="s">
        <v>495</v>
      </c>
      <c r="C9" s="19" t="s">
        <v>316</v>
      </c>
      <c r="D9" s="48">
        <v>1</v>
      </c>
      <c r="E9" s="19">
        <v>9500</v>
      </c>
      <c r="F9" s="42">
        <f t="shared" si="0"/>
        <v>9500</v>
      </c>
    </row>
    <row r="10" spans="1:6" ht="30">
      <c r="A10" s="49">
        <v>6</v>
      </c>
      <c r="B10" s="50" t="s">
        <v>496</v>
      </c>
      <c r="C10" s="19"/>
      <c r="D10" s="42"/>
      <c r="E10" s="42"/>
      <c r="F10" s="42"/>
    </row>
    <row r="11" spans="1:6">
      <c r="A11" s="42"/>
      <c r="B11" s="50" t="s">
        <v>497</v>
      </c>
      <c r="C11" s="19" t="s">
        <v>316</v>
      </c>
      <c r="D11" s="48">
        <v>1</v>
      </c>
      <c r="E11" s="42">
        <f>2500+2000</f>
        <v>4500</v>
      </c>
      <c r="F11" s="42">
        <f t="shared" si="0"/>
        <v>4500</v>
      </c>
    </row>
    <row r="12" spans="1:6">
      <c r="A12" s="42"/>
      <c r="B12" s="50" t="s">
        <v>498</v>
      </c>
      <c r="C12" s="19" t="s">
        <v>316</v>
      </c>
      <c r="D12" s="48">
        <v>1</v>
      </c>
      <c r="E12" s="42">
        <v>3500</v>
      </c>
      <c r="F12" s="42">
        <f t="shared" si="0"/>
        <v>3500</v>
      </c>
    </row>
    <row r="13" spans="1:6">
      <c r="A13" s="42"/>
      <c r="B13" s="42"/>
      <c r="C13" s="19"/>
      <c r="D13" s="42"/>
      <c r="E13" s="42"/>
      <c r="F13" s="42"/>
    </row>
    <row r="14" spans="1:6">
      <c r="A14" s="42"/>
      <c r="B14" s="42" t="s">
        <v>455</v>
      </c>
      <c r="C14" s="19"/>
      <c r="D14" s="42"/>
      <c r="E14" s="42"/>
      <c r="F14" s="51">
        <f>SUM(F2:F13)</f>
        <v>203725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Sheet</vt:lpstr>
      <vt:lpstr>BOQ Price Bid</vt:lpstr>
      <vt:lpstr>Measurement Sheet</vt:lpstr>
      <vt:lpstr>NT Items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INTEL</cp:lastModifiedBy>
  <dcterms:modified xsi:type="dcterms:W3CDTF">2024-11-12T10:13:09Z</dcterms:modified>
</cp:coreProperties>
</file>