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Civil &amp; Carpentry" sheetId="5" r:id="rId1"/>
    <sheet name="MB" sheetId="8" state="hidden" r:id="rId2"/>
    <sheet name="Details2" sheetId="13" state="hidden" r:id="rId3"/>
    <sheet name="MS MB" sheetId="11" state="hidden" r:id="rId4"/>
    <sheet name="Metadata" sheetId="10" state="hidden" r:id="rId5"/>
  </sheets>
  <definedNames>
    <definedName name="_xlnm._FilterDatabase" localSheetId="0" hidden="1">'BOQ - Civil &amp; Carpentry'!$A$1:$J$25</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P1423" i="8" l="1"/>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P818" i="8" l="1"/>
  <c r="Q818" i="8" s="1"/>
  <c r="P1401" i="8"/>
  <c r="Q1401" i="8" s="1"/>
  <c r="H25" i="5"/>
  <c r="I25" i="5" s="1"/>
  <c r="J25" i="5"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P51" i="8" l="1"/>
  <c r="Q51" i="8" s="1"/>
  <c r="P6" i="8"/>
  <c r="Q6" i="8" s="1"/>
  <c r="P31" i="8"/>
  <c r="Q31" i="8" s="1"/>
  <c r="H2" i="5"/>
  <c r="I2" i="5" s="1"/>
  <c r="J2" i="5"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N99" i="8" l="1"/>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H16" i="5"/>
  <c r="I16" i="5" s="1"/>
  <c r="J16" i="5"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H23" i="5"/>
  <c r="I23" i="5" s="1"/>
  <c r="J23" i="5" s="1"/>
  <c r="N1532" i="8"/>
  <c r="N1461" i="8"/>
  <c r="N1768" i="8"/>
  <c r="N1772" i="8"/>
  <c r="H19" i="5"/>
  <c r="I19" i="5" s="1"/>
  <c r="J19" i="5" s="1"/>
  <c r="N1450" i="8"/>
  <c r="N1712" i="8"/>
  <c r="N1716" i="8"/>
  <c r="N1722" i="8"/>
  <c r="N1766" i="8"/>
  <c r="P1783" i="8"/>
  <c r="Q1783" i="8" s="1"/>
  <c r="H20" i="5"/>
  <c r="I20" i="5" s="1"/>
  <c r="J20" i="5" s="1"/>
  <c r="P1735" i="8"/>
  <c r="Q1735" i="8" s="1"/>
  <c r="P1789" i="8"/>
  <c r="Q1789" i="8" s="1"/>
  <c r="H21" i="5"/>
  <c r="I21" i="5" s="1"/>
  <c r="J21" i="5" s="1"/>
  <c r="N1709" i="8"/>
  <c r="N1435" i="8"/>
  <c r="N1439" i="8"/>
  <c r="N1493" i="8"/>
  <c r="N1618" i="8"/>
  <c r="N1632" i="8"/>
  <c r="N1656" i="8"/>
  <c r="N1726" i="8"/>
  <c r="N1769" i="8"/>
  <c r="N1773" i="8"/>
  <c r="H22" i="5"/>
  <c r="I22" i="5" s="1"/>
  <c r="J22" i="5" s="1"/>
  <c r="N1515" i="8"/>
  <c r="N1713" i="8"/>
  <c r="I18" i="5"/>
  <c r="J18" i="5" s="1"/>
  <c r="N1583" i="8"/>
  <c r="N1657" i="8"/>
  <c r="N1711" i="8"/>
  <c r="N1724" i="8"/>
  <c r="N1770" i="8"/>
  <c r="H24" i="5"/>
  <c r="I24" i="5" s="1"/>
  <c r="J24" i="5" s="1"/>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H12" i="5"/>
  <c r="I12" i="5" s="1"/>
  <c r="J12" i="5" s="1"/>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P930" i="8" l="1"/>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H11" i="5"/>
  <c r="I11" i="5" s="1"/>
  <c r="J11" i="5"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P839" i="8" l="1"/>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H14" i="5"/>
  <c r="I14" i="5" s="1"/>
  <c r="J14" i="5" s="1"/>
  <c r="P1171" i="8"/>
  <c r="Q1171" i="8" s="1"/>
  <c r="H13" i="5"/>
  <c r="I13" i="5" s="1"/>
  <c r="J13" i="5" s="1"/>
  <c r="H15" i="5"/>
  <c r="I15" i="5" s="1"/>
  <c r="J15" i="5" s="1"/>
  <c r="P1182" i="8"/>
  <c r="Q1182" i="8" s="1"/>
  <c r="H17" i="5"/>
  <c r="I17" i="5" s="1"/>
  <c r="J17" i="5"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P869" i="8" l="1"/>
  <c r="Q869" i="8" s="1"/>
  <c r="P1071" i="8"/>
  <c r="Q1071" i="8" s="1"/>
  <c r="N763" i="8"/>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N799" i="8"/>
  <c r="N804" i="8"/>
  <c r="N790" i="8"/>
  <c r="N780" i="8"/>
  <c r="N785" i="8"/>
  <c r="P757" i="8"/>
  <c r="Q757" i="8" s="1"/>
  <c r="H10" i="5"/>
  <c r="I10" i="5" s="1"/>
  <c r="J10" i="5" s="1"/>
  <c r="P809" i="8"/>
  <c r="Q809" i="8" s="1"/>
  <c r="K750" i="8"/>
  <c r="N750" i="8" s="1"/>
  <c r="K749" i="8"/>
  <c r="N749" i="8" s="1"/>
  <c r="K746" i="8"/>
  <c r="N746" i="8" s="1"/>
  <c r="K745" i="8"/>
  <c r="N745" i="8" s="1"/>
  <c r="N744" i="8"/>
  <c r="P804" i="8" l="1"/>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H9" i="5"/>
  <c r="I9" i="5" s="1"/>
  <c r="J9" i="5" s="1"/>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P604" i="8"/>
  <c r="Q604" i="8" s="1"/>
  <c r="P718" i="8"/>
  <c r="Q718" i="8" s="1"/>
  <c r="P734" i="8"/>
  <c r="Q734" i="8" s="1"/>
  <c r="H7" i="5"/>
  <c r="I7" i="5" s="1"/>
  <c r="J7" i="5"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H8" i="5"/>
  <c r="I8" i="5" s="1"/>
  <c r="J8" i="5"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6" i="5" l="1"/>
  <c r="I6" i="5" s="1"/>
  <c r="J6" i="5" s="1"/>
  <c r="N135" i="8"/>
  <c r="N133" i="8"/>
  <c r="N134" i="8"/>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H5" i="5"/>
  <c r="I5" i="5" s="1"/>
  <c r="J5" i="5"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H4" i="5"/>
  <c r="I4" i="5" s="1"/>
  <c r="J4" i="5" s="1"/>
  <c r="P236" i="8"/>
  <c r="Q236" i="8" s="1"/>
  <c r="P152" i="8"/>
  <c r="Q152" i="8" s="1"/>
  <c r="P258" i="8"/>
  <c r="Q258" i="8" s="1"/>
  <c r="N130" i="8"/>
  <c r="N114" i="8"/>
  <c r="N90" i="8"/>
  <c r="N83" i="8"/>
  <c r="N107" i="8"/>
  <c r="P90" i="8" l="1"/>
  <c r="Q90" i="8" s="1"/>
  <c r="P114" i="8"/>
  <c r="Q114" i="8" s="1"/>
  <c r="P130" i="8"/>
  <c r="Q130" i="8" s="1"/>
  <c r="P77" i="8"/>
  <c r="Q77" i="8" s="1"/>
  <c r="P83" i="8"/>
  <c r="Q83" i="8" s="1"/>
  <c r="P100" i="8"/>
  <c r="Q100" i="8" s="1"/>
  <c r="P123" i="8"/>
  <c r="Q123" i="8" s="1"/>
  <c r="H3" i="5"/>
  <c r="I3" i="5" s="1"/>
  <c r="J3" i="5" s="1"/>
  <c r="P107" i="8"/>
  <c r="Q107" i="8" s="1"/>
  <c r="N138" i="8" l="1"/>
  <c r="P138" i="8" l="1"/>
  <c r="Q138" i="8" s="1"/>
</calcChain>
</file>

<file path=xl/sharedStrings.xml><?xml version="1.0" encoding="utf-8"?>
<sst xmlns="http://schemas.openxmlformats.org/spreadsheetml/2006/main" count="11053" uniqueCount="975">
  <si>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</si>
  <si>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</si>
  <si>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</si>
  <si>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</si>
  <si>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</si>
  <si>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</si>
  <si>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</si>
  <si>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</si>
  <si>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</si>
  <si>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</si>
  <si>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</si>
  <si>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</si>
  <si>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</si>
  <si>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</si>
  <si>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</si>
  <si>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</si>
  <si>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</si>
  <si>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</si>
  <si>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</si>
  <si>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</si>
  <si>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</si>
  <si>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</si>
  <si>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</si>
  <si>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</si>
  <si>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</si>
  <si>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</si>
  <si>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</si>
  <si>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</si>
  <si>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</si>
  <si>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</si>
  <si>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</si>
  <si>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</si>
  <si>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</si>
  <si>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</si>
  <si>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</si>
  <si>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</si>
  <si>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</si>
  <si>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</si>
  <si>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</si>
  <si>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</si>
  <si>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</si>
  <si>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</si>
  <si>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</si>
  <si>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</si>
  <si>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</si>
  <si>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</si>
  <si>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</si>
  <si>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</si>
  <si>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</si>
  <si>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</si>
  <si>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</si>
  <si>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</si>
  <si>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</si>
  <si>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</si>
  <si>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</si>
  <si>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</si>
  <si>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</si>
  <si>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</si>
  <si>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</si>
  <si>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</si>
  <si>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</si>
  <si>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</si>
  <si>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</si>
  <si>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</si>
  <si>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</si>
  <si>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</si>
  <si>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</si>
  <si>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</si>
  <si>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</si>
  <si>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</si>
  <si>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</si>
  <si>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</si>
  <si>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</si>
  <si>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</si>
  <si>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</si>
  <si>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</si>
  <si>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</si>
  <si>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</si>
  <si>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</si>
  <si>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</si>
  <si>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</si>
  <si>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</si>
  <si>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</si>
  <si>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</si>
  <si>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</si>
  <si>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</si>
  <si>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</si>
  <si>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</si>
  <si>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</si>
  <si>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</si>
  <si>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</si>
  <si>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</si>
  <si>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</si>
  <si>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</si>
  <si>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</si>
  <si>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</si>
  <si>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</si>
  <si>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</si>
  <si>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</si>
  <si>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</si>
  <si>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</si>
  <si>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</si>
  <si>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</si>
  <si>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</si>
  <si>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</si>
  <si>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</si>
  <si>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</si>
  <si>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</si>
  <si>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</si>
  <si>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</si>
  <si>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</si>
  <si>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</si>
  <si>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</si>
  <si>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</si>
  <si>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</si>
  <si>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</si>
  <si>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</si>
  <si>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</si>
  <si>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</si>
  <si>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</si>
  <si>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</si>
  <si>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</si>
  <si>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</si>
  <si>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</si>
  <si>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</si>
  <si>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</si>
  <si>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</si>
  <si>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</si>
  <si>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</si>
  <si>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</si>
  <si>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</si>
  <si>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</si>
  <si>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</si>
  <si>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</si>
  <si>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</si>
  <si>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</si>
  <si>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</si>
  <si>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</si>
  <si>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</si>
  <si>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</si>
  <si>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</si>
  <si>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</si>
  <si>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</si>
  <si>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</si>
  <si>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</si>
  <si>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</si>
  <si>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</si>
  <si>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</si>
  <si>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</si>
  <si>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</si>
  <si>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</si>
  <si>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</si>
  <si>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</si>
  <si>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</si>
  <si>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</si>
  <si>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</si>
  <si>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</si>
  <si>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</si>
  <si>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</si>
  <si>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</si>
  <si>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</si>
  <si>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</si>
  <si>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</si>
  <si>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</si>
  <si>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</si>
  <si>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</si>
  <si>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</si>
  <si>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</si>
  <si>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</si>
  <si>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</si>
  <si>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</si>
  <si>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</si>
  <si>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</si>
  <si>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</si>
  <si>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</si>
  <si>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</si>
  <si>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</si>
  <si>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</si>
  <si>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</si>
  <si>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</si>
  <si>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</si>
  <si>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</si>
  <si>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</si>
  <si>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</si>
  <si>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</si>
  <si>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</si>
  <si>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</si>
  <si>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</si>
  <si>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</si>
  <si>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</si>
  <si>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</si>
  <si>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</si>
  <si>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</si>
  <si>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</si>
  <si>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</si>
  <si>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</si>
  <si>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</si>
  <si>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</si>
  <si>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</si>
  <si>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</si>
  <si>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</si>
  <si>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</si>
  <si>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</si>
  <si>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</si>
  <si>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</si>
  <si>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</si>
  <si>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</si>
  <si>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</si>
  <si>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</si>
  <si>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</si>
  <si>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</si>
  <si>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</si>
  <si>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</si>
  <si>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</si>
  <si>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</si>
  <si>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</si>
  <si>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</si>
  <si>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</si>
  <si>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</si>
  <si>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</si>
  <si>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</si>
  <si>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</si>
  <si>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</si>
  <si>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</si>
  <si>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</si>
  <si>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</si>
  <si>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</si>
  <si>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</si>
  <si>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</si>
  <si>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</si>
  <si>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</si>
  <si>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</si>
  <si>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</si>
  <si>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</si>
  <si>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</si>
  <si>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</si>
  <si>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</si>
  <si>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</si>
  <si>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</si>
  <si>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</si>
  <si>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</si>
  <si>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</si>
  <si>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</si>
  <si>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</si>
  <si>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</si>
  <si>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</si>
  <si>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</si>
  <si>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</si>
  <si>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</si>
  <si>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</si>
  <si>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</si>
  <si>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</si>
  <si>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</si>
  <si>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</si>
  <si>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</si>
  <si>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</si>
  <si>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</si>
  <si>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</si>
  <si>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</si>
  <si>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</si>
  <si>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</si>
  <si>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</si>
  <si>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</si>
  <si>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</si>
  <si>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</si>
  <si>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</si>
  <si>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</si>
  <si>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</si>
  <si>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</si>
  <si>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</si>
  <si>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</si>
  <si>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</si>
  <si>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</si>
  <si>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</si>
  <si>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</si>
  <si>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</si>
  <si>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</si>
  <si>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</si>
  <si>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</si>
  <si>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</si>
  <si>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</si>
  <si>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</si>
  <si>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</si>
  <si>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</si>
  <si>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</si>
  <si>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</si>
  <si>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</si>
  <si>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</si>
  <si>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</si>
  <si>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</si>
  <si>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</si>
  <si>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</si>
  <si>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</si>
  <si>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</si>
  <si>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</si>
  <si>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</si>
  <si>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</si>
  <si>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</si>
  <si>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</si>
  <si>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</si>
  <si>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</si>
  <si>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</si>
  <si>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</si>
  <si>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</si>
  <si>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</si>
  <si>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</si>
  <si>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</si>
  <si>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</si>
  <si>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</si>
  <si>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</si>
  <si>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</si>
  <si>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</si>
  <si>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</si>
  <si>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</si>
  <si>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</si>
  <si>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</si>
  <si>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</si>
  <si>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</si>
  <si>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</si>
  <si>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</si>
  <si>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</si>
  <si>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</si>
  <si>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</si>
  <si>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</si>
  <si>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</si>
  <si>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</si>
  <si>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</si>
  <si>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</si>
  <si>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</si>
  <si>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</si>
  <si>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</si>
  <si>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</si>
  <si>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</si>
  <si>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</si>
  <si>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</si>
  <si>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</si>
  <si>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</si>
  <si>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</si>
  <si>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</si>
  <si>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</si>
  <si>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</si>
  <si>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</si>
  <si>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</si>
  <si>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</si>
  <si>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</si>
  <si>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</si>
  <si>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</si>
  <si>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</si>
  <si>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</si>
  <si>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</si>
  <si>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</si>
  <si>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</si>
  <si>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</si>
  <si>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</si>
  <si>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</si>
  <si>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</si>
  <si>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</si>
  <si>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</si>
  <si>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</si>
  <si>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</si>
  <si>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</si>
  <si>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</si>
  <si>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</si>
  <si>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</si>
  <si>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</si>
  <si>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</si>
  <si>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</si>
  <si>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</si>
  <si>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</si>
  <si>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</si>
  <si>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</si>
  <si>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</si>
  <si>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</si>
  <si>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</si>
  <si>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</si>
  <si>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</si>
  <si>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</si>
  <si>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</si>
  <si>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</si>
  <si>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</si>
  <si>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</si>
  <si>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</si>
  <si>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</si>
  <si>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</si>
  <si>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</si>
  <si>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</si>
  <si>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</si>
  <si>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</si>
  <si>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</si>
  <si>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</si>
  <si>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</si>
  <si>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</si>
  <si>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</si>
  <si>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</si>
  <si>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</si>
  <si>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</si>
  <si>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</si>
  <si>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</si>
  <si>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</si>
  <si>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</si>
  <si>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</si>
  <si>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</si>
  <si>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</si>
  <si>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</si>
  <si>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</si>
  <si>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</si>
  <si>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</si>
  <si>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</si>
  <si>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</si>
  <si>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</si>
  <si>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</si>
  <si>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</si>
  <si>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</si>
  <si>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</si>
  <si>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</si>
  <si>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</si>
  <si>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</si>
  <si>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</si>
  <si>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</si>
  <si>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</si>
  <si>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</si>
  <si>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</si>
  <si>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</si>
  <si>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</si>
  <si>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</si>
  <si>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</si>
  <si>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</si>
  <si>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</si>
  <si>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</si>
  <si>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</si>
  <si>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</si>
  <si>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</si>
  <si>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</si>
  <si>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</si>
  <si>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</si>
  <si>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</si>
  <si>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</si>
  <si>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</si>
  <si>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</si>
  <si>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</si>
  <si>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</si>
  <si>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</si>
  <si>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</si>
  <si>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</si>
  <si>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</si>
  <si>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</si>
  <si>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</si>
  <si>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</si>
  <si>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</si>
  <si>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</si>
  <si>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</si>
  <si>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</si>
  <si>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</si>
  <si>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</si>
  <si>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</si>
  <si>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</si>
  <si>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</si>
  <si>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</si>
  <si>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</si>
  <si>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</si>
  <si>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</si>
  <si>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</si>
  <si>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</si>
  <si>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</si>
  <si>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</si>
  <si>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</si>
  <si>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</si>
  <si>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</si>
  <si>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</si>
  <si>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</si>
  <si>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</si>
  <si>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</si>
  <si>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</si>
  <si>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</si>
  <si>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</si>
  <si>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</si>
  <si>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</si>
  <si>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</si>
  <si>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</si>
  <si>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</si>
  <si>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</si>
  <si>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</si>
  <si>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</si>
  <si>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</si>
  <si>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</si>
  <si>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</si>
  <si>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</si>
  <si>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</si>
  <si>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</si>
  <si>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</si>
  <si>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</si>
  <si>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</si>
  <si>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</si>
  <si>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</si>
  <si>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</si>
  <si>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</si>
  <si>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</si>
  <si>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</si>
  <si>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</si>
  <si>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</si>
  <si>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</si>
  <si>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</si>
  <si>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</si>
  <si>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</si>
  <si>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</si>
  <si>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</si>
  <si>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</si>
  <si>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</si>
  <si>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</si>
  <si>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</si>
  <si>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</si>
  <si>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</si>
  <si>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</si>
  <si>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</si>
  <si>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</si>
  <si>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</si>
  <si>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</si>
  <si>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</si>
  <si>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</si>
  <si>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</si>
  <si>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</si>
  <si>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</si>
  <si>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</si>
  <si>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</si>
  <si>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</si>
  <si>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</si>
  <si>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</si>
  <si>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</si>
  <si>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</si>
  <si>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</si>
  <si>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</si>
  <si>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</si>
  <si>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</si>
  <si>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</si>
  <si>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</si>
  <si>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</si>
  <si>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</si>
  <si>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</si>
  <si>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</si>
  <si>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</si>
  <si>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</si>
  <si>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</si>
  <si>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</si>
  <si>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</si>
  <si>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</si>
  <si>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</si>
  <si>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</si>
  <si>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</si>
  <si>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</si>
  <si>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</si>
  <si>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</si>
  <si>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</si>
  <si>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</si>
  <si>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</si>
  <si>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</si>
  <si>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</si>
  <si>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</si>
  <si>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</si>
  <si>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</si>
  <si>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</si>
  <si>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</si>
  <si>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</si>
  <si>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</si>
  <si>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</si>
  <si>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</si>
  <si>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</si>
  <si>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</si>
  <si>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</si>
  <si>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</si>
  <si>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</si>
  <si>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</si>
  <si>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</si>
  <si>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</si>
  <si>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</si>
  <si>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</si>
  <si>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</si>
  <si>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</si>
  <si>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</si>
  <si>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</si>
  <si>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</si>
  <si>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</si>
  <si>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</si>
  <si>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</si>
  <si>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</si>
  <si>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</si>
  <si>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</si>
  <si>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</si>
  <si>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</si>
  <si>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</si>
  <si>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</si>
  <si>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</si>
  <si>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</si>
  <si>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</si>
  <si>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</si>
  <si>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</si>
  <si>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</si>
  <si>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</si>
  <si>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</si>
  <si>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</si>
  <si>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</si>
  <si>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</si>
  <si>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</si>
  <si>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</si>
  <si>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</si>
  <si>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</si>
  <si>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</si>
  <si>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</si>
  <si>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</si>
  <si>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</si>
  <si>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</si>
  <si>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</si>
  <si>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</si>
  <si>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</si>
  <si>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</si>
  <si>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</si>
  <si>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</si>
  <si>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</si>
  <si>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</si>
  <si>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</si>
  <si>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</si>
  <si>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</si>
  <si>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</si>
  <si>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</si>
  <si>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</si>
  <si>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</si>
  <si>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</si>
  <si>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</si>
  <si>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</si>
  <si>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</si>
  <si>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</si>
  <si>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</si>
  <si>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</si>
  <si>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</si>
  <si>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</si>
  <si>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</si>
  <si>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</si>
  <si>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</si>
  <si>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</si>
  <si>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</si>
  <si>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</si>
  <si>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</si>
  <si>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</si>
  <si>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</si>
  <si>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</si>
  <si>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</si>
  <si>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</si>
  <si>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</si>
  <si>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</si>
  <si>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</si>
  <si>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</si>
  <si>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</si>
  <si>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</si>
  <si>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</si>
  <si>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</si>
  <si>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</si>
  <si>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</si>
  <si>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</si>
  <si>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</si>
  <si>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</si>
  <si>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</si>
  <si>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</si>
  <si>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</si>
  <si>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</si>
  <si>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</si>
  <si>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</si>
  <si>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</si>
  <si>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</si>
  <si>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</si>
  <si>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</si>
  <si>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</si>
  <si>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</si>
  <si>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</si>
  <si>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</si>
  <si>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</si>
  <si>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</si>
  <si>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</si>
  <si>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</si>
  <si>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</si>
  <si>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</si>
  <si>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</si>
  <si>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</si>
  <si>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</si>
  <si>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</si>
  <si>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</si>
  <si>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</si>
  <si>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</si>
  <si>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</si>
  <si>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</si>
  <si>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</si>
  <si>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</si>
  <si>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</si>
  <si>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</si>
  <si>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</si>
  <si>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</si>
  <si>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</si>
  <si>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</si>
  <si>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</si>
  <si>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</si>
  <si>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</si>
  <si>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</si>
  <si>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</si>
  <si>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</si>
  <si>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</si>
  <si>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</si>
  <si>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</si>
  <si>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</si>
  <si>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</si>
  <si>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</si>
  <si>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</si>
  <si>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</si>
  <si>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</si>
  <si>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</si>
  <si>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</si>
  <si>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</si>
  <si>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</si>
  <si>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</si>
  <si>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</si>
  <si>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</si>
  <si>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</si>
  <si>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</si>
  <si>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</si>
  <si>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</si>
  <si>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</si>
  <si>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</si>
  <si>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</si>
  <si>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</si>
  <si>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</si>
  <si>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</si>
  <si>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</si>
  <si>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</si>
  <si>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</si>
  <si>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</si>
  <si>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</si>
  <si>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</si>
  <si>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</si>
  <si>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</si>
  <si>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</si>
  <si>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</si>
  <si>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</si>
  <si>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</si>
  <si>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</si>
  <si>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</si>
  <si>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</si>
  <si>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</si>
  <si>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</si>
  <si>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</si>
  <si>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</si>
  <si>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</si>
  <si>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</si>
  <si>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</si>
  <si>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</si>
  <si>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</si>
  <si>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</si>
  <si>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</si>
  <si>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</si>
  <si>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</si>
  <si>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</si>
  <si>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</si>
  <si>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</si>
  <si>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</si>
  <si>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</si>
  <si>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</si>
  <si>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</si>
  <si>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</si>
  <si>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</si>
  <si>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</si>
  <si>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</si>
  <si>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</si>
  <si>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</si>
  <si>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</si>
  <si>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</si>
  <si>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</si>
  <si>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</si>
  <si>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</si>
  <si>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</si>
  <si>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</si>
  <si>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</si>
  <si>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</si>
  <si>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</si>
  <si>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</si>
  <si>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</si>
  <si>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</si>
  <si>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</si>
  <si>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</si>
  <si>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</si>
  <si>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</si>
  <si>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</si>
  <si>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</si>
  <si>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</si>
  <si>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</si>
  <si>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</si>
  <si>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</si>
  <si>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</si>
  <si>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</si>
  <si>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</si>
  <si>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</si>
  <si>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</si>
  <si>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</si>
  <si>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</si>
  <si>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</si>
  <si>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</si>
  <si>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</si>
  <si>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</si>
  <si>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</si>
  <si>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</si>
  <si>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</si>
  <si>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</si>
  <si>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</si>
  <si>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</si>
  <si>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</si>
  <si>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</si>
  <si>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</si>
  <si>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</si>
  <si>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</si>
  <si>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</si>
  <si>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</si>
  <si>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</si>
  <si>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</si>
  <si>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</si>
  <si>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</si>
  <si>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</si>
  <si>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</si>
  <si>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</si>
  <si>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</si>
  <si>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</si>
  <si>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</si>
  <si>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</si>
  <si>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</si>
  <si>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</si>
  <si>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</si>
  <si>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</si>
  <si>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</si>
  <si>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</si>
  <si>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</si>
  <si>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</si>
  <si>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</si>
  <si>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</si>
  <si>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</si>
  <si>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</si>
  <si>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</si>
  <si>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</si>
  <si>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</si>
  <si>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</si>
  <si>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</si>
  <si>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</si>
  <si>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</si>
  <si>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</si>
  <si>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</si>
  <si>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</si>
  <si>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</si>
  <si>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</si>
  <si>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</si>
  <si>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</si>
  <si>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</si>
  <si>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</si>
  <si>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</si>
  <si>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</si>
  <si>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</si>
  <si>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</si>
  <si>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</si>
  <si>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</si>
  <si>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</si>
  <si>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</si>
  <si>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</si>
  <si>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</si>
  <si>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</si>
  <si>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</si>
  <si>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</si>
  <si>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</si>
  <si>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</si>
  <si>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</si>
  <si>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</si>
  <si>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</si>
  <si>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</si>
  <si>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</si>
  <si>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</si>
  <si>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</si>
  <si>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</si>
  <si>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</si>
  <si>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</si>
  <si>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</si>
  <si>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</si>
  <si>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</si>
  <si>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</si>
  <si>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</si>
  <si>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</si>
  <si>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</si>
  <si>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</si>
  <si>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</si>
  <si>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</si>
  <si>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</si>
  <si>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</si>
  <si>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</si>
  <si>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</si>
  <si>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</si>
  <si>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</si>
  <si>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</si>
  <si>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</si>
  <si>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</si>
  <si>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</si>
  <si>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</si>
  <si>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</si>
  <si>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</si>
  <si>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</si>
  <si>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</si>
  <si>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</si>
  <si>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</si>
  <si>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</si>
  <si>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</si>
  <si>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</si>
  <si>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</si>
  <si>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</si>
  <si>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</si>
  <si>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</si>
  <si>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</si>
  <si>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</si>
  <si>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</si>
  <si>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</si>
  <si>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</si>
  <si>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</si>
  <si>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</si>
  <si>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</si>
  <si>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</si>
  <si>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</si>
  <si>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</si>
  <si>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</si>
  <si>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</si>
  <si>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</si>
  <si>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</si>
  <si>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</si>
  <si>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</si>
  <si>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</si>
  <si>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</si>
  <si>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</si>
  <si>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</si>
  <si>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</si>
  <si>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Wall panelling</t>
  </si>
  <si>
    <t>Aircurtain boxing</t>
  </si>
  <si>
    <t>Foh Glass Work</t>
  </si>
  <si>
    <t xml:space="preserve">Backside entry </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</si>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</sst>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3">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9" fillId="0" borderId="0" applyFont="0" applyFill="0" applyBorder="0" applyAlignment="0" applyProtection="0"/>
    <xf numFmtId="0" fontId="3" fillId="0" borderId="0" applyNumberFormat="0" applyBorder="0" applyProtection="0"/>
  </cellStyleXfs>
  <cellXfs count="93">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0"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1" fillId="5" borderId="1" xfId="1" applyFont="1" applyFill="1" applyBorder="1" applyAlignment="1">
      <alignment vertical="center" wrapText="1"/>
    </xf>
    <xf numFmtId="0" fontId="12"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2"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166" fontId="13" fillId="6" borderId="8" xfId="0" applyNumberFormat="1"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166" fontId="13" fillId="6" borderId="7" xfId="0" applyNumberFormat="1" applyFont="1" applyFill="1" applyBorder="1" applyAlignment="1">
      <alignment horizontal="center" vertical="center" wrapText="1"/>
    </xf>
    <xf numFmtId="2" fontId="14" fillId="3" borderId="11" xfId="0" applyNumberFormat="1" applyFont="1" applyFill="1" applyBorder="1" applyAlignment="1">
      <alignment horizontal="center" vertical="center" shrinkToFit="1"/>
    </xf>
    <xf numFmtId="0" fontId="15" fillId="3" borderId="1" xfId="5" applyFont="1" applyFill="1" applyBorder="1" applyAlignment="1">
      <alignment horizontal="center" vertical="top" wrapText="1"/>
    </xf>
    <xf numFmtId="0" fontId="16"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shrinkToFit="1"/>
    </xf>
    <xf numFmtId="166" fontId="17" fillId="3" borderId="1" xfId="0" applyNumberFormat="1" applyFont="1" applyFill="1" applyBorder="1" applyAlignment="1">
      <alignment horizontal="center" vertical="center" shrinkToFit="1"/>
    </xf>
    <xf numFmtId="4" fontId="18" fillId="8" borderId="1" xfId="5" applyNumberFormat="1" applyFont="1" applyFill="1" applyBorder="1" applyAlignment="1">
      <alignment horizontal="center" vertical="center" wrapText="1"/>
    </xf>
    <xf numFmtId="4" fontId="17" fillId="3" borderId="12" xfId="0" applyNumberFormat="1" applyFont="1" applyFill="1" applyBorder="1" applyAlignment="1">
      <alignment horizontal="center" vertical="center" shrinkToFit="1"/>
    </xf>
    <xf numFmtId="2" fontId="17" fillId="3" borderId="11" xfId="0" applyNumberFormat="1" applyFont="1" applyFill="1" applyBorder="1" applyAlignment="1">
      <alignment horizontal="center" vertical="center" shrinkToFit="1"/>
    </xf>
    <xf numFmtId="0" fontId="19" fillId="3" borderId="1" xfId="5" applyFont="1" applyFill="1" applyBorder="1" applyAlignment="1">
      <alignment horizontal="center" vertical="top" wrapText="1"/>
    </xf>
    <xf numFmtId="0" fontId="13" fillId="3" borderId="0" xfId="0" applyFont="1" applyFill="1" applyAlignment="1">
      <alignment horizontal="center" vertical="center" wrapText="1"/>
    </xf>
    <xf numFmtId="0" fontId="20" fillId="3" borderId="1" xfId="5" applyFont="1" applyFill="1" applyBorder="1" applyAlignment="1">
      <alignment horizontal="center" vertical="top" wrapText="1"/>
    </xf>
    <xf numFmtId="0" fontId="16" fillId="3" borderId="1" xfId="0" applyFont="1" applyFill="1" applyBorder="1" applyAlignment="1">
      <alignment horizontal="center" vertical="top" wrapText="1"/>
    </xf>
    <xf numFmtId="4" fontId="14" fillId="3" borderId="12"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2" fillId="5" borderId="1" xfId="1" applyFont="1" applyFill="1" applyBorder="1" applyAlignment="1">
      <alignment horizontal="left" wrapText="1"/>
    </xf>
    <xf numFmtId="0" fontId="0" fillId="0" borderId="1" xfId="0" applyBorder="1" applyAlignment="1">
      <alignment horizontal="left" vertical="center"/>
    </xf>
    <xf numFmtId="20" fontId="4" fillId="3" borderId="1" xfId="1" applyNumberFormat="1" applyFont="1" applyFill="1" applyBorder="1" applyAlignment="1">
      <alignment horizontal="center" vertical="center" wrapText="1"/>
    </xf>
    <xf numFmtId="0" fontId="0" fillId="0" borderId="1" xfId="0" applyBorder="1"/>
    <xf numFmtId="0" fontId="21" fillId="0" borderId="0" xfId="0" applyFont="1"/>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2"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2"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78" zoomScaleNormal="80" workbookViewId="0">
      <pane ySplit="1" topLeftCell="A2" activePane="bottomLeft" state="frozen"/>
      <selection activeCell="G891" sqref="G891"/>
      <selection pane="bottomLeft" activeCell="K4" sqref="K4"/>
    </sheetView>
  </sheetViews>
  <sheetFormatPr defaultColWidth="8.85546875" defaultRowHeight="139.9" customHeight="1"/>
  <cols>
    <col min="1" max="1" width="17.7109375" style="5" bestFit="1" customWidth="1"/>
    <col min="2" max="2" width="19" style="5" bestFit="1" customWidth="1"/>
    <col min="3" max="3" width="21.5703125" style="5" customWidth="1"/>
    <col min="4" max="4" width="25" style="5" customWidth="1"/>
    <col min="5" max="5" width="47.5703125" style="22" customWidth="1"/>
    <col min="6" max="6" width="12.28515625" style="22" customWidth="1"/>
    <col min="7" max="7" width="14.42578125" style="22" customWidth="1"/>
    <col min="8" max="8" width="20.85546875" style="33" customWidth="1"/>
    <col min="9" max="9" width="18.7109375" style="33" customWidth="1"/>
    <col min="10" max="10" width="28.28515625" style="33" bestFit="1" customWidth="1"/>
    <col min="11" max="16384" width="8.85546875" style="5"/>
  </cols>
  <sheetData>
    <row r="1" spans="1:10" s="4" customFormat="1" ht="15">
      <c r="A1" s="1" t="s">
        <v>318</v>
      </c>
      <c r="B1" s="1" t="s">
        <v>310</v>
      </c>
      <c r="C1" s="1" t="s">
        <v>0</v>
      </c>
      <c r="D1" s="1" t="s">
        <v>1</v>
      </c>
      <c r="E1" s="18" t="s">
        <v>2</v>
      </c>
      <c r="F1" s="76" t="s">
        <v>404</v>
      </c>
      <c r="G1" s="19" t="s">
        <v>3</v>
      </c>
      <c r="H1" s="29" t="s">
        <v>548</v>
      </c>
      <c r="I1" s="29" t="s">
        <v>405</v>
      </c>
      <c r="J1" s="30" t="s">
        <v>549</v>
      </c>
    </row>
    <row r="2" spans="1:10" s="4" customFormat="1" ht="90">
      <c r="A2" s="7" t="s">
        <v>319</v>
      </c>
      <c r="B2" s="7" t="s">
        <v>311</v>
      </c>
      <c r="C2" s="8" t="s">
        <v>4</v>
      </c>
      <c r="D2" s="3" t="s">
        <v>103</v>
      </c>
      <c r="E2" s="6" t="s">
        <v>323</v>
      </c>
      <c r="F2" s="9" t="s">
        <v>5</v>
      </c>
      <c r="G2" s="9">
        <v>0</v>
      </c>
      <c r="H2" s="31">
        <f>MB!N51</f>
        <v>20.806640167124801</v>
      </c>
      <c r="I2" s="31">
        <f t="shared" ref="I2:I6" si="0">G2*H2</f>
        <v>0</v>
      </c>
      <c r="J2" s="31">
        <f t="shared" ref="J2:J6" si="1">I2*1.18</f>
        <v>0</v>
      </c>
    </row>
    <row r="3" spans="1:10" s="4" customFormat="1" ht="45">
      <c r="A3" s="7" t="s">
        <v>319</v>
      </c>
      <c r="B3" s="7" t="s">
        <v>311</v>
      </c>
      <c r="C3" s="3" t="s">
        <v>4</v>
      </c>
      <c r="D3" s="3" t="s">
        <v>110</v>
      </c>
      <c r="E3" s="6" t="s">
        <v>344</v>
      </c>
      <c r="F3" s="9" t="s">
        <v>5</v>
      </c>
      <c r="G3" s="9">
        <v>0</v>
      </c>
      <c r="H3" s="31">
        <f>MB!N123</f>
        <v>215.224402556472</v>
      </c>
      <c r="I3" s="31">
        <f t="shared" si="0"/>
        <v>0</v>
      </c>
      <c r="J3" s="31">
        <f t="shared" si="1"/>
        <v>0</v>
      </c>
    </row>
    <row r="4" spans="1:10" s="4" customFormat="1" ht="135">
      <c r="A4" s="7" t="s">
        <v>319</v>
      </c>
      <c r="B4" s="7" t="s">
        <v>311</v>
      </c>
      <c r="C4" s="8" t="s">
        <v>7</v>
      </c>
      <c r="D4" s="3" t="s">
        <v>767</v>
      </c>
      <c r="E4" s="20" t="s">
        <v>768</v>
      </c>
      <c r="F4" s="11" t="s">
        <v>5</v>
      </c>
      <c r="G4" s="9">
        <v>0</v>
      </c>
      <c r="H4" s="32">
        <f>MB!N250</f>
        <v>160.05532167360741</v>
      </c>
      <c r="I4" s="31">
        <f t="shared" si="0"/>
        <v>0</v>
      </c>
      <c r="J4" s="31">
        <f t="shared" si="1"/>
        <v>0</v>
      </c>
    </row>
    <row r="5" spans="1:10" s="4" customFormat="1" ht="105">
      <c r="A5" s="7" t="s">
        <v>319</v>
      </c>
      <c r="B5" s="7" t="s">
        <v>311</v>
      </c>
      <c r="C5" s="8" t="s">
        <v>7</v>
      </c>
      <c r="D5" s="3" t="s">
        <v>774</v>
      </c>
      <c r="E5" s="20" t="s">
        <v>908</v>
      </c>
      <c r="F5" s="11" t="s">
        <v>5</v>
      </c>
      <c r="G5" s="9">
        <v>0</v>
      </c>
      <c r="H5" s="32">
        <f>MB!N289</f>
        <v>229.67495321574</v>
      </c>
      <c r="I5" s="31">
        <f t="shared" si="0"/>
        <v>0</v>
      </c>
      <c r="J5" s="31">
        <f t="shared" si="1"/>
        <v>0</v>
      </c>
    </row>
    <row r="6" spans="1:10" s="4" customFormat="1" ht="75">
      <c r="A6" s="7" t="s">
        <v>319</v>
      </c>
      <c r="B6" s="7" t="s">
        <v>311</v>
      </c>
      <c r="C6" s="3" t="s">
        <v>13</v>
      </c>
      <c r="D6" s="3" t="s">
        <v>131</v>
      </c>
      <c r="E6" s="6" t="s">
        <v>546</v>
      </c>
      <c r="F6" s="9" t="s">
        <v>5</v>
      </c>
      <c r="G6" s="9">
        <v>0</v>
      </c>
      <c r="H6" s="31">
        <f>MB!N492</f>
        <v>320.22635539160007</v>
      </c>
      <c r="I6" s="31">
        <f t="shared" si="0"/>
        <v>0</v>
      </c>
      <c r="J6" s="31">
        <f t="shared" si="1"/>
        <v>0</v>
      </c>
    </row>
    <row r="7" spans="1:10" s="4" customFormat="1" ht="30">
      <c r="A7" s="7" t="s">
        <v>319</v>
      </c>
      <c r="B7" s="7" t="s">
        <v>312</v>
      </c>
      <c r="C7" s="8" t="s">
        <v>20</v>
      </c>
      <c r="D7" s="3" t="s">
        <v>152</v>
      </c>
      <c r="E7" s="6" t="s">
        <v>357</v>
      </c>
      <c r="F7" s="9" t="s">
        <v>23</v>
      </c>
      <c r="G7" s="9">
        <v>0</v>
      </c>
      <c r="H7" s="31">
        <f>MB!N686</f>
        <v>5</v>
      </c>
      <c r="I7" s="31">
        <f t="shared" ref="I7:I10" si="2">G7*H7</f>
        <v>0</v>
      </c>
      <c r="J7" s="31">
        <f t="shared" ref="J7:J10" si="3">I7*1.18</f>
        <v>0</v>
      </c>
    </row>
    <row r="8" spans="1:10" s="4" customFormat="1" ht="30">
      <c r="A8" s="7" t="s">
        <v>319</v>
      </c>
      <c r="B8" s="7" t="s">
        <v>312</v>
      </c>
      <c r="C8" s="12" t="s">
        <v>52</v>
      </c>
      <c r="D8" s="3" t="s">
        <v>411</v>
      </c>
      <c r="E8" s="24" t="s">
        <v>451</v>
      </c>
      <c r="F8" s="9" t="s">
        <v>38</v>
      </c>
      <c r="G8" s="9">
        <v>0</v>
      </c>
      <c r="H8" s="31">
        <f>MB!N706</f>
        <v>35</v>
      </c>
      <c r="I8" s="31">
        <f t="shared" si="2"/>
        <v>0</v>
      </c>
      <c r="J8" s="31">
        <f t="shared" si="3"/>
        <v>0</v>
      </c>
    </row>
    <row r="9" spans="1:10" s="4" customFormat="1" ht="90">
      <c r="A9" s="7" t="s">
        <v>319</v>
      </c>
      <c r="B9" s="7" t="s">
        <v>313</v>
      </c>
      <c r="C9" s="12" t="s">
        <v>17</v>
      </c>
      <c r="D9" s="3" t="s">
        <v>155</v>
      </c>
      <c r="E9" s="6" t="s">
        <v>457</v>
      </c>
      <c r="F9" s="9" t="s">
        <v>18</v>
      </c>
      <c r="G9" s="9">
        <v>0</v>
      </c>
      <c r="H9" s="31">
        <f>MB!N742</f>
        <v>690</v>
      </c>
      <c r="I9" s="31">
        <f t="shared" si="2"/>
        <v>0</v>
      </c>
      <c r="J9" s="31">
        <f t="shared" si="3"/>
        <v>0</v>
      </c>
    </row>
    <row r="10" spans="1:10" s="4" customFormat="1" ht="75">
      <c r="A10" s="7" t="s">
        <v>319</v>
      </c>
      <c r="B10" s="7" t="s">
        <v>313</v>
      </c>
      <c r="C10" s="3" t="s">
        <v>26</v>
      </c>
      <c r="D10" s="3" t="s">
        <v>157</v>
      </c>
      <c r="E10" s="6" t="s">
        <v>27</v>
      </c>
      <c r="F10" s="9" t="s">
        <v>28</v>
      </c>
      <c r="G10" s="9">
        <v>0</v>
      </c>
      <c r="H10" s="31">
        <f>MB!N757</f>
        <v>7</v>
      </c>
      <c r="I10" s="31">
        <f t="shared" si="2"/>
        <v>0</v>
      </c>
      <c r="J10" s="31">
        <f t="shared" si="3"/>
        <v>0</v>
      </c>
    </row>
    <row r="11" spans="1:10" s="4" customFormat="1" ht="195">
      <c r="A11" s="7" t="s">
        <v>319</v>
      </c>
      <c r="B11" s="7" t="s">
        <v>316</v>
      </c>
      <c r="C11" s="13" t="s">
        <v>77</v>
      </c>
      <c r="D11" s="3" t="s">
        <v>257</v>
      </c>
      <c r="E11" s="6" t="s">
        <v>518</v>
      </c>
      <c r="F11" s="9" t="s">
        <v>5</v>
      </c>
      <c r="G11" s="9">
        <v>0</v>
      </c>
      <c r="H11" s="31">
        <f>MB!N1368</f>
        <v>15.500031992064002</v>
      </c>
      <c r="I11" s="31">
        <f t="shared" ref="I11:I17" si="4">G11*H11</f>
        <v>0</v>
      </c>
      <c r="J11" s="31">
        <f t="shared" ref="J11:J17" si="5">I11*1.18</f>
        <v>0</v>
      </c>
    </row>
    <row r="12" spans="1:10" s="4" customFormat="1" ht="30">
      <c r="A12" s="7" t="s">
        <v>319</v>
      </c>
      <c r="B12" s="7" t="s">
        <v>316</v>
      </c>
      <c r="C12" s="12" t="s">
        <v>77</v>
      </c>
      <c r="D12" s="3" t="s">
        <v>263</v>
      </c>
      <c r="E12" s="6" t="s">
        <v>365</v>
      </c>
      <c r="F12" s="9" t="s">
        <v>48</v>
      </c>
      <c r="G12" s="9">
        <v>0</v>
      </c>
      <c r="H12" s="83">
        <f>MB!N1398</f>
        <v>1.45</v>
      </c>
      <c r="I12" s="31">
        <f t="shared" si="4"/>
        <v>0</v>
      </c>
      <c r="J12" s="31">
        <f t="shared" si="5"/>
        <v>0</v>
      </c>
    </row>
    <row r="13" spans="1:10" s="4" customFormat="1" ht="45">
      <c r="A13" s="7" t="s">
        <v>319</v>
      </c>
      <c r="B13" s="7" t="s">
        <v>316</v>
      </c>
      <c r="C13" s="6" t="s">
        <v>77</v>
      </c>
      <c r="D13" s="6" t="s">
        <v>265</v>
      </c>
      <c r="E13" s="6" t="s">
        <v>342</v>
      </c>
      <c r="F13" s="11" t="s">
        <v>81</v>
      </c>
      <c r="G13" s="9">
        <v>0</v>
      </c>
      <c r="H13" s="31">
        <f>MB!N1417</f>
        <v>58.310797436811605</v>
      </c>
      <c r="I13" s="31">
        <f t="shared" si="4"/>
        <v>0</v>
      </c>
      <c r="J13" s="31">
        <f t="shared" si="5"/>
        <v>0</v>
      </c>
    </row>
    <row r="14" spans="1:10" s="4" customFormat="1" ht="135">
      <c r="A14" s="7" t="s">
        <v>319</v>
      </c>
      <c r="B14" s="7" t="s">
        <v>316</v>
      </c>
      <c r="C14" s="8" t="s">
        <v>80</v>
      </c>
      <c r="D14" s="3" t="s">
        <v>279</v>
      </c>
      <c r="E14" s="25" t="s">
        <v>522</v>
      </c>
      <c r="F14" s="9" t="s">
        <v>81</v>
      </c>
      <c r="G14" s="9">
        <v>0</v>
      </c>
      <c r="H14" s="31">
        <f>MB!N1584</f>
        <v>16.145866658399999</v>
      </c>
      <c r="I14" s="31">
        <f t="shared" si="4"/>
        <v>0</v>
      </c>
      <c r="J14" s="31">
        <f t="shared" si="5"/>
        <v>0</v>
      </c>
    </row>
    <row r="15" spans="1:10" s="4" customFormat="1" ht="30">
      <c r="A15" s="7" t="s">
        <v>319</v>
      </c>
      <c r="B15" s="7" t="s">
        <v>316</v>
      </c>
      <c r="C15" s="8" t="s">
        <v>80</v>
      </c>
      <c r="D15" s="3" t="s">
        <v>285</v>
      </c>
      <c r="E15" s="6" t="s">
        <v>86</v>
      </c>
      <c r="F15" s="9" t="s">
        <v>81</v>
      </c>
      <c r="G15" s="9">
        <v>0</v>
      </c>
      <c r="H15" s="31">
        <f>MB!N1648</f>
        <v>504.38611049731043</v>
      </c>
      <c r="I15" s="31">
        <f t="shared" si="4"/>
        <v>0</v>
      </c>
      <c r="J15" s="31">
        <f t="shared" si="5"/>
        <v>0</v>
      </c>
    </row>
    <row r="16" spans="1:10" s="4" customFormat="1" ht="30">
      <c r="A16" s="7" t="s">
        <v>319</v>
      </c>
      <c r="B16" s="7" t="s">
        <v>316</v>
      </c>
      <c r="C16" s="6" t="s">
        <v>80</v>
      </c>
      <c r="D16" s="6" t="s">
        <v>291</v>
      </c>
      <c r="E16" s="6" t="s">
        <v>92</v>
      </c>
      <c r="F16" s="11" t="s">
        <v>93</v>
      </c>
      <c r="G16" s="9">
        <v>0</v>
      </c>
      <c r="H16" s="31">
        <f>MB!N1705</f>
        <v>1</v>
      </c>
      <c r="I16" s="31">
        <f t="shared" si="4"/>
        <v>0</v>
      </c>
      <c r="J16" s="31">
        <f t="shared" si="5"/>
        <v>0</v>
      </c>
    </row>
    <row r="17" spans="1:10" s="4" customFormat="1" ht="105">
      <c r="A17" s="7" t="s">
        <v>319</v>
      </c>
      <c r="B17" s="7" t="s">
        <v>316</v>
      </c>
      <c r="C17" s="8" t="s">
        <v>80</v>
      </c>
      <c r="D17" s="3" t="s">
        <v>293</v>
      </c>
      <c r="E17" s="6" t="s">
        <v>544</v>
      </c>
      <c r="F17" s="9" t="s">
        <v>81</v>
      </c>
      <c r="G17" s="9">
        <v>0</v>
      </c>
      <c r="H17" s="31">
        <f>MB!N1729</f>
        <v>9.041685328704002</v>
      </c>
      <c r="I17" s="31">
        <f t="shared" si="4"/>
        <v>0</v>
      </c>
      <c r="J17" s="31">
        <f t="shared" si="5"/>
        <v>0</v>
      </c>
    </row>
    <row r="18" spans="1:10" s="4" customFormat="1" ht="30">
      <c r="A18" s="7" t="s">
        <v>319</v>
      </c>
      <c r="B18" s="7" t="s">
        <v>317</v>
      </c>
      <c r="C18" s="12" t="s">
        <v>98</v>
      </c>
      <c r="D18" s="3" t="s">
        <v>300</v>
      </c>
      <c r="E18" s="6" t="s">
        <v>536</v>
      </c>
      <c r="F18" s="9" t="s">
        <v>23</v>
      </c>
      <c r="G18" s="9">
        <v>0</v>
      </c>
      <c r="H18" s="31">
        <v>1</v>
      </c>
      <c r="I18" s="31">
        <f t="shared" ref="I18:I24" si="6">G18*H18</f>
        <v>0</v>
      </c>
      <c r="J18" s="31">
        <f t="shared" ref="J18:J24" si="7">I18*1.18</f>
        <v>0</v>
      </c>
    </row>
    <row r="19" spans="1:10" s="4" customFormat="1" ht="15">
      <c r="A19" s="7" t="s">
        <v>319</v>
      </c>
      <c r="B19" s="7" t="s">
        <v>317</v>
      </c>
      <c r="C19" s="12" t="s">
        <v>96</v>
      </c>
      <c r="D19" s="3" t="s">
        <v>302</v>
      </c>
      <c r="E19" s="6" t="s">
        <v>402</v>
      </c>
      <c r="F19" s="9" t="s">
        <v>93</v>
      </c>
      <c r="G19" s="9">
        <v>0</v>
      </c>
      <c r="H19" s="31">
        <f>MB!N1780</f>
        <v>2</v>
      </c>
      <c r="I19" s="31">
        <f t="shared" si="6"/>
        <v>0</v>
      </c>
      <c r="J19" s="31">
        <f t="shared" si="7"/>
        <v>0</v>
      </c>
    </row>
    <row r="20" spans="1:10" s="4" customFormat="1" ht="30">
      <c r="A20" s="7" t="s">
        <v>319</v>
      </c>
      <c r="B20" s="7" t="s">
        <v>317</v>
      </c>
      <c r="C20" s="12" t="s">
        <v>96</v>
      </c>
      <c r="D20" s="3" t="s">
        <v>303</v>
      </c>
      <c r="E20" s="6" t="s">
        <v>403</v>
      </c>
      <c r="F20" s="9" t="s">
        <v>23</v>
      </c>
      <c r="G20" s="9">
        <v>0</v>
      </c>
      <c r="H20" s="31">
        <f>MB!N1783</f>
        <v>4</v>
      </c>
      <c r="I20" s="31">
        <f t="shared" si="6"/>
        <v>0</v>
      </c>
      <c r="J20" s="31">
        <f t="shared" si="7"/>
        <v>0</v>
      </c>
    </row>
    <row r="21" spans="1:10" s="4" customFormat="1" ht="30">
      <c r="A21" s="7" t="s">
        <v>319</v>
      </c>
      <c r="B21" s="7" t="s">
        <v>317</v>
      </c>
      <c r="C21" s="8" t="s">
        <v>96</v>
      </c>
      <c r="D21" s="3" t="s">
        <v>305</v>
      </c>
      <c r="E21" s="6" t="s">
        <v>100</v>
      </c>
      <c r="F21" s="9" t="s">
        <v>23</v>
      </c>
      <c r="G21" s="9">
        <v>0</v>
      </c>
      <c r="H21" s="31">
        <f>MB!N1789</f>
        <v>1</v>
      </c>
      <c r="I21" s="31">
        <f t="shared" si="6"/>
        <v>0</v>
      </c>
      <c r="J21" s="31">
        <f t="shared" si="7"/>
        <v>0</v>
      </c>
    </row>
    <row r="22" spans="1:10" s="4" customFormat="1" ht="30">
      <c r="A22" s="7" t="s">
        <v>319</v>
      </c>
      <c r="B22" s="7" t="s">
        <v>317</v>
      </c>
      <c r="C22" s="8" t="s">
        <v>96</v>
      </c>
      <c r="D22" s="3" t="s">
        <v>306</v>
      </c>
      <c r="E22" s="6" t="s">
        <v>101</v>
      </c>
      <c r="F22" s="9" t="s">
        <v>23</v>
      </c>
      <c r="G22" s="9">
        <v>0</v>
      </c>
      <c r="H22" s="31">
        <f>MB!N1792</f>
        <v>1</v>
      </c>
      <c r="I22" s="31">
        <f t="shared" si="6"/>
        <v>0</v>
      </c>
      <c r="J22" s="31">
        <f t="shared" si="7"/>
        <v>0</v>
      </c>
    </row>
    <row r="23" spans="1:10" s="4" customFormat="1" ht="30">
      <c r="A23" s="7" t="s">
        <v>319</v>
      </c>
      <c r="B23" s="7" t="s">
        <v>317</v>
      </c>
      <c r="C23" s="8" t="s">
        <v>96</v>
      </c>
      <c r="D23" s="3" t="s">
        <v>539</v>
      </c>
      <c r="E23" s="6" t="s">
        <v>422</v>
      </c>
      <c r="F23" s="9" t="s">
        <v>23</v>
      </c>
      <c r="G23" s="9">
        <v>0</v>
      </c>
      <c r="H23" s="31">
        <f>MB!N1795</f>
        <v>1</v>
      </c>
      <c r="I23" s="31">
        <f t="shared" si="6"/>
        <v>0</v>
      </c>
      <c r="J23" s="31">
        <f t="shared" si="7"/>
        <v>0</v>
      </c>
    </row>
    <row r="24" spans="1:10" s="4" customFormat="1" ht="30">
      <c r="A24" s="7" t="s">
        <v>319</v>
      </c>
      <c r="B24" s="7" t="s">
        <v>317</v>
      </c>
      <c r="C24" s="8" t="s">
        <v>96</v>
      </c>
      <c r="D24" s="3" t="s">
        <v>308</v>
      </c>
      <c r="E24" s="6" t="s">
        <v>309</v>
      </c>
      <c r="F24" s="9" t="s">
        <v>23</v>
      </c>
      <c r="G24" s="9">
        <v>0</v>
      </c>
      <c r="H24" s="31">
        <f>MB!N1798</f>
        <v>1</v>
      </c>
      <c r="I24" s="31">
        <f t="shared" si="6"/>
        <v>0</v>
      </c>
      <c r="J24" s="31">
        <f t="shared" si="7"/>
        <v>0</v>
      </c>
    </row>
    <row r="25" spans="1:10" s="4" customFormat="1" ht="30">
      <c r="A25" s="7" t="s">
        <v>319</v>
      </c>
      <c r="B25" s="7" t="s">
        <v>317</v>
      </c>
      <c r="C25" s="8" t="s">
        <v>96</v>
      </c>
      <c r="D25" s="3" t="s">
        <v>839</v>
      </c>
      <c r="E25" s="6" t="s">
        <v>840</v>
      </c>
      <c r="F25" s="9" t="s">
        <v>23</v>
      </c>
      <c r="G25" s="9">
        <v>0</v>
      </c>
      <c r="H25" s="31">
        <f>MB!N1804</f>
        <v>1</v>
      </c>
      <c r="I25" s="31">
        <f t="shared" ref="I25" si="8">G25*H25</f>
        <v>0</v>
      </c>
      <c r="J25" s="31">
        <f t="shared" ref="J25" si="9">I25*1.18</f>
        <v>0</v>
      </c>
    </row>
  </sheetData>
  <autoFilter ref="A1:J25"/>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2" customWidth="1"/>
    <col min="6" max="14" width="12.28515625" style="22" customWidth="1"/>
    <col min="15" max="15" width="14.42578125" style="22" customWidth="1"/>
    <col min="16" max="16" width="20.85546875" style="33" customWidth="1"/>
    <col min="17" max="17" width="18.7109375" style="33"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4" t="s">
        <v>318</v>
      </c>
      <c r="B1" s="34" t="s">
        <v>310</v>
      </c>
      <c r="C1" s="34" t="s">
        <v>0</v>
      </c>
      <c r="D1" s="34" t="s">
        <v>1</v>
      </c>
      <c r="E1" s="34" t="s">
        <v>2</v>
      </c>
      <c r="F1" s="35" t="s">
        <v>404</v>
      </c>
      <c r="G1" s="35" t="s">
        <v>41</v>
      </c>
      <c r="H1" s="35" t="s">
        <v>554</v>
      </c>
      <c r="I1" s="35" t="s">
        <v>555</v>
      </c>
      <c r="J1" s="35" t="s">
        <v>556</v>
      </c>
      <c r="K1" s="35" t="s">
        <v>557</v>
      </c>
      <c r="L1" s="35" t="s">
        <v>558</v>
      </c>
      <c r="M1" s="35" t="s">
        <v>559</v>
      </c>
      <c r="N1" s="35" t="s">
        <v>548</v>
      </c>
      <c r="O1" s="35" t="s">
        <v>3</v>
      </c>
      <c r="P1" s="36" t="s">
        <v>405</v>
      </c>
      <c r="Q1" s="36" t="s">
        <v>549</v>
      </c>
    </row>
    <row r="2" spans="1:17" s="4" customFormat="1" ht="90" hidden="1">
      <c r="A2" s="7" t="s">
        <v>319</v>
      </c>
      <c r="B2" s="7" t="s">
        <v>311</v>
      </c>
      <c r="C2" s="8" t="s">
        <v>4</v>
      </c>
      <c r="D2" s="3" t="s">
        <v>756</v>
      </c>
      <c r="E2" s="6" t="s">
        <v>841</v>
      </c>
      <c r="F2" s="9" t="s">
        <v>5</v>
      </c>
      <c r="G2" s="9"/>
      <c r="H2" s="9"/>
      <c r="I2" s="9"/>
      <c r="J2" s="9"/>
      <c r="K2" s="9"/>
      <c r="L2" s="9"/>
      <c r="M2" s="9"/>
      <c r="N2" s="9"/>
      <c r="O2" s="9"/>
      <c r="P2" s="31"/>
      <c r="Q2" s="31"/>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1"/>
      <c r="Q3" s="31"/>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1"/>
      <c r="Q4" s="31"/>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1"/>
      <c r="Q5" s="31"/>
    </row>
    <row r="6" spans="1:17" s="4" customFormat="1" ht="28.5" hidden="1">
      <c r="A6" s="37" t="s">
        <v>319</v>
      </c>
      <c r="B6" s="37" t="s">
        <v>311</v>
      </c>
      <c r="C6" s="38" t="s">
        <v>4</v>
      </c>
      <c r="D6" s="38" t="s">
        <v>756</v>
      </c>
      <c r="E6" s="38" t="s">
        <v>553</v>
      </c>
      <c r="F6" s="39" t="s">
        <v>5</v>
      </c>
      <c r="G6" s="39"/>
      <c r="H6" s="39"/>
      <c r="I6" s="39"/>
      <c r="J6" s="39"/>
      <c r="K6" s="39"/>
      <c r="L6" s="39"/>
      <c r="M6" s="39"/>
      <c r="N6" s="39">
        <f>SUM(N3:N5)</f>
        <v>0</v>
      </c>
      <c r="O6" s="39">
        <v>0</v>
      </c>
      <c r="P6" s="40">
        <f>$N6*$O6</f>
        <v>0</v>
      </c>
      <c r="Q6" s="40">
        <f>$P6*1.18</f>
        <v>0</v>
      </c>
    </row>
    <row r="7" spans="1:17" s="4" customFormat="1" ht="90" hidden="1">
      <c r="A7" s="7" t="s">
        <v>319</v>
      </c>
      <c r="B7" s="7" t="s">
        <v>311</v>
      </c>
      <c r="C7" s="8" t="s">
        <v>4</v>
      </c>
      <c r="D7" s="3" t="s">
        <v>757</v>
      </c>
      <c r="E7" s="6" t="s">
        <v>758</v>
      </c>
      <c r="F7" s="9" t="s">
        <v>5</v>
      </c>
      <c r="G7" s="9"/>
      <c r="H7" s="9"/>
      <c r="I7" s="9"/>
      <c r="J7" s="9"/>
      <c r="K7" s="9"/>
      <c r="L7" s="9"/>
      <c r="M7" s="9"/>
      <c r="N7" s="9"/>
      <c r="O7" s="9"/>
      <c r="P7" s="31"/>
      <c r="Q7" s="31"/>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1"/>
      <c r="Q8" s="31"/>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1"/>
      <c r="Q9" s="31"/>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1"/>
      <c r="Q10" s="31"/>
    </row>
    <row r="11" spans="1:17" s="4" customFormat="1" ht="28.5" hidden="1">
      <c r="A11" s="38" t="s">
        <v>319</v>
      </c>
      <c r="B11" s="38" t="s">
        <v>311</v>
      </c>
      <c r="C11" s="38" t="s">
        <v>4</v>
      </c>
      <c r="D11" s="38" t="s">
        <v>757</v>
      </c>
      <c r="E11" s="38" t="s">
        <v>553</v>
      </c>
      <c r="F11" s="39" t="s">
        <v>5</v>
      </c>
      <c r="G11" s="39"/>
      <c r="H11" s="39"/>
      <c r="I11" s="39"/>
      <c r="J11" s="39"/>
      <c r="K11" s="39"/>
      <c r="L11" s="39"/>
      <c r="M11" s="39"/>
      <c r="N11" s="39">
        <f>SUM(N8:N10)</f>
        <v>0</v>
      </c>
      <c r="O11" s="39">
        <v>0</v>
      </c>
      <c r="P11" s="40">
        <f>$N11*$O11</f>
        <v>0</v>
      </c>
      <c r="Q11" s="40">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1"/>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1"/>
      <c r="Q13" s="31"/>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1"/>
      <c r="Q14" s="31"/>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1"/>
      <c r="Q15" s="31"/>
    </row>
    <row r="16" spans="1:17" s="4" customFormat="1" ht="28.5" hidden="1">
      <c r="A16" s="38" t="s">
        <v>319</v>
      </c>
      <c r="B16" s="38" t="s">
        <v>311</v>
      </c>
      <c r="C16" s="38" t="s">
        <v>4</v>
      </c>
      <c r="D16" s="38" t="s">
        <v>759</v>
      </c>
      <c r="E16" s="38" t="s">
        <v>553</v>
      </c>
      <c r="F16" s="39" t="s">
        <v>5</v>
      </c>
      <c r="G16" s="39"/>
      <c r="H16" s="39"/>
      <c r="I16" s="39"/>
      <c r="J16" s="39"/>
      <c r="K16" s="39"/>
      <c r="L16" s="39"/>
      <c r="M16" s="39"/>
      <c r="N16" s="81">
        <f>SUM(N13:N15)</f>
        <v>0</v>
      </c>
      <c r="O16" s="39">
        <v>0</v>
      </c>
      <c r="P16" s="40">
        <f>$N16*$O16</f>
        <v>0</v>
      </c>
      <c r="Q16" s="40">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1"/>
      <c r="Q17" s="31"/>
    </row>
    <row r="18" spans="1:17" s="4" customFormat="1" hidden="1">
      <c r="A18" s="7" t="s">
        <v>319</v>
      </c>
      <c r="B18" s="7" t="s">
        <v>311</v>
      </c>
      <c r="C18" s="8" t="s">
        <v>4</v>
      </c>
      <c r="D18" s="3" t="s">
        <v>761</v>
      </c>
      <c r="E18" s="6" t="s">
        <v>950</v>
      </c>
      <c r="F18" s="9" t="s">
        <v>5</v>
      </c>
      <c r="G18" s="9">
        <v>0</v>
      </c>
      <c r="H18" s="9">
        <v>11055</v>
      </c>
      <c r="I18" s="9">
        <v>5620</v>
      </c>
      <c r="J18" s="9">
        <v>0</v>
      </c>
      <c r="K18" s="9">
        <f>$H18*0.00328084</f>
        <v>36.269686200000002</v>
      </c>
      <c r="L18" s="9">
        <f>$I18*0.00328084</f>
        <v>18.4383208</v>
      </c>
      <c r="M18" s="9"/>
      <c r="N18" s="9">
        <f>$G18*$K18*$L18</f>
        <v>0</v>
      </c>
      <c r="O18" s="9"/>
      <c r="P18" s="31"/>
      <c r="Q18" s="31"/>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1"/>
      <c r="Q19" s="31"/>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1"/>
      <c r="Q20" s="31"/>
    </row>
    <row r="21" spans="1:17" s="4" customFormat="1" ht="28.5" hidden="1">
      <c r="A21" s="38" t="s">
        <v>319</v>
      </c>
      <c r="B21" s="38" t="s">
        <v>311</v>
      </c>
      <c r="C21" s="38" t="s">
        <v>4</v>
      </c>
      <c r="D21" s="38" t="s">
        <v>761</v>
      </c>
      <c r="E21" s="38" t="s">
        <v>553</v>
      </c>
      <c r="F21" s="39" t="s">
        <v>5</v>
      </c>
      <c r="G21" s="39"/>
      <c r="H21" s="39"/>
      <c r="I21" s="39"/>
      <c r="J21" s="39"/>
      <c r="K21" s="39"/>
      <c r="L21" s="39"/>
      <c r="M21" s="39"/>
      <c r="N21" s="39">
        <f>N18</f>
        <v>0</v>
      </c>
      <c r="O21" s="39">
        <v>0</v>
      </c>
      <c r="P21" s="40">
        <f>$N21*$O21</f>
        <v>0</v>
      </c>
      <c r="Q21" s="40">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1"/>
      <c r="Q22" s="31"/>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1"/>
      <c r="Q23" s="31"/>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1"/>
      <c r="Q24" s="31"/>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1"/>
      <c r="Q25" s="31"/>
    </row>
    <row r="26" spans="1:17" s="4" customFormat="1" ht="28.5" hidden="1">
      <c r="A26" s="38" t="s">
        <v>319</v>
      </c>
      <c r="B26" s="38" t="s">
        <v>311</v>
      </c>
      <c r="C26" s="38" t="s">
        <v>4</v>
      </c>
      <c r="D26" s="38" t="s">
        <v>763</v>
      </c>
      <c r="E26" s="38" t="s">
        <v>553</v>
      </c>
      <c r="F26" s="39" t="s">
        <v>5</v>
      </c>
      <c r="G26" s="39"/>
      <c r="H26" s="39"/>
      <c r="I26" s="39"/>
      <c r="J26" s="39"/>
      <c r="K26" s="39"/>
      <c r="L26" s="39"/>
      <c r="M26" s="39"/>
      <c r="N26" s="39">
        <f>SUM(N23:N25)</f>
        <v>0</v>
      </c>
      <c r="O26" s="39">
        <v>0</v>
      </c>
      <c r="P26" s="40">
        <f>$N26*$O26</f>
        <v>0</v>
      </c>
      <c r="Q26" s="40">
        <f>$P26*1.18</f>
        <v>0</v>
      </c>
    </row>
    <row r="27" spans="1:17" s="4" customFormat="1" ht="45" hidden="1">
      <c r="A27" s="7" t="s">
        <v>319</v>
      </c>
      <c r="B27" s="7" t="s">
        <v>311</v>
      </c>
      <c r="C27" s="8" t="s">
        <v>4</v>
      </c>
      <c r="D27" s="3" t="s">
        <v>406</v>
      </c>
      <c r="E27" s="20" t="s">
        <v>407</v>
      </c>
      <c r="F27" s="9" t="s">
        <v>6</v>
      </c>
      <c r="G27" s="9"/>
      <c r="H27" s="9"/>
      <c r="I27" s="9"/>
      <c r="J27" s="9"/>
      <c r="K27" s="9"/>
      <c r="L27" s="9"/>
      <c r="M27" s="9"/>
      <c r="N27" s="9"/>
      <c r="O27" s="9"/>
      <c r="P27" s="31"/>
      <c r="Q27" s="31"/>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1"/>
      <c r="Q28" s="31"/>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1"/>
      <c r="Q29" s="31"/>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1"/>
      <c r="Q30" s="31"/>
    </row>
    <row r="31" spans="1:17" s="4" customFormat="1" ht="28.5" hidden="1">
      <c r="A31" s="38" t="s">
        <v>319</v>
      </c>
      <c r="B31" s="38" t="s">
        <v>311</v>
      </c>
      <c r="C31" s="38" t="s">
        <v>4</v>
      </c>
      <c r="D31" s="38" t="s">
        <v>406</v>
      </c>
      <c r="E31" s="38" t="s">
        <v>553</v>
      </c>
      <c r="F31" s="39" t="s">
        <v>5</v>
      </c>
      <c r="G31" s="39"/>
      <c r="H31" s="39"/>
      <c r="I31" s="39"/>
      <c r="J31" s="39"/>
      <c r="K31" s="39"/>
      <c r="L31" s="39"/>
      <c r="M31" s="39"/>
      <c r="N31" s="39">
        <f>SUM(N28:N30)</f>
        <v>0</v>
      </c>
      <c r="O31" s="39">
        <v>0</v>
      </c>
      <c r="P31" s="40">
        <f>$N31*$O31</f>
        <v>0</v>
      </c>
      <c r="Q31" s="40">
        <f>$P31*1.18</f>
        <v>0</v>
      </c>
    </row>
    <row r="32" spans="1:17" s="4" customFormat="1" ht="120" hidden="1">
      <c r="A32" s="7" t="s">
        <v>319</v>
      </c>
      <c r="B32" s="7" t="s">
        <v>311</v>
      </c>
      <c r="C32" s="8" t="s">
        <v>4</v>
      </c>
      <c r="D32" s="3" t="s">
        <v>104</v>
      </c>
      <c r="E32" s="23" t="s">
        <v>423</v>
      </c>
      <c r="F32" s="9" t="s">
        <v>5</v>
      </c>
      <c r="G32" s="9"/>
      <c r="H32" s="9"/>
      <c r="I32" s="9"/>
      <c r="J32" s="9"/>
      <c r="K32" s="9"/>
      <c r="L32" s="9"/>
      <c r="M32" s="9"/>
      <c r="N32" s="9"/>
      <c r="O32" s="9"/>
      <c r="P32" s="31"/>
      <c r="Q32" s="31"/>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1"/>
      <c r="Q33" s="31"/>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1"/>
      <c r="Q34" s="31"/>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1"/>
      <c r="Q35" s="31"/>
    </row>
    <row r="36" spans="1:17" s="4" customFormat="1" ht="28.5" hidden="1">
      <c r="A36" s="38" t="s">
        <v>319</v>
      </c>
      <c r="B36" s="38" t="s">
        <v>311</v>
      </c>
      <c r="C36" s="38" t="s">
        <v>4</v>
      </c>
      <c r="D36" s="38" t="s">
        <v>104</v>
      </c>
      <c r="E36" s="38" t="s">
        <v>553</v>
      </c>
      <c r="F36" s="39" t="s">
        <v>5</v>
      </c>
      <c r="G36" s="39"/>
      <c r="H36" s="39"/>
      <c r="I36" s="39"/>
      <c r="J36" s="39"/>
      <c r="K36" s="39"/>
      <c r="L36" s="39"/>
      <c r="M36" s="39"/>
      <c r="N36" s="39">
        <f>SUM(N33:N35)</f>
        <v>0</v>
      </c>
      <c r="O36" s="39">
        <v>0</v>
      </c>
      <c r="P36" s="40">
        <f>$N36*$O36</f>
        <v>0</v>
      </c>
      <c r="Q36" s="40">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1"/>
      <c r="Q37" s="31"/>
    </row>
    <row r="38" spans="1:17" s="4" customFormat="1" ht="30">
      <c r="A38" s="7" t="s">
        <v>319</v>
      </c>
      <c r="B38" s="7" t="s">
        <v>311</v>
      </c>
      <c r="C38" s="8" t="s">
        <v>4</v>
      </c>
      <c r="D38" s="3" t="s">
        <v>103</v>
      </c>
      <c r="E38" s="6" t="s">
        <v>961</v>
      </c>
      <c r="F38" s="9" t="s">
        <v>5</v>
      </c>
      <c r="G38" s="9">
        <v>2</v>
      </c>
      <c r="H38" s="9">
        <v>6665</v>
      </c>
      <c r="I38" s="9">
        <v>100</v>
      </c>
      <c r="J38" s="9"/>
      <c r="K38" s="9">
        <f t="shared" ref="K38:K50" si="3">$H38*0.00328084</f>
        <v>21.866798599999999</v>
      </c>
      <c r="L38" s="9">
        <f t="shared" ref="L38:L50" si="4">$I38*0.00328084</f>
        <v>0.32808400000000004</v>
      </c>
      <c r="M38" s="9"/>
      <c r="N38" s="86">
        <f t="shared" ref="N38:N50" si="5">$G38*$K38*$L38</f>
        <v>14.348293503764801</v>
      </c>
      <c r="O38" s="9"/>
      <c r="P38" s="31"/>
      <c r="Q38" s="31"/>
    </row>
    <row r="39" spans="1:17" s="4" customFormat="1" ht="30">
      <c r="A39" s="7" t="s">
        <v>319</v>
      </c>
      <c r="B39" s="7" t="s">
        <v>311</v>
      </c>
      <c r="C39" s="8" t="s">
        <v>4</v>
      </c>
      <c r="D39" s="3" t="s">
        <v>103</v>
      </c>
      <c r="E39" s="6" t="s">
        <v>962</v>
      </c>
      <c r="F39" s="9" t="s">
        <v>5</v>
      </c>
      <c r="G39" s="9">
        <v>2</v>
      </c>
      <c r="H39" s="9">
        <v>3000</v>
      </c>
      <c r="I39" s="9">
        <v>100</v>
      </c>
      <c r="J39" s="9"/>
      <c r="K39" s="9">
        <f t="shared" si="3"/>
        <v>9.8425200000000004</v>
      </c>
      <c r="L39" s="9">
        <f t="shared" si="4"/>
        <v>0.32808400000000004</v>
      </c>
      <c r="M39" s="9"/>
      <c r="N39" s="86">
        <f t="shared" si="5"/>
        <v>6.4583466633600013</v>
      </c>
      <c r="O39" s="9"/>
      <c r="P39" s="31"/>
      <c r="Q39" s="31"/>
    </row>
    <row r="40" spans="1:17" s="4" customFormat="1" ht="30" hidden="1">
      <c r="A40" s="7" t="s">
        <v>319</v>
      </c>
      <c r="B40" s="7" t="s">
        <v>311</v>
      </c>
      <c r="C40" s="8" t="s">
        <v>4</v>
      </c>
      <c r="D40" s="3" t="s">
        <v>103</v>
      </c>
      <c r="E40" s="6" t="s">
        <v>867</v>
      </c>
      <c r="F40" s="9" t="s">
        <v>5</v>
      </c>
      <c r="G40" s="9">
        <v>1</v>
      </c>
      <c r="H40" s="9"/>
      <c r="I40" s="9"/>
      <c r="J40" s="9"/>
      <c r="K40" s="9">
        <f t="shared" si="3"/>
        <v>0</v>
      </c>
      <c r="L40" s="9">
        <f t="shared" si="4"/>
        <v>0</v>
      </c>
      <c r="M40" s="9"/>
      <c r="N40" s="9">
        <f t="shared" si="5"/>
        <v>0</v>
      </c>
      <c r="O40" s="9"/>
      <c r="P40" s="31"/>
      <c r="Q40" s="31"/>
    </row>
    <row r="41" spans="1:17" s="4" customFormat="1" ht="30" hidden="1">
      <c r="A41" s="7" t="s">
        <v>319</v>
      </c>
      <c r="B41" s="7" t="s">
        <v>311</v>
      </c>
      <c r="C41" s="8" t="s">
        <v>4</v>
      </c>
      <c r="D41" s="3" t="s">
        <v>103</v>
      </c>
      <c r="E41" s="6" t="s">
        <v>868</v>
      </c>
      <c r="F41" s="9" t="s">
        <v>5</v>
      </c>
      <c r="G41" s="9">
        <v>1</v>
      </c>
      <c r="H41" s="9"/>
      <c r="I41" s="9"/>
      <c r="J41" s="9"/>
      <c r="K41" s="9">
        <f t="shared" si="3"/>
        <v>0</v>
      </c>
      <c r="L41" s="9">
        <f t="shared" si="4"/>
        <v>0</v>
      </c>
      <c r="M41" s="9"/>
      <c r="N41" s="9">
        <f t="shared" si="5"/>
        <v>0</v>
      </c>
      <c r="O41" s="9"/>
      <c r="P41" s="31"/>
      <c r="Q41" s="31"/>
    </row>
    <row r="42" spans="1:17" s="4" customFormat="1" ht="30" hidden="1">
      <c r="A42" s="7" t="s">
        <v>319</v>
      </c>
      <c r="B42" s="7" t="s">
        <v>311</v>
      </c>
      <c r="C42" s="8" t="s">
        <v>4</v>
      </c>
      <c r="D42" s="3" t="s">
        <v>103</v>
      </c>
      <c r="E42" s="6" t="s">
        <v>869</v>
      </c>
      <c r="F42" s="9" t="s">
        <v>5</v>
      </c>
      <c r="G42" s="9">
        <v>1</v>
      </c>
      <c r="H42" s="9"/>
      <c r="I42" s="9"/>
      <c r="J42" s="9"/>
      <c r="K42" s="9">
        <f t="shared" si="3"/>
        <v>0</v>
      </c>
      <c r="L42" s="9">
        <f t="shared" si="4"/>
        <v>0</v>
      </c>
      <c r="M42" s="9"/>
      <c r="N42" s="9">
        <f t="shared" si="5"/>
        <v>0</v>
      </c>
      <c r="O42" s="9"/>
      <c r="P42" s="31"/>
      <c r="Q42" s="31"/>
    </row>
    <row r="43" spans="1:17" s="4" customFormat="1" ht="30" hidden="1">
      <c r="A43" s="7" t="s">
        <v>319</v>
      </c>
      <c r="B43" s="7" t="s">
        <v>311</v>
      </c>
      <c r="C43" s="8" t="s">
        <v>4</v>
      </c>
      <c r="D43" s="3" t="s">
        <v>103</v>
      </c>
      <c r="E43" s="6" t="s">
        <v>870</v>
      </c>
      <c r="F43" s="9" t="s">
        <v>5</v>
      </c>
      <c r="G43" s="9">
        <v>1</v>
      </c>
      <c r="H43" s="9"/>
      <c r="I43" s="9"/>
      <c r="J43" s="9"/>
      <c r="K43" s="9">
        <f t="shared" si="3"/>
        <v>0</v>
      </c>
      <c r="L43" s="9">
        <f t="shared" si="4"/>
        <v>0</v>
      </c>
      <c r="M43" s="9"/>
      <c r="N43" s="9">
        <f t="shared" si="5"/>
        <v>0</v>
      </c>
      <c r="O43" s="9"/>
      <c r="P43" s="31"/>
      <c r="Q43" s="31"/>
    </row>
    <row r="44" spans="1:17" s="4" customFormat="1" ht="30" hidden="1">
      <c r="A44" s="7" t="s">
        <v>319</v>
      </c>
      <c r="B44" s="7" t="s">
        <v>311</v>
      </c>
      <c r="C44" s="8" t="s">
        <v>4</v>
      </c>
      <c r="D44" s="3" t="s">
        <v>103</v>
      </c>
      <c r="E44" s="6" t="s">
        <v>871</v>
      </c>
      <c r="F44" s="9" t="s">
        <v>5</v>
      </c>
      <c r="G44" s="9">
        <v>1</v>
      </c>
      <c r="H44" s="9"/>
      <c r="I44" s="9"/>
      <c r="J44" s="9"/>
      <c r="K44" s="9">
        <f t="shared" si="3"/>
        <v>0</v>
      </c>
      <c r="L44" s="9">
        <f t="shared" si="4"/>
        <v>0</v>
      </c>
      <c r="M44" s="9"/>
      <c r="N44" s="9">
        <f t="shared" si="5"/>
        <v>0</v>
      </c>
      <c r="O44" s="9"/>
      <c r="P44" s="31"/>
      <c r="Q44" s="31"/>
    </row>
    <row r="45" spans="1:17" s="4" customFormat="1" ht="30" hidden="1">
      <c r="A45" s="7" t="s">
        <v>319</v>
      </c>
      <c r="B45" s="7" t="s">
        <v>311</v>
      </c>
      <c r="C45" s="8" t="s">
        <v>4</v>
      </c>
      <c r="D45" s="3" t="s">
        <v>103</v>
      </c>
      <c r="E45" s="6" t="s">
        <v>872</v>
      </c>
      <c r="F45" s="9" t="s">
        <v>5</v>
      </c>
      <c r="G45" s="9">
        <v>1</v>
      </c>
      <c r="H45" s="9"/>
      <c r="I45" s="9"/>
      <c r="J45" s="9"/>
      <c r="K45" s="9">
        <f t="shared" si="3"/>
        <v>0</v>
      </c>
      <c r="L45" s="9">
        <f t="shared" si="4"/>
        <v>0</v>
      </c>
      <c r="M45" s="9"/>
      <c r="N45" s="9">
        <f t="shared" si="5"/>
        <v>0</v>
      </c>
      <c r="O45" s="9"/>
      <c r="P45" s="31"/>
      <c r="Q45" s="31"/>
    </row>
    <row r="46" spans="1:17" s="4" customFormat="1" ht="30" hidden="1">
      <c r="A46" s="7" t="s">
        <v>319</v>
      </c>
      <c r="B46" s="7" t="s">
        <v>311</v>
      </c>
      <c r="C46" s="8" t="s">
        <v>4</v>
      </c>
      <c r="D46" s="3" t="s">
        <v>103</v>
      </c>
      <c r="E46" s="6" t="s">
        <v>873</v>
      </c>
      <c r="F46" s="9" t="s">
        <v>5</v>
      </c>
      <c r="G46" s="9">
        <v>1</v>
      </c>
      <c r="H46" s="9"/>
      <c r="I46" s="9"/>
      <c r="J46" s="9"/>
      <c r="K46" s="9">
        <f t="shared" si="3"/>
        <v>0</v>
      </c>
      <c r="L46" s="9">
        <f t="shared" si="4"/>
        <v>0</v>
      </c>
      <c r="M46" s="9"/>
      <c r="N46" s="9">
        <f t="shared" si="5"/>
        <v>0</v>
      </c>
      <c r="O46" s="9"/>
      <c r="P46" s="31"/>
      <c r="Q46" s="31"/>
    </row>
    <row r="47" spans="1:17" s="4" customFormat="1" ht="30" hidden="1">
      <c r="A47" s="7" t="s">
        <v>319</v>
      </c>
      <c r="B47" s="7" t="s">
        <v>311</v>
      </c>
      <c r="C47" s="8" t="s">
        <v>4</v>
      </c>
      <c r="D47" s="3" t="s">
        <v>103</v>
      </c>
      <c r="E47" s="6" t="s">
        <v>874</v>
      </c>
      <c r="F47" s="9" t="s">
        <v>5</v>
      </c>
      <c r="G47" s="9">
        <v>1</v>
      </c>
      <c r="H47" s="9"/>
      <c r="I47" s="9"/>
      <c r="J47" s="9"/>
      <c r="K47" s="9">
        <f t="shared" si="3"/>
        <v>0</v>
      </c>
      <c r="L47" s="9">
        <f t="shared" si="4"/>
        <v>0</v>
      </c>
      <c r="M47" s="9"/>
      <c r="N47" s="9">
        <f t="shared" si="5"/>
        <v>0</v>
      </c>
      <c r="O47" s="9"/>
      <c r="P47" s="31"/>
      <c r="Q47" s="31"/>
    </row>
    <row r="48" spans="1:17" s="4" customFormat="1" ht="30" hidden="1">
      <c r="A48" s="7" t="s">
        <v>319</v>
      </c>
      <c r="B48" s="7" t="s">
        <v>311</v>
      </c>
      <c r="C48" s="8" t="s">
        <v>4</v>
      </c>
      <c r="D48" s="3" t="s">
        <v>103</v>
      </c>
      <c r="E48" s="6" t="s">
        <v>875</v>
      </c>
      <c r="F48" s="9" t="s">
        <v>5</v>
      </c>
      <c r="G48" s="9">
        <v>4</v>
      </c>
      <c r="H48" s="9"/>
      <c r="I48" s="9"/>
      <c r="J48" s="9"/>
      <c r="K48" s="9">
        <f t="shared" si="3"/>
        <v>0</v>
      </c>
      <c r="L48" s="9">
        <f t="shared" si="4"/>
        <v>0</v>
      </c>
      <c r="M48" s="9"/>
      <c r="N48" s="9">
        <f t="shared" si="5"/>
        <v>0</v>
      </c>
      <c r="O48" s="9"/>
      <c r="P48" s="31"/>
      <c r="Q48" s="31"/>
    </row>
    <row r="49" spans="1:17" s="4" customFormat="1" ht="30" hidden="1">
      <c r="A49" s="7" t="s">
        <v>319</v>
      </c>
      <c r="B49" s="7" t="s">
        <v>311</v>
      </c>
      <c r="C49" s="8" t="s">
        <v>4</v>
      </c>
      <c r="D49" s="3" t="s">
        <v>103</v>
      </c>
      <c r="E49" s="6" t="s">
        <v>876</v>
      </c>
      <c r="F49" s="9" t="s">
        <v>5</v>
      </c>
      <c r="G49" s="9">
        <v>1</v>
      </c>
      <c r="H49" s="9"/>
      <c r="I49" s="9"/>
      <c r="J49" s="9"/>
      <c r="K49" s="9">
        <f t="shared" si="3"/>
        <v>0</v>
      </c>
      <c r="L49" s="9">
        <f t="shared" si="4"/>
        <v>0</v>
      </c>
      <c r="M49" s="9"/>
      <c r="N49" s="9">
        <f t="shared" si="5"/>
        <v>0</v>
      </c>
      <c r="O49" s="9"/>
      <c r="P49" s="31"/>
      <c r="Q49" s="31"/>
    </row>
    <row r="50" spans="1:17" s="4" customFormat="1" ht="30" hidden="1">
      <c r="A50" s="7" t="s">
        <v>319</v>
      </c>
      <c r="B50" s="7" t="s">
        <v>311</v>
      </c>
      <c r="C50" s="8" t="s">
        <v>4</v>
      </c>
      <c r="D50" s="3" t="s">
        <v>103</v>
      </c>
      <c r="E50" s="6" t="s">
        <v>877</v>
      </c>
      <c r="F50" s="9" t="s">
        <v>5</v>
      </c>
      <c r="G50" s="9">
        <v>1</v>
      </c>
      <c r="H50" s="9"/>
      <c r="I50" s="9"/>
      <c r="J50" s="9"/>
      <c r="K50" s="9">
        <f t="shared" si="3"/>
        <v>0</v>
      </c>
      <c r="L50" s="9">
        <f t="shared" si="4"/>
        <v>0</v>
      </c>
      <c r="M50" s="9"/>
      <c r="N50" s="9">
        <f t="shared" si="5"/>
        <v>0</v>
      </c>
      <c r="O50" s="9"/>
      <c r="P50" s="31"/>
      <c r="Q50" s="31"/>
    </row>
    <row r="51" spans="1:17" s="4" customFormat="1" ht="28.5">
      <c r="A51" s="38" t="s">
        <v>319</v>
      </c>
      <c r="B51" s="38" t="s">
        <v>311</v>
      </c>
      <c r="C51" s="38" t="s">
        <v>4</v>
      </c>
      <c r="D51" s="38" t="s">
        <v>103</v>
      </c>
      <c r="E51" s="38" t="s">
        <v>553</v>
      </c>
      <c r="F51" s="39" t="s">
        <v>5</v>
      </c>
      <c r="G51" s="39"/>
      <c r="H51" s="39"/>
      <c r="I51" s="39"/>
      <c r="J51" s="39"/>
      <c r="K51" s="39"/>
      <c r="L51" s="39"/>
      <c r="M51" s="39"/>
      <c r="N51" s="87">
        <f>SUM(N38:N50)</f>
        <v>20.806640167124801</v>
      </c>
      <c r="O51" s="39">
        <v>0</v>
      </c>
      <c r="P51" s="40">
        <f>$N51*$O51</f>
        <v>0</v>
      </c>
      <c r="Q51" s="40">
        <f>$P51*1.18</f>
        <v>0</v>
      </c>
    </row>
    <row r="52" spans="1:17" s="4" customFormat="1" ht="105" hidden="1">
      <c r="A52" s="7" t="s">
        <v>319</v>
      </c>
      <c r="B52" s="7" t="s">
        <v>311</v>
      </c>
      <c r="C52" s="8" t="s">
        <v>4</v>
      </c>
      <c r="D52" s="3" t="s">
        <v>756</v>
      </c>
      <c r="E52" s="20" t="s">
        <v>862</v>
      </c>
      <c r="F52" s="15" t="s">
        <v>6</v>
      </c>
      <c r="G52" s="15"/>
      <c r="H52" s="15"/>
      <c r="I52" s="15"/>
      <c r="J52" s="15"/>
      <c r="K52" s="15"/>
      <c r="L52" s="15"/>
      <c r="M52" s="15"/>
      <c r="N52" s="15"/>
      <c r="O52" s="9"/>
      <c r="P52" s="31"/>
      <c r="Q52" s="31"/>
    </row>
    <row r="53" spans="1:17" s="4" customFormat="1" hidden="1">
      <c r="A53" s="7" t="s">
        <v>319</v>
      </c>
      <c r="B53" s="7" t="s">
        <v>311</v>
      </c>
      <c r="C53" s="8" t="s">
        <v>4</v>
      </c>
      <c r="D53" s="3" t="s">
        <v>756</v>
      </c>
      <c r="E53" s="20" t="s">
        <v>940</v>
      </c>
      <c r="F53" s="15" t="s">
        <v>6</v>
      </c>
      <c r="G53" s="9">
        <v>0</v>
      </c>
      <c r="H53" s="15">
        <v>12780</v>
      </c>
      <c r="I53" s="15"/>
      <c r="J53" s="15"/>
      <c r="K53" s="9">
        <f>$H53*0.00328084</f>
        <v>41.929135200000005</v>
      </c>
      <c r="L53" s="15"/>
      <c r="M53" s="15"/>
      <c r="N53" s="15">
        <f>$G53*$K53</f>
        <v>0</v>
      </c>
      <c r="O53" s="9"/>
      <c r="P53" s="31"/>
      <c r="Q53" s="31"/>
    </row>
    <row r="54" spans="1:17" s="4" customFormat="1" hidden="1">
      <c r="A54" s="7" t="s">
        <v>319</v>
      </c>
      <c r="B54" s="7" t="s">
        <v>311</v>
      </c>
      <c r="C54" s="8" t="s">
        <v>4</v>
      </c>
      <c r="D54" s="3" t="s">
        <v>756</v>
      </c>
      <c r="E54" s="20" t="s">
        <v>878</v>
      </c>
      <c r="F54" s="15" t="s">
        <v>6</v>
      </c>
      <c r="G54" s="9">
        <v>2</v>
      </c>
      <c r="H54" s="15"/>
      <c r="I54" s="15"/>
      <c r="J54" s="15"/>
      <c r="K54" s="9">
        <f t="shared" ref="K54:K56" si="6">$H54*0.00328084</f>
        <v>0</v>
      </c>
      <c r="L54" s="15"/>
      <c r="M54" s="15"/>
      <c r="N54" s="15">
        <f t="shared" ref="N54:N56" si="7">$G54*$K54</f>
        <v>0</v>
      </c>
      <c r="O54" s="9"/>
      <c r="P54" s="31"/>
      <c r="Q54" s="31"/>
    </row>
    <row r="55" spans="1:17" s="4" customFormat="1" hidden="1">
      <c r="A55" s="7" t="s">
        <v>319</v>
      </c>
      <c r="B55" s="7" t="s">
        <v>311</v>
      </c>
      <c r="C55" s="8" t="s">
        <v>4</v>
      </c>
      <c r="D55" s="3" t="s">
        <v>756</v>
      </c>
      <c r="E55" s="20" t="s">
        <v>561</v>
      </c>
      <c r="F55" s="15" t="s">
        <v>6</v>
      </c>
      <c r="G55" s="9">
        <v>1</v>
      </c>
      <c r="H55" s="15"/>
      <c r="I55" s="15"/>
      <c r="J55" s="15"/>
      <c r="K55" s="9">
        <f t="shared" si="6"/>
        <v>0</v>
      </c>
      <c r="L55" s="15"/>
      <c r="M55" s="15"/>
      <c r="N55" s="15">
        <f t="shared" si="7"/>
        <v>0</v>
      </c>
      <c r="O55" s="9"/>
      <c r="P55" s="31"/>
      <c r="Q55" s="31"/>
    </row>
    <row r="56" spans="1:17" s="4" customFormat="1" hidden="1">
      <c r="A56" s="7" t="s">
        <v>319</v>
      </c>
      <c r="B56" s="7" t="s">
        <v>311</v>
      </c>
      <c r="C56" s="8" t="s">
        <v>4</v>
      </c>
      <c r="D56" s="3" t="s">
        <v>756</v>
      </c>
      <c r="E56" s="20" t="s">
        <v>561</v>
      </c>
      <c r="F56" s="15" t="s">
        <v>6</v>
      </c>
      <c r="G56" s="9">
        <v>1</v>
      </c>
      <c r="H56" s="15"/>
      <c r="I56" s="15"/>
      <c r="J56" s="15"/>
      <c r="K56" s="9">
        <f t="shared" si="6"/>
        <v>0</v>
      </c>
      <c r="L56" s="15"/>
      <c r="M56" s="15"/>
      <c r="N56" s="15">
        <f t="shared" si="7"/>
        <v>0</v>
      </c>
      <c r="O56" s="9"/>
      <c r="P56" s="31"/>
      <c r="Q56" s="31"/>
    </row>
    <row r="57" spans="1:17" s="4" customFormat="1" ht="28.5" hidden="1">
      <c r="A57" s="41" t="s">
        <v>319</v>
      </c>
      <c r="B57" s="41" t="s">
        <v>311</v>
      </c>
      <c r="C57" s="41" t="s">
        <v>4</v>
      </c>
      <c r="D57" s="41" t="s">
        <v>756</v>
      </c>
      <c r="E57" s="41" t="s">
        <v>553</v>
      </c>
      <c r="F57" s="42" t="s">
        <v>6</v>
      </c>
      <c r="G57" s="42"/>
      <c r="H57" s="42"/>
      <c r="I57" s="42"/>
      <c r="J57" s="42"/>
      <c r="K57" s="42"/>
      <c r="L57" s="42"/>
      <c r="M57" s="42"/>
      <c r="N57" s="42">
        <f>SUM(N53:N56)</f>
        <v>0</v>
      </c>
      <c r="O57" s="39">
        <v>0</v>
      </c>
      <c r="P57" s="43">
        <f>N57*O57</f>
        <v>0</v>
      </c>
      <c r="Q57" s="43">
        <f>P57*1.18</f>
        <v>0</v>
      </c>
    </row>
    <row r="58" spans="1:17" s="4" customFormat="1" ht="105" hidden="1">
      <c r="A58" s="7" t="s">
        <v>319</v>
      </c>
      <c r="B58" s="7" t="s">
        <v>311</v>
      </c>
      <c r="C58" s="8" t="s">
        <v>4</v>
      </c>
      <c r="D58" s="3" t="s">
        <v>757</v>
      </c>
      <c r="E58" s="20" t="s">
        <v>765</v>
      </c>
      <c r="F58" s="15" t="s">
        <v>6</v>
      </c>
      <c r="G58" s="15"/>
      <c r="H58" s="15"/>
      <c r="I58" s="15"/>
      <c r="J58" s="15"/>
      <c r="K58" s="15"/>
      <c r="L58" s="15"/>
      <c r="M58" s="15"/>
      <c r="N58" s="15"/>
      <c r="O58" s="9"/>
      <c r="P58" s="31"/>
      <c r="Q58" s="31"/>
    </row>
    <row r="59" spans="1:17" s="4" customFormat="1" hidden="1">
      <c r="A59" s="7" t="s">
        <v>319</v>
      </c>
      <c r="B59" s="7" t="s">
        <v>311</v>
      </c>
      <c r="C59" s="8" t="s">
        <v>4</v>
      </c>
      <c r="D59" s="3" t="s">
        <v>757</v>
      </c>
      <c r="E59" s="20" t="s">
        <v>561</v>
      </c>
      <c r="F59" s="15" t="s">
        <v>6</v>
      </c>
      <c r="G59" s="9">
        <v>1</v>
      </c>
      <c r="H59" s="15"/>
      <c r="I59" s="15"/>
      <c r="J59" s="15"/>
      <c r="K59" s="9">
        <f>$H59*0.00328084</f>
        <v>0</v>
      </c>
      <c r="L59" s="15"/>
      <c r="M59" s="15"/>
      <c r="N59" s="15">
        <f>$G59*$K59</f>
        <v>0</v>
      </c>
      <c r="O59" s="9"/>
      <c r="P59" s="31"/>
      <c r="Q59" s="31"/>
    </row>
    <row r="60" spans="1:17" s="4" customFormat="1" hidden="1">
      <c r="A60" s="7" t="s">
        <v>319</v>
      </c>
      <c r="B60" s="7" t="s">
        <v>311</v>
      </c>
      <c r="C60" s="8" t="s">
        <v>4</v>
      </c>
      <c r="D60" s="3" t="s">
        <v>757</v>
      </c>
      <c r="E60" s="20" t="s">
        <v>561</v>
      </c>
      <c r="F60" s="15" t="s">
        <v>6</v>
      </c>
      <c r="G60" s="9">
        <v>1</v>
      </c>
      <c r="H60" s="15"/>
      <c r="I60" s="15"/>
      <c r="J60" s="15"/>
      <c r="K60" s="9">
        <f t="shared" ref="K60:K63" si="8">$H60*0.00328084</f>
        <v>0</v>
      </c>
      <c r="L60" s="15"/>
      <c r="M60" s="15"/>
      <c r="N60" s="15">
        <f t="shared" ref="N60:N63" si="9">$G60*$K60</f>
        <v>0</v>
      </c>
      <c r="O60" s="9"/>
      <c r="P60" s="31"/>
      <c r="Q60" s="31"/>
    </row>
    <row r="61" spans="1:17" s="4" customFormat="1" hidden="1">
      <c r="A61" s="7" t="s">
        <v>319</v>
      </c>
      <c r="B61" s="7" t="s">
        <v>311</v>
      </c>
      <c r="C61" s="8" t="s">
        <v>4</v>
      </c>
      <c r="D61" s="3" t="s">
        <v>757</v>
      </c>
      <c r="E61" s="20" t="s">
        <v>561</v>
      </c>
      <c r="F61" s="15" t="s">
        <v>6</v>
      </c>
      <c r="G61" s="9">
        <v>1</v>
      </c>
      <c r="H61" s="15"/>
      <c r="I61" s="15"/>
      <c r="J61" s="15"/>
      <c r="K61" s="9">
        <f t="shared" si="8"/>
        <v>0</v>
      </c>
      <c r="L61" s="15"/>
      <c r="M61" s="15"/>
      <c r="N61" s="15">
        <f t="shared" si="9"/>
        <v>0</v>
      </c>
      <c r="O61" s="9"/>
      <c r="P61" s="31"/>
      <c r="Q61" s="31"/>
    </row>
    <row r="62" spans="1:17" s="4" customFormat="1" hidden="1">
      <c r="A62" s="7" t="s">
        <v>319</v>
      </c>
      <c r="B62" s="7" t="s">
        <v>311</v>
      </c>
      <c r="C62" s="8" t="s">
        <v>4</v>
      </c>
      <c r="D62" s="3" t="s">
        <v>757</v>
      </c>
      <c r="E62" s="20" t="s">
        <v>561</v>
      </c>
      <c r="F62" s="15" t="s">
        <v>6</v>
      </c>
      <c r="G62" s="9">
        <v>1</v>
      </c>
      <c r="H62" s="15"/>
      <c r="I62" s="15"/>
      <c r="J62" s="15"/>
      <c r="K62" s="9">
        <f t="shared" si="8"/>
        <v>0</v>
      </c>
      <c r="L62" s="15"/>
      <c r="M62" s="15"/>
      <c r="N62" s="15">
        <f t="shared" si="9"/>
        <v>0</v>
      </c>
      <c r="O62" s="9"/>
      <c r="P62" s="31"/>
      <c r="Q62" s="31"/>
    </row>
    <row r="63" spans="1:17" s="4" customFormat="1" hidden="1">
      <c r="A63" s="7" t="s">
        <v>319</v>
      </c>
      <c r="B63" s="7" t="s">
        <v>311</v>
      </c>
      <c r="C63" s="8" t="s">
        <v>4</v>
      </c>
      <c r="D63" s="3" t="s">
        <v>757</v>
      </c>
      <c r="E63" s="20" t="s">
        <v>561</v>
      </c>
      <c r="F63" s="15" t="s">
        <v>6</v>
      </c>
      <c r="G63" s="9">
        <v>1</v>
      </c>
      <c r="H63" s="15"/>
      <c r="I63" s="15"/>
      <c r="J63" s="15"/>
      <c r="K63" s="9">
        <f t="shared" si="8"/>
        <v>0</v>
      </c>
      <c r="L63" s="15"/>
      <c r="M63" s="15"/>
      <c r="N63" s="15">
        <f t="shared" si="9"/>
        <v>0</v>
      </c>
      <c r="O63" s="9"/>
      <c r="P63" s="31"/>
      <c r="Q63" s="31"/>
    </row>
    <row r="64" spans="1:17" s="4" customFormat="1" ht="28.5" hidden="1">
      <c r="A64" s="41" t="s">
        <v>319</v>
      </c>
      <c r="B64" s="41" t="s">
        <v>311</v>
      </c>
      <c r="C64" s="41" t="s">
        <v>4</v>
      </c>
      <c r="D64" s="41" t="s">
        <v>757</v>
      </c>
      <c r="E64" s="41" t="s">
        <v>553</v>
      </c>
      <c r="F64" s="42" t="s">
        <v>6</v>
      </c>
      <c r="G64" s="42"/>
      <c r="H64" s="42"/>
      <c r="I64" s="42"/>
      <c r="J64" s="42"/>
      <c r="K64" s="42"/>
      <c r="L64" s="42"/>
      <c r="M64" s="42"/>
      <c r="N64" s="42">
        <f>SUM(N59:N63)</f>
        <v>0</v>
      </c>
      <c r="O64" s="39">
        <v>0</v>
      </c>
      <c r="P64" s="43">
        <f>N64*O64</f>
        <v>0</v>
      </c>
      <c r="Q64" s="43">
        <f>P64*1.18</f>
        <v>0</v>
      </c>
    </row>
    <row r="65" spans="1:17" s="4" customFormat="1" ht="105" hidden="1">
      <c r="A65" s="7" t="s">
        <v>319</v>
      </c>
      <c r="B65" s="7" t="s">
        <v>311</v>
      </c>
      <c r="C65" s="8" t="s">
        <v>4</v>
      </c>
      <c r="D65" s="3" t="s">
        <v>759</v>
      </c>
      <c r="E65" s="20" t="s">
        <v>766</v>
      </c>
      <c r="F65" s="15" t="s">
        <v>6</v>
      </c>
      <c r="G65" s="15"/>
      <c r="H65" s="15"/>
      <c r="I65" s="15"/>
      <c r="J65" s="15"/>
      <c r="K65" s="15"/>
      <c r="L65" s="15"/>
      <c r="M65" s="15"/>
      <c r="N65" s="15"/>
      <c r="O65" s="9"/>
      <c r="P65" s="31"/>
      <c r="Q65" s="31"/>
    </row>
    <row r="66" spans="1:17" s="4" customFormat="1" hidden="1">
      <c r="A66" s="7" t="s">
        <v>319</v>
      </c>
      <c r="B66" s="7" t="s">
        <v>311</v>
      </c>
      <c r="C66" s="8" t="s">
        <v>4</v>
      </c>
      <c r="D66" s="3" t="s">
        <v>759</v>
      </c>
      <c r="E66" s="20" t="s">
        <v>879</v>
      </c>
      <c r="F66" s="15" t="s">
        <v>6</v>
      </c>
      <c r="G66" s="9">
        <v>1</v>
      </c>
      <c r="H66" s="15"/>
      <c r="I66" s="15"/>
      <c r="J66" s="15"/>
      <c r="K66" s="9">
        <f t="shared" ref="K66:K68" si="10">$H66*0.00328084</f>
        <v>0</v>
      </c>
      <c r="L66" s="15"/>
      <c r="M66" s="15"/>
      <c r="N66" s="15">
        <f t="shared" ref="N66:N68" si="11">$G66*$K66</f>
        <v>0</v>
      </c>
      <c r="O66" s="9"/>
      <c r="P66" s="31"/>
      <c r="Q66" s="31"/>
    </row>
    <row r="67" spans="1:17" s="4" customFormat="1" hidden="1">
      <c r="A67" s="7" t="s">
        <v>319</v>
      </c>
      <c r="B67" s="7" t="s">
        <v>311</v>
      </c>
      <c r="C67" s="8" t="s">
        <v>4</v>
      </c>
      <c r="D67" s="3" t="s">
        <v>759</v>
      </c>
      <c r="E67" s="20" t="s">
        <v>880</v>
      </c>
      <c r="F67" s="15" t="s">
        <v>6</v>
      </c>
      <c r="G67" s="9">
        <v>1</v>
      </c>
      <c r="H67" s="15"/>
      <c r="I67" s="15"/>
      <c r="J67" s="15"/>
      <c r="K67" s="9">
        <f t="shared" si="10"/>
        <v>0</v>
      </c>
      <c r="L67" s="15"/>
      <c r="M67" s="15"/>
      <c r="N67" s="15">
        <f t="shared" si="11"/>
        <v>0</v>
      </c>
      <c r="O67" s="9"/>
      <c r="P67" s="31"/>
      <c r="Q67" s="31"/>
    </row>
    <row r="68" spans="1:17" s="4" customFormat="1" hidden="1">
      <c r="A68" s="7" t="s">
        <v>319</v>
      </c>
      <c r="B68" s="7" t="s">
        <v>311</v>
      </c>
      <c r="C68" s="8" t="s">
        <v>4</v>
      </c>
      <c r="D68" s="3" t="s">
        <v>759</v>
      </c>
      <c r="E68" s="20" t="s">
        <v>561</v>
      </c>
      <c r="F68" s="15" t="s">
        <v>6</v>
      </c>
      <c r="G68" s="9">
        <v>1</v>
      </c>
      <c r="H68" s="15"/>
      <c r="I68" s="15"/>
      <c r="J68" s="15"/>
      <c r="K68" s="9">
        <f t="shared" si="10"/>
        <v>0</v>
      </c>
      <c r="L68" s="15"/>
      <c r="M68" s="15"/>
      <c r="N68" s="15">
        <f t="shared" si="11"/>
        <v>0</v>
      </c>
      <c r="O68" s="9"/>
      <c r="P68" s="31"/>
      <c r="Q68" s="31"/>
    </row>
    <row r="69" spans="1:17" s="4" customFormat="1" ht="28.5" hidden="1">
      <c r="A69" s="41" t="s">
        <v>319</v>
      </c>
      <c r="B69" s="41" t="s">
        <v>311</v>
      </c>
      <c r="C69" s="41" t="s">
        <v>4</v>
      </c>
      <c r="D69" s="41" t="s">
        <v>759</v>
      </c>
      <c r="E69" s="41" t="s">
        <v>553</v>
      </c>
      <c r="F69" s="42" t="s">
        <v>6</v>
      </c>
      <c r="G69" s="42"/>
      <c r="H69" s="42"/>
      <c r="I69" s="42"/>
      <c r="J69" s="42"/>
      <c r="K69" s="42"/>
      <c r="L69" s="42"/>
      <c r="M69" s="42"/>
      <c r="N69" s="42">
        <f>SUM(N66:N68)</f>
        <v>0</v>
      </c>
      <c r="O69" s="39">
        <v>0</v>
      </c>
      <c r="P69" s="43">
        <f>N69*O69</f>
        <v>0</v>
      </c>
      <c r="Q69" s="43">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1"/>
      <c r="Q70" s="31"/>
    </row>
    <row r="71" spans="1:17" s="4" customFormat="1" hidden="1">
      <c r="A71" s="7" t="s">
        <v>319</v>
      </c>
      <c r="B71" s="7" t="s">
        <v>311</v>
      </c>
      <c r="C71" s="8" t="s">
        <v>4</v>
      </c>
      <c r="D71" s="3" t="s">
        <v>424</v>
      </c>
      <c r="E71" s="6" t="s">
        <v>842</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1"/>
      <c r="Q71" s="31"/>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1"/>
      <c r="Q72" s="31"/>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1"/>
      <c r="Q73" s="31"/>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1"/>
      <c r="Q74" s="31"/>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1"/>
      <c r="Q75" s="31"/>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1"/>
      <c r="Q76" s="31"/>
    </row>
    <row r="77" spans="1:17" s="4" customFormat="1" ht="28.5" hidden="1">
      <c r="A77" s="42" t="s">
        <v>319</v>
      </c>
      <c r="B77" s="42" t="s">
        <v>311</v>
      </c>
      <c r="C77" s="42" t="s">
        <v>4</v>
      </c>
      <c r="D77" s="42" t="s">
        <v>424</v>
      </c>
      <c r="E77" s="44" t="s">
        <v>553</v>
      </c>
      <c r="F77" s="42" t="s">
        <v>5</v>
      </c>
      <c r="G77" s="42"/>
      <c r="H77" s="42"/>
      <c r="I77" s="42"/>
      <c r="J77" s="42"/>
      <c r="K77" s="42"/>
      <c r="L77" s="42"/>
      <c r="M77" s="42"/>
      <c r="N77" s="42">
        <f>SUM(N71:N76)</f>
        <v>0</v>
      </c>
      <c r="O77" s="39">
        <v>0</v>
      </c>
      <c r="P77" s="43">
        <f>N77*O77</f>
        <v>0</v>
      </c>
      <c r="Q77" s="43">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1"/>
      <c r="Q78" s="31"/>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1"/>
      <c r="Q79" s="31"/>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1"/>
      <c r="Q80" s="31"/>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1"/>
      <c r="Q81" s="31"/>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1"/>
      <c r="Q82" s="31"/>
    </row>
    <row r="83" spans="1:17" s="4" customFormat="1" ht="28.5" hidden="1">
      <c r="A83" s="42" t="s">
        <v>319</v>
      </c>
      <c r="B83" s="42" t="s">
        <v>311</v>
      </c>
      <c r="C83" s="42" t="s">
        <v>4</v>
      </c>
      <c r="D83" s="42" t="s">
        <v>105</v>
      </c>
      <c r="E83" s="44" t="s">
        <v>553</v>
      </c>
      <c r="F83" s="42" t="s">
        <v>5</v>
      </c>
      <c r="G83" s="42"/>
      <c r="H83" s="42"/>
      <c r="I83" s="42"/>
      <c r="J83" s="42"/>
      <c r="K83" s="42"/>
      <c r="L83" s="42"/>
      <c r="M83" s="42"/>
      <c r="N83" s="42">
        <f>SUM(N78:N82)</f>
        <v>0</v>
      </c>
      <c r="O83" s="39">
        <v>0</v>
      </c>
      <c r="P83" s="43">
        <f>N83*O83</f>
        <v>0</v>
      </c>
      <c r="Q83" s="43">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1"/>
      <c r="Q84" s="31"/>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1"/>
      <c r="Q85" s="31"/>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1"/>
      <c r="Q86" s="31"/>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1"/>
      <c r="Q87" s="31"/>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1"/>
      <c r="Q88" s="31"/>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1"/>
      <c r="Q89" s="31"/>
    </row>
    <row r="90" spans="1:17" s="4" customFormat="1" ht="28.5" hidden="1">
      <c r="A90" s="44" t="s">
        <v>319</v>
      </c>
      <c r="B90" s="44" t="s">
        <v>311</v>
      </c>
      <c r="C90" s="44" t="s">
        <v>4</v>
      </c>
      <c r="D90" s="44" t="s">
        <v>108</v>
      </c>
      <c r="E90" s="44" t="s">
        <v>553</v>
      </c>
      <c r="F90" s="42" t="s">
        <v>5</v>
      </c>
      <c r="G90" s="42"/>
      <c r="H90" s="42"/>
      <c r="I90" s="42"/>
      <c r="J90" s="42"/>
      <c r="K90" s="42"/>
      <c r="L90" s="42"/>
      <c r="M90" s="42"/>
      <c r="N90" s="42">
        <f>SUM(N84:N89)</f>
        <v>0</v>
      </c>
      <c r="O90" s="39">
        <v>0</v>
      </c>
      <c r="P90" s="43">
        <f>N90*O90</f>
        <v>0</v>
      </c>
      <c r="Q90" s="43">
        <f>P90*1.18</f>
        <v>0</v>
      </c>
    </row>
    <row r="91" spans="1:17" s="4" customFormat="1" ht="105" hidden="1">
      <c r="A91" s="7" t="s">
        <v>319</v>
      </c>
      <c r="B91" s="7" t="s">
        <v>311</v>
      </c>
      <c r="C91" s="8" t="s">
        <v>4</v>
      </c>
      <c r="D91" s="17" t="s">
        <v>109</v>
      </c>
      <c r="E91" s="6" t="s">
        <v>426</v>
      </c>
      <c r="F91" s="9" t="s">
        <v>5</v>
      </c>
      <c r="G91" s="9"/>
      <c r="H91" s="9"/>
      <c r="I91" s="9"/>
      <c r="J91" s="9"/>
      <c r="K91" s="9"/>
      <c r="L91" s="9"/>
      <c r="M91" s="9"/>
      <c r="N91" s="9"/>
      <c r="O91" s="9"/>
      <c r="P91" s="31"/>
      <c r="Q91" s="31"/>
    </row>
    <row r="92" spans="1:17" s="4" customFormat="1" hidden="1">
      <c r="A92" s="7" t="s">
        <v>319</v>
      </c>
      <c r="B92" s="7" t="s">
        <v>311</v>
      </c>
      <c r="C92" s="8" t="s">
        <v>4</v>
      </c>
      <c r="D92" s="17" t="s">
        <v>109</v>
      </c>
      <c r="E92" s="6" t="s">
        <v>842</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1"/>
      <c r="Q92" s="31"/>
    </row>
    <row r="93" spans="1:17" s="4" customFormat="1" hidden="1">
      <c r="A93" s="7" t="s">
        <v>319</v>
      </c>
      <c r="B93" s="7" t="s">
        <v>311</v>
      </c>
      <c r="C93" s="8" t="s">
        <v>4</v>
      </c>
      <c r="D93" s="17" t="s">
        <v>109</v>
      </c>
      <c r="E93" s="6" t="s">
        <v>562</v>
      </c>
      <c r="F93" s="9" t="s">
        <v>5</v>
      </c>
      <c r="G93" s="9">
        <v>0</v>
      </c>
      <c r="H93" s="9">
        <v>1750</v>
      </c>
      <c r="I93" s="9">
        <v>1450</v>
      </c>
      <c r="J93" s="9"/>
      <c r="K93" s="9">
        <f t="shared" si="16"/>
        <v>5.7414700000000005</v>
      </c>
      <c r="L93" s="9">
        <f t="shared" si="17"/>
        <v>4.7572179999999999</v>
      </c>
      <c r="M93" s="9"/>
      <c r="N93" s="9">
        <f t="shared" si="18"/>
        <v>0</v>
      </c>
      <c r="O93" s="9"/>
      <c r="P93" s="31"/>
      <c r="Q93" s="31"/>
    </row>
    <row r="94" spans="1:17" s="4" customFormat="1" hidden="1">
      <c r="A94" s="7" t="s">
        <v>319</v>
      </c>
      <c r="B94" s="7" t="s">
        <v>311</v>
      </c>
      <c r="C94" s="8" t="s">
        <v>4</v>
      </c>
      <c r="D94" s="17" t="s">
        <v>109</v>
      </c>
      <c r="E94" s="6" t="s">
        <v>552</v>
      </c>
      <c r="F94" s="9" t="s">
        <v>5</v>
      </c>
      <c r="G94" s="9">
        <v>1</v>
      </c>
      <c r="H94" s="9"/>
      <c r="I94" s="9"/>
      <c r="J94" s="9"/>
      <c r="K94" s="9">
        <f t="shared" si="16"/>
        <v>0</v>
      </c>
      <c r="L94" s="9">
        <f t="shared" si="17"/>
        <v>0</v>
      </c>
      <c r="M94" s="9"/>
      <c r="N94" s="9">
        <f t="shared" si="18"/>
        <v>0</v>
      </c>
      <c r="O94" s="9"/>
      <c r="P94" s="31"/>
      <c r="Q94" s="31"/>
    </row>
    <row r="95" spans="1:17" s="4" customFormat="1" hidden="1">
      <c r="A95" s="7" t="s">
        <v>319</v>
      </c>
      <c r="B95" s="7" t="s">
        <v>311</v>
      </c>
      <c r="C95" s="8" t="s">
        <v>4</v>
      </c>
      <c r="D95" s="17" t="s">
        <v>109</v>
      </c>
      <c r="E95" s="6"/>
      <c r="F95" s="9" t="s">
        <v>5</v>
      </c>
      <c r="G95" s="9">
        <v>1</v>
      </c>
      <c r="H95" s="9"/>
      <c r="I95" s="9"/>
      <c r="J95" s="9"/>
      <c r="K95" s="9">
        <f t="shared" si="16"/>
        <v>0</v>
      </c>
      <c r="L95" s="9">
        <f t="shared" si="17"/>
        <v>0</v>
      </c>
      <c r="M95" s="9"/>
      <c r="N95" s="9">
        <f t="shared" ref="N95" si="19">$G95*$K95*$L95</f>
        <v>0</v>
      </c>
      <c r="O95" s="9"/>
      <c r="P95" s="31"/>
      <c r="Q95" s="31"/>
    </row>
    <row r="96" spans="1:17" s="4" customFormat="1" hidden="1">
      <c r="A96" s="7" t="s">
        <v>319</v>
      </c>
      <c r="B96" s="7" t="s">
        <v>311</v>
      </c>
      <c r="C96" s="8" t="s">
        <v>4</v>
      </c>
      <c r="D96" s="17" t="s">
        <v>109</v>
      </c>
      <c r="E96" s="6"/>
      <c r="F96" s="9" t="s">
        <v>5</v>
      </c>
      <c r="G96" s="9"/>
      <c r="H96" s="9"/>
      <c r="I96" s="9"/>
      <c r="J96" s="9"/>
      <c r="K96" s="9">
        <f t="shared" ref="K96:K99" si="20">$H96*0.00328084</f>
        <v>0</v>
      </c>
      <c r="L96" s="9">
        <f t="shared" ref="L96:L99" si="21">$I96*0.00328084</f>
        <v>0</v>
      </c>
      <c r="M96" s="9"/>
      <c r="N96" s="9">
        <f t="shared" si="18"/>
        <v>0</v>
      </c>
      <c r="O96" s="9"/>
      <c r="P96" s="31"/>
      <c r="Q96" s="31"/>
    </row>
    <row r="97" spans="1:17" s="4" customFormat="1" hidden="1">
      <c r="A97" s="7" t="s">
        <v>319</v>
      </c>
      <c r="B97" s="7" t="s">
        <v>311</v>
      </c>
      <c r="C97" s="8" t="s">
        <v>4</v>
      </c>
      <c r="D97" s="17" t="s">
        <v>109</v>
      </c>
      <c r="E97" s="6"/>
      <c r="F97" s="9" t="s">
        <v>5</v>
      </c>
      <c r="G97" s="9"/>
      <c r="H97" s="9"/>
      <c r="I97" s="9"/>
      <c r="J97" s="9"/>
      <c r="K97" s="9">
        <f t="shared" si="20"/>
        <v>0</v>
      </c>
      <c r="L97" s="9">
        <f t="shared" si="21"/>
        <v>0</v>
      </c>
      <c r="M97" s="9"/>
      <c r="N97" s="9">
        <f t="shared" si="18"/>
        <v>0</v>
      </c>
      <c r="O97" s="9"/>
      <c r="P97" s="31"/>
      <c r="Q97" s="31"/>
    </row>
    <row r="98" spans="1:17" s="4" customFormat="1" hidden="1">
      <c r="A98" s="7" t="s">
        <v>319</v>
      </c>
      <c r="B98" s="7" t="s">
        <v>311</v>
      </c>
      <c r="C98" s="8" t="s">
        <v>4</v>
      </c>
      <c r="D98" s="17" t="s">
        <v>109</v>
      </c>
      <c r="E98" s="6"/>
      <c r="F98" s="9" t="s">
        <v>5</v>
      </c>
      <c r="G98" s="9"/>
      <c r="H98" s="9"/>
      <c r="I98" s="9"/>
      <c r="J98" s="9"/>
      <c r="K98" s="9">
        <f t="shared" si="20"/>
        <v>0</v>
      </c>
      <c r="L98" s="9">
        <f t="shared" si="21"/>
        <v>0</v>
      </c>
      <c r="M98" s="9"/>
      <c r="N98" s="9">
        <f t="shared" si="18"/>
        <v>0</v>
      </c>
      <c r="O98" s="9"/>
      <c r="P98" s="31"/>
      <c r="Q98" s="31"/>
    </row>
    <row r="99" spans="1:17" s="4" customFormat="1" hidden="1">
      <c r="A99" s="7" t="s">
        <v>319</v>
      </c>
      <c r="B99" s="7" t="s">
        <v>311</v>
      </c>
      <c r="C99" s="8" t="s">
        <v>4</v>
      </c>
      <c r="D99" s="17" t="s">
        <v>109</v>
      </c>
      <c r="E99" s="6"/>
      <c r="F99" s="9" t="s">
        <v>5</v>
      </c>
      <c r="G99" s="9"/>
      <c r="H99" s="9"/>
      <c r="I99" s="9"/>
      <c r="J99" s="9"/>
      <c r="K99" s="9">
        <f t="shared" si="20"/>
        <v>0</v>
      </c>
      <c r="L99" s="9">
        <f t="shared" si="21"/>
        <v>0</v>
      </c>
      <c r="M99" s="9"/>
      <c r="N99" s="9">
        <f t="shared" si="18"/>
        <v>0</v>
      </c>
      <c r="O99" s="9"/>
      <c r="P99" s="31"/>
      <c r="Q99" s="31"/>
    </row>
    <row r="100" spans="1:17" s="4" customFormat="1" ht="28.5" hidden="1">
      <c r="A100" s="44" t="s">
        <v>319</v>
      </c>
      <c r="B100" s="44" t="s">
        <v>311</v>
      </c>
      <c r="C100" s="44" t="s">
        <v>4</v>
      </c>
      <c r="D100" s="44" t="s">
        <v>109</v>
      </c>
      <c r="E100" s="44" t="s">
        <v>553</v>
      </c>
      <c r="F100" s="42" t="s">
        <v>5</v>
      </c>
      <c r="G100" s="42"/>
      <c r="H100" s="42"/>
      <c r="I100" s="42"/>
      <c r="J100" s="42"/>
      <c r="K100" s="42"/>
      <c r="L100" s="42"/>
      <c r="M100" s="42"/>
      <c r="N100" s="42">
        <f>SUM(N92:N99)</f>
        <v>0</v>
      </c>
      <c r="O100" s="39">
        <v>0</v>
      </c>
      <c r="P100" s="43">
        <f>N100*O100</f>
        <v>0</v>
      </c>
      <c r="Q100" s="43">
        <f>P100*1.18</f>
        <v>0</v>
      </c>
    </row>
    <row r="101" spans="1:17" s="4" customFormat="1" ht="105" hidden="1">
      <c r="A101" s="7" t="s">
        <v>319</v>
      </c>
      <c r="B101" s="7" t="s">
        <v>311</v>
      </c>
      <c r="C101" s="8" t="s">
        <v>4</v>
      </c>
      <c r="D101" s="17" t="s">
        <v>327</v>
      </c>
      <c r="E101" s="6" t="s">
        <v>427</v>
      </c>
      <c r="F101" s="9" t="s">
        <v>5</v>
      </c>
      <c r="G101" s="9"/>
      <c r="H101" s="9"/>
      <c r="I101" s="9"/>
      <c r="J101" s="9"/>
      <c r="K101" s="9"/>
      <c r="L101" s="9"/>
      <c r="M101" s="9"/>
      <c r="N101" s="9"/>
      <c r="O101" s="9"/>
      <c r="P101" s="31"/>
      <c r="Q101" s="31"/>
    </row>
    <row r="102" spans="1:17" s="4" customFormat="1" hidden="1">
      <c r="A102" s="7" t="s">
        <v>319</v>
      </c>
      <c r="B102" s="7" t="s">
        <v>311</v>
      </c>
      <c r="C102" s="8" t="s">
        <v>4</v>
      </c>
      <c r="D102" s="17" t="s">
        <v>327</v>
      </c>
      <c r="E102" s="6" t="s">
        <v>551</v>
      </c>
      <c r="F102" s="9" t="s">
        <v>5</v>
      </c>
      <c r="G102" s="9">
        <v>1</v>
      </c>
      <c r="H102" s="9"/>
      <c r="I102" s="9"/>
      <c r="J102" s="9"/>
      <c r="K102" s="9">
        <f>$H102*0.00328084</f>
        <v>0</v>
      </c>
      <c r="L102" s="9">
        <f>$I102*0.00328084</f>
        <v>0</v>
      </c>
      <c r="M102" s="9"/>
      <c r="N102" s="9">
        <f>$G102*$K102*$L102</f>
        <v>0</v>
      </c>
      <c r="O102" s="9"/>
      <c r="P102" s="31"/>
      <c r="Q102" s="31"/>
    </row>
    <row r="103" spans="1:17" s="4" customFormat="1" hidden="1">
      <c r="A103" s="7" t="s">
        <v>319</v>
      </c>
      <c r="B103" s="7" t="s">
        <v>311</v>
      </c>
      <c r="C103" s="8" t="s">
        <v>4</v>
      </c>
      <c r="D103" s="17" t="s">
        <v>327</v>
      </c>
      <c r="E103" s="6" t="s">
        <v>551</v>
      </c>
      <c r="F103" s="9" t="s">
        <v>5</v>
      </c>
      <c r="G103" s="9">
        <v>1</v>
      </c>
      <c r="H103" s="9"/>
      <c r="I103" s="9"/>
      <c r="J103" s="9"/>
      <c r="K103" s="9">
        <f>$H103*0.00328084</f>
        <v>0</v>
      </c>
      <c r="L103" s="9">
        <f>$I103*0.00328084</f>
        <v>0</v>
      </c>
      <c r="M103" s="9"/>
      <c r="N103" s="9">
        <f>$G103*$K103*$L103</f>
        <v>0</v>
      </c>
      <c r="O103" s="9"/>
      <c r="P103" s="31"/>
      <c r="Q103" s="31"/>
    </row>
    <row r="104" spans="1:17" s="4" customFormat="1" hidden="1">
      <c r="A104" s="7" t="s">
        <v>319</v>
      </c>
      <c r="B104" s="7" t="s">
        <v>311</v>
      </c>
      <c r="C104" s="8" t="s">
        <v>4</v>
      </c>
      <c r="D104" s="17" t="s">
        <v>327</v>
      </c>
      <c r="E104" s="6" t="s">
        <v>562</v>
      </c>
      <c r="F104" s="9" t="s">
        <v>5</v>
      </c>
      <c r="G104" s="9">
        <v>1</v>
      </c>
      <c r="H104" s="9"/>
      <c r="I104" s="9"/>
      <c r="J104" s="9"/>
      <c r="K104" s="9">
        <f>$H104*0.00328084</f>
        <v>0</v>
      </c>
      <c r="L104" s="9">
        <f>$I104*0.00328084</f>
        <v>0</v>
      </c>
      <c r="M104" s="9"/>
      <c r="N104" s="9">
        <f>$G104*$K104*$L104</f>
        <v>0</v>
      </c>
      <c r="O104" s="9"/>
      <c r="P104" s="31"/>
      <c r="Q104" s="31"/>
    </row>
    <row r="105" spans="1:17" s="4" customFormat="1" hidden="1">
      <c r="A105" s="7" t="s">
        <v>319</v>
      </c>
      <c r="B105" s="7" t="s">
        <v>311</v>
      </c>
      <c r="C105" s="8" t="s">
        <v>4</v>
      </c>
      <c r="D105" s="17" t="s">
        <v>327</v>
      </c>
      <c r="E105" s="6" t="s">
        <v>552</v>
      </c>
      <c r="F105" s="9" t="s">
        <v>5</v>
      </c>
      <c r="G105" s="9">
        <v>1</v>
      </c>
      <c r="H105" s="9"/>
      <c r="I105" s="9"/>
      <c r="J105" s="9"/>
      <c r="K105" s="9">
        <f>$H105*0.00328084</f>
        <v>0</v>
      </c>
      <c r="L105" s="9">
        <f>$I105*0.00328084</f>
        <v>0</v>
      </c>
      <c r="M105" s="9"/>
      <c r="N105" s="9">
        <f>$G105*$K105*$L105</f>
        <v>0</v>
      </c>
      <c r="O105" s="9"/>
      <c r="P105" s="31"/>
      <c r="Q105" s="31"/>
    </row>
    <row r="106" spans="1:17" s="4" customFormat="1" hidden="1">
      <c r="A106" s="7" t="s">
        <v>319</v>
      </c>
      <c r="B106" s="7" t="s">
        <v>311</v>
      </c>
      <c r="C106" s="8" t="s">
        <v>4</v>
      </c>
      <c r="D106" s="17" t="s">
        <v>327</v>
      </c>
      <c r="E106" s="6" t="s">
        <v>563</v>
      </c>
      <c r="F106" s="9" t="s">
        <v>5</v>
      </c>
      <c r="G106" s="9">
        <v>1</v>
      </c>
      <c r="H106" s="9"/>
      <c r="I106" s="9"/>
      <c r="J106" s="9"/>
      <c r="K106" s="9">
        <f>$H106*0.00328084</f>
        <v>0</v>
      </c>
      <c r="L106" s="9">
        <f>$I106*0.00328084</f>
        <v>0</v>
      </c>
      <c r="M106" s="9"/>
      <c r="N106" s="9">
        <f>$G106*$K106*$L106</f>
        <v>0</v>
      </c>
      <c r="O106" s="9"/>
      <c r="P106" s="31"/>
      <c r="Q106" s="31"/>
    </row>
    <row r="107" spans="1:17" s="4" customFormat="1" ht="28.5" hidden="1">
      <c r="A107" s="44" t="s">
        <v>319</v>
      </c>
      <c r="B107" s="44" t="s">
        <v>311</v>
      </c>
      <c r="C107" s="44" t="s">
        <v>4</v>
      </c>
      <c r="D107" s="44" t="s">
        <v>327</v>
      </c>
      <c r="E107" s="44" t="s">
        <v>553</v>
      </c>
      <c r="F107" s="42" t="s">
        <v>5</v>
      </c>
      <c r="G107" s="42"/>
      <c r="H107" s="42"/>
      <c r="I107" s="42"/>
      <c r="J107" s="42"/>
      <c r="K107" s="42"/>
      <c r="L107" s="42"/>
      <c r="M107" s="42"/>
      <c r="N107" s="42">
        <f>SUM(N101:N106)</f>
        <v>0</v>
      </c>
      <c r="O107" s="39">
        <v>0</v>
      </c>
      <c r="P107" s="43">
        <f>N107*O107</f>
        <v>0</v>
      </c>
      <c r="Q107" s="43">
        <f>P107*1.18</f>
        <v>0</v>
      </c>
    </row>
    <row r="108" spans="1:17" s="4" customFormat="1" ht="105" hidden="1">
      <c r="A108" s="7" t="s">
        <v>319</v>
      </c>
      <c r="B108" s="7" t="s">
        <v>311</v>
      </c>
      <c r="C108" s="8" t="s">
        <v>4</v>
      </c>
      <c r="D108" s="17" t="s">
        <v>328</v>
      </c>
      <c r="E108" s="6" t="s">
        <v>428</v>
      </c>
      <c r="F108" s="9" t="s">
        <v>5</v>
      </c>
      <c r="G108" s="9"/>
      <c r="H108" s="9"/>
      <c r="I108" s="9"/>
      <c r="J108" s="9"/>
      <c r="K108" s="9"/>
      <c r="L108" s="9"/>
      <c r="M108" s="9"/>
      <c r="N108" s="9"/>
      <c r="O108" s="9"/>
      <c r="P108" s="31"/>
      <c r="Q108" s="31"/>
    </row>
    <row r="109" spans="1:17" s="4" customFormat="1" hidden="1">
      <c r="A109" s="7" t="s">
        <v>319</v>
      </c>
      <c r="B109" s="7" t="s">
        <v>311</v>
      </c>
      <c r="C109" s="8" t="s">
        <v>4</v>
      </c>
      <c r="D109" s="17" t="s">
        <v>328</v>
      </c>
      <c r="E109" s="6" t="s">
        <v>551</v>
      </c>
      <c r="F109" s="9" t="s">
        <v>5</v>
      </c>
      <c r="G109" s="9">
        <v>1</v>
      </c>
      <c r="H109" s="9"/>
      <c r="I109" s="9"/>
      <c r="J109" s="9"/>
      <c r="K109" s="9">
        <f>$H109*0.00328084</f>
        <v>0</v>
      </c>
      <c r="L109" s="9">
        <f>$I109*0.00328084</f>
        <v>0</v>
      </c>
      <c r="M109" s="9"/>
      <c r="N109" s="9">
        <f>$G109*$K109*$L109</f>
        <v>0</v>
      </c>
      <c r="O109" s="9"/>
      <c r="P109" s="31"/>
      <c r="Q109" s="31"/>
    </row>
    <row r="110" spans="1:17" s="4" customFormat="1" hidden="1">
      <c r="A110" s="7" t="s">
        <v>319</v>
      </c>
      <c r="B110" s="7" t="s">
        <v>311</v>
      </c>
      <c r="C110" s="8" t="s">
        <v>4</v>
      </c>
      <c r="D110" s="17" t="s">
        <v>328</v>
      </c>
      <c r="E110" s="6" t="s">
        <v>551</v>
      </c>
      <c r="F110" s="9" t="s">
        <v>5</v>
      </c>
      <c r="G110" s="9">
        <v>1</v>
      </c>
      <c r="H110" s="9"/>
      <c r="I110" s="9"/>
      <c r="J110" s="9"/>
      <c r="K110" s="9">
        <f>$H110*0.00328084</f>
        <v>0</v>
      </c>
      <c r="L110" s="9">
        <f>$I110*0.00328084</f>
        <v>0</v>
      </c>
      <c r="M110" s="9"/>
      <c r="N110" s="9">
        <f>$G110*$K110*$L110</f>
        <v>0</v>
      </c>
      <c r="O110" s="9"/>
      <c r="P110" s="31"/>
      <c r="Q110" s="31"/>
    </row>
    <row r="111" spans="1:17" s="4" customFormat="1" hidden="1">
      <c r="A111" s="7" t="s">
        <v>319</v>
      </c>
      <c r="B111" s="7" t="s">
        <v>311</v>
      </c>
      <c r="C111" s="8" t="s">
        <v>4</v>
      </c>
      <c r="D111" s="17" t="s">
        <v>328</v>
      </c>
      <c r="E111" s="6" t="s">
        <v>562</v>
      </c>
      <c r="F111" s="9" t="s">
        <v>5</v>
      </c>
      <c r="G111" s="9">
        <v>1</v>
      </c>
      <c r="H111" s="9"/>
      <c r="I111" s="9"/>
      <c r="J111" s="9"/>
      <c r="K111" s="9">
        <f>$H111*0.00328084</f>
        <v>0</v>
      </c>
      <c r="L111" s="9">
        <f>$I111*0.00328084</f>
        <v>0</v>
      </c>
      <c r="M111" s="9"/>
      <c r="N111" s="9">
        <f>$G111*$K111*$L111</f>
        <v>0</v>
      </c>
      <c r="O111" s="9"/>
      <c r="P111" s="31"/>
      <c r="Q111" s="31"/>
    </row>
    <row r="112" spans="1:17" s="4" customFormat="1" hidden="1">
      <c r="A112" s="7" t="s">
        <v>319</v>
      </c>
      <c r="B112" s="7" t="s">
        <v>311</v>
      </c>
      <c r="C112" s="8" t="s">
        <v>4</v>
      </c>
      <c r="D112" s="17" t="s">
        <v>328</v>
      </c>
      <c r="E112" s="6" t="s">
        <v>552</v>
      </c>
      <c r="F112" s="9" t="s">
        <v>5</v>
      </c>
      <c r="G112" s="9">
        <v>1</v>
      </c>
      <c r="H112" s="9"/>
      <c r="I112" s="9"/>
      <c r="J112" s="9"/>
      <c r="K112" s="9">
        <f>$H112*0.00328084</f>
        <v>0</v>
      </c>
      <c r="L112" s="9">
        <f>$I112*0.00328084</f>
        <v>0</v>
      </c>
      <c r="M112" s="9"/>
      <c r="N112" s="9">
        <f>$G112*$K112*$L112</f>
        <v>0</v>
      </c>
      <c r="O112" s="9"/>
      <c r="P112" s="31"/>
      <c r="Q112" s="31"/>
    </row>
    <row r="113" spans="1:17" s="4" customFormat="1" hidden="1">
      <c r="A113" s="7" t="s">
        <v>319</v>
      </c>
      <c r="B113" s="7" t="s">
        <v>311</v>
      </c>
      <c r="C113" s="8" t="s">
        <v>4</v>
      </c>
      <c r="D113" s="17" t="s">
        <v>328</v>
      </c>
      <c r="E113" s="6" t="s">
        <v>563</v>
      </c>
      <c r="F113" s="9" t="s">
        <v>5</v>
      </c>
      <c r="G113" s="9">
        <v>1</v>
      </c>
      <c r="H113" s="9"/>
      <c r="I113" s="9"/>
      <c r="J113" s="9"/>
      <c r="K113" s="9">
        <f>$H113*0.00328084</f>
        <v>0</v>
      </c>
      <c r="L113" s="9">
        <f>$I113*0.00328084</f>
        <v>0</v>
      </c>
      <c r="M113" s="9"/>
      <c r="N113" s="9">
        <f>$G113*$K113*$L113</f>
        <v>0</v>
      </c>
      <c r="O113" s="9"/>
      <c r="P113" s="31"/>
      <c r="Q113" s="31"/>
    </row>
    <row r="114" spans="1:17" s="4" customFormat="1" ht="28.5" hidden="1">
      <c r="A114" s="44" t="s">
        <v>319</v>
      </c>
      <c r="B114" s="44" t="s">
        <v>311</v>
      </c>
      <c r="C114" s="44" t="s">
        <v>4</v>
      </c>
      <c r="D114" s="44" t="s">
        <v>328</v>
      </c>
      <c r="E114" s="44" t="s">
        <v>553</v>
      </c>
      <c r="F114" s="42" t="s">
        <v>5</v>
      </c>
      <c r="G114" s="42"/>
      <c r="H114" s="42"/>
      <c r="I114" s="42"/>
      <c r="J114" s="42"/>
      <c r="K114" s="42"/>
      <c r="L114" s="42"/>
      <c r="M114" s="42"/>
      <c r="N114" s="42">
        <f>SUM(N108:N113)</f>
        <v>0</v>
      </c>
      <c r="O114" s="39">
        <v>0</v>
      </c>
      <c r="P114" s="43">
        <f>N114*O114</f>
        <v>0</v>
      </c>
      <c r="Q114" s="43">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1"/>
      <c r="Q115" s="31"/>
    </row>
    <row r="116" spans="1:17" s="4" customFormat="1">
      <c r="A116" s="7" t="s">
        <v>319</v>
      </c>
      <c r="B116" s="7" t="s">
        <v>311</v>
      </c>
      <c r="C116" s="3" t="s">
        <v>4</v>
      </c>
      <c r="D116" s="3" t="s">
        <v>110</v>
      </c>
      <c r="E116" s="6" t="s">
        <v>842</v>
      </c>
      <c r="F116" s="9" t="s">
        <v>5</v>
      </c>
      <c r="G116" s="9">
        <v>1</v>
      </c>
      <c r="H116" s="9">
        <v>3000</v>
      </c>
      <c r="I116" s="9">
        <v>6665</v>
      </c>
      <c r="J116" s="9"/>
      <c r="K116" s="9">
        <f t="shared" ref="K116:K122" si="22">$H116*0.00328084</f>
        <v>9.8425200000000004</v>
      </c>
      <c r="L116" s="9">
        <f t="shared" ref="L116:L122" si="23">$I116*0.00328084</f>
        <v>21.866798599999999</v>
      </c>
      <c r="M116" s="9"/>
      <c r="N116" s="86">
        <f t="shared" ref="N116:N122" si="24">$G116*$K116*$L116</f>
        <v>215.224402556472</v>
      </c>
      <c r="O116" s="9"/>
      <c r="P116" s="31"/>
      <c r="Q116" s="31"/>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1"/>
      <c r="Q117" s="31"/>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1"/>
      <c r="Q118" s="31"/>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1"/>
      <c r="Q119" s="31"/>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1"/>
      <c r="Q120" s="31"/>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1"/>
      <c r="Q121" s="31"/>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1"/>
      <c r="Q122" s="31"/>
    </row>
    <row r="123" spans="1:17" s="4" customFormat="1" ht="28.5">
      <c r="A123" s="44" t="s">
        <v>319</v>
      </c>
      <c r="B123" s="44" t="s">
        <v>311</v>
      </c>
      <c r="C123" s="44" t="s">
        <v>4</v>
      </c>
      <c r="D123" s="44" t="s">
        <v>110</v>
      </c>
      <c r="E123" s="44" t="s">
        <v>553</v>
      </c>
      <c r="F123" s="42" t="s">
        <v>5</v>
      </c>
      <c r="G123" s="42"/>
      <c r="H123" s="42"/>
      <c r="I123" s="42"/>
      <c r="J123" s="42"/>
      <c r="K123" s="42"/>
      <c r="L123" s="42"/>
      <c r="M123" s="42"/>
      <c r="N123" s="88">
        <f>SUM(N116:N122)</f>
        <v>215.224402556472</v>
      </c>
      <c r="O123" s="39">
        <v>0</v>
      </c>
      <c r="P123" s="43">
        <f>N123*O123</f>
        <v>0</v>
      </c>
      <c r="Q123" s="43">
        <f>P123*1.18</f>
        <v>0</v>
      </c>
    </row>
    <row r="124" spans="1:17" s="4" customFormat="1" ht="45" hidden="1">
      <c r="A124" s="7" t="s">
        <v>319</v>
      </c>
      <c r="B124" s="7" t="s">
        <v>311</v>
      </c>
      <c r="C124" s="3" t="s">
        <v>4</v>
      </c>
      <c r="D124" s="3" t="s">
        <v>110</v>
      </c>
      <c r="E124" s="24" t="s">
        <v>324</v>
      </c>
      <c r="F124" s="15" t="s">
        <v>5</v>
      </c>
      <c r="G124" s="15"/>
      <c r="H124" s="15"/>
      <c r="I124" s="15"/>
      <c r="J124" s="15"/>
      <c r="K124" s="15"/>
      <c r="L124" s="15"/>
      <c r="M124" s="15"/>
      <c r="N124" s="15"/>
      <c r="O124" s="15"/>
      <c r="P124" s="31"/>
      <c r="Q124" s="31"/>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1"/>
      <c r="Q125" s="31"/>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1"/>
      <c r="Q126" s="31"/>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1"/>
      <c r="Q127" s="31"/>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1"/>
      <c r="Q128" s="31"/>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1"/>
      <c r="Q129" s="31"/>
    </row>
    <row r="130" spans="1:17" s="4" customFormat="1" ht="28.5" hidden="1">
      <c r="A130" s="44" t="s">
        <v>319</v>
      </c>
      <c r="B130" s="44" t="s">
        <v>311</v>
      </c>
      <c r="C130" s="44" t="s">
        <v>4</v>
      </c>
      <c r="D130" s="44" t="s">
        <v>110</v>
      </c>
      <c r="E130" s="44" t="s">
        <v>553</v>
      </c>
      <c r="F130" s="42" t="s">
        <v>5</v>
      </c>
      <c r="G130" s="42"/>
      <c r="H130" s="42"/>
      <c r="I130" s="42"/>
      <c r="J130" s="42"/>
      <c r="K130" s="42"/>
      <c r="L130" s="42"/>
      <c r="M130" s="42"/>
      <c r="N130" s="42">
        <f>SUM(N124:N129)</f>
        <v>0</v>
      </c>
      <c r="O130" s="39">
        <v>0</v>
      </c>
      <c r="P130" s="43">
        <f>N130*O130</f>
        <v>0</v>
      </c>
      <c r="Q130" s="43">
        <f>P130*1.18</f>
        <v>0</v>
      </c>
    </row>
    <row r="131" spans="1:17" s="4" customFormat="1" hidden="1">
      <c r="A131" s="7" t="s">
        <v>319</v>
      </c>
      <c r="B131" s="7" t="s">
        <v>311</v>
      </c>
      <c r="C131" s="6" t="s">
        <v>4</v>
      </c>
      <c r="D131" s="6" t="s">
        <v>111</v>
      </c>
      <c r="E131" s="26" t="s">
        <v>325</v>
      </c>
      <c r="F131" s="11" t="s">
        <v>5</v>
      </c>
      <c r="G131" s="11"/>
      <c r="H131" s="11"/>
      <c r="I131" s="11"/>
      <c r="J131" s="11"/>
      <c r="K131" s="11"/>
      <c r="L131" s="11"/>
      <c r="M131" s="11"/>
      <c r="N131" s="11"/>
      <c r="O131" s="11"/>
      <c r="P131" s="31"/>
      <c r="Q131" s="31"/>
    </row>
    <row r="132" spans="1:17" s="4" customFormat="1" hidden="1">
      <c r="A132" s="7" t="s">
        <v>319</v>
      </c>
      <c r="B132" s="7" t="s">
        <v>311</v>
      </c>
      <c r="C132" s="6" t="s">
        <v>4</v>
      </c>
      <c r="D132" s="6" t="s">
        <v>111</v>
      </c>
      <c r="E132" s="6" t="s">
        <v>844</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1"/>
      <c r="Q132" s="31"/>
    </row>
    <row r="133" spans="1:17" s="4" customFormat="1" hidden="1">
      <c r="A133" s="7" t="s">
        <v>319</v>
      </c>
      <c r="B133" s="7" t="s">
        <v>311</v>
      </c>
      <c r="C133" s="6" t="s">
        <v>4</v>
      </c>
      <c r="D133" s="6" t="s">
        <v>111</v>
      </c>
      <c r="E133" s="6" t="s">
        <v>843</v>
      </c>
      <c r="F133" s="9" t="s">
        <v>5</v>
      </c>
      <c r="G133" s="9">
        <v>1</v>
      </c>
      <c r="H133" s="9"/>
      <c r="I133" s="9"/>
      <c r="J133" s="9"/>
      <c r="K133" s="9">
        <f t="shared" si="26"/>
        <v>0</v>
      </c>
      <c r="L133" s="9">
        <f t="shared" si="27"/>
        <v>0</v>
      </c>
      <c r="M133" s="9"/>
      <c r="N133" s="9">
        <f t="shared" si="28"/>
        <v>0</v>
      </c>
      <c r="O133" s="9"/>
      <c r="P133" s="31"/>
      <c r="Q133" s="31"/>
    </row>
    <row r="134" spans="1:17" s="4" customFormat="1" hidden="1">
      <c r="A134" s="7" t="s">
        <v>319</v>
      </c>
      <c r="B134" s="7" t="s">
        <v>311</v>
      </c>
      <c r="C134" s="6" t="s">
        <v>4</v>
      </c>
      <c r="D134" s="6" t="s">
        <v>111</v>
      </c>
      <c r="E134" s="6" t="s">
        <v>843</v>
      </c>
      <c r="F134" s="9" t="s">
        <v>5</v>
      </c>
      <c r="G134" s="9">
        <v>1</v>
      </c>
      <c r="H134" s="9"/>
      <c r="I134" s="9"/>
      <c r="J134" s="9"/>
      <c r="K134" s="9">
        <f t="shared" si="26"/>
        <v>0</v>
      </c>
      <c r="L134" s="9">
        <f t="shared" si="27"/>
        <v>0</v>
      </c>
      <c r="M134" s="9"/>
      <c r="N134" s="9">
        <f t="shared" si="28"/>
        <v>0</v>
      </c>
      <c r="O134" s="9"/>
      <c r="P134" s="31"/>
      <c r="Q134" s="31"/>
    </row>
    <row r="135" spans="1:17" s="4" customFormat="1" hidden="1">
      <c r="A135" s="7" t="s">
        <v>319</v>
      </c>
      <c r="B135" s="7" t="s">
        <v>311</v>
      </c>
      <c r="C135" s="6" t="s">
        <v>4</v>
      </c>
      <c r="D135" s="6" t="s">
        <v>111</v>
      </c>
      <c r="E135" s="6" t="s">
        <v>843</v>
      </c>
      <c r="F135" s="9" t="s">
        <v>5</v>
      </c>
      <c r="G135" s="9">
        <v>1</v>
      </c>
      <c r="H135" s="9"/>
      <c r="I135" s="9"/>
      <c r="J135" s="9"/>
      <c r="K135" s="9">
        <f t="shared" si="26"/>
        <v>0</v>
      </c>
      <c r="L135" s="9">
        <f t="shared" si="27"/>
        <v>0</v>
      </c>
      <c r="M135" s="9"/>
      <c r="N135" s="9">
        <f t="shared" si="28"/>
        <v>0</v>
      </c>
      <c r="O135" s="9"/>
      <c r="P135" s="31"/>
      <c r="Q135" s="31"/>
    </row>
    <row r="136" spans="1:17" s="4" customFormat="1" hidden="1">
      <c r="A136" s="7" t="s">
        <v>319</v>
      </c>
      <c r="B136" s="7" t="s">
        <v>311</v>
      </c>
      <c r="C136" s="6" t="s">
        <v>4</v>
      </c>
      <c r="D136" s="6" t="s">
        <v>111</v>
      </c>
      <c r="E136" s="6" t="s">
        <v>843</v>
      </c>
      <c r="F136" s="9" t="s">
        <v>5</v>
      </c>
      <c r="G136" s="9">
        <v>1</v>
      </c>
      <c r="H136" s="9"/>
      <c r="I136" s="9"/>
      <c r="J136" s="9"/>
      <c r="K136" s="9">
        <f t="shared" si="26"/>
        <v>0</v>
      </c>
      <c r="L136" s="9">
        <f t="shared" si="27"/>
        <v>0</v>
      </c>
      <c r="M136" s="9"/>
      <c r="N136" s="9">
        <f t="shared" si="28"/>
        <v>0</v>
      </c>
      <c r="O136" s="9"/>
      <c r="P136" s="31"/>
      <c r="Q136" s="31"/>
    </row>
    <row r="137" spans="1:17" s="4" customFormat="1" hidden="1">
      <c r="A137" s="7" t="s">
        <v>319</v>
      </c>
      <c r="B137" s="7" t="s">
        <v>311</v>
      </c>
      <c r="C137" s="6" t="s">
        <v>4</v>
      </c>
      <c r="D137" s="6" t="s">
        <v>111</v>
      </c>
      <c r="E137" s="6" t="s">
        <v>843</v>
      </c>
      <c r="F137" s="9" t="s">
        <v>5</v>
      </c>
      <c r="G137" s="9">
        <v>1</v>
      </c>
      <c r="H137" s="9"/>
      <c r="I137" s="9"/>
      <c r="J137" s="9"/>
      <c r="K137" s="9">
        <f t="shared" si="26"/>
        <v>0</v>
      </c>
      <c r="L137" s="9">
        <f t="shared" si="27"/>
        <v>0</v>
      </c>
      <c r="M137" s="9"/>
      <c r="N137" s="9">
        <f>$G137*$K137*$L137</f>
        <v>0</v>
      </c>
      <c r="O137" s="9"/>
      <c r="P137" s="31"/>
      <c r="Q137" s="31"/>
    </row>
    <row r="138" spans="1:17" s="4" customFormat="1" ht="28.5" hidden="1">
      <c r="A138" s="44" t="s">
        <v>319</v>
      </c>
      <c r="B138" s="44" t="s">
        <v>311</v>
      </c>
      <c r="C138" s="44" t="s">
        <v>4</v>
      </c>
      <c r="D138" s="44" t="s">
        <v>111</v>
      </c>
      <c r="E138" s="44" t="s">
        <v>553</v>
      </c>
      <c r="F138" s="42" t="s">
        <v>5</v>
      </c>
      <c r="G138" s="42"/>
      <c r="H138" s="42"/>
      <c r="I138" s="42"/>
      <c r="J138" s="42"/>
      <c r="K138" s="42"/>
      <c r="L138" s="42"/>
      <c r="M138" s="42"/>
      <c r="N138" s="42">
        <f>SUM(N131:N137)</f>
        <v>0</v>
      </c>
      <c r="O138" s="39">
        <v>0</v>
      </c>
      <c r="P138" s="43">
        <f>N138*O138</f>
        <v>0</v>
      </c>
      <c r="Q138" s="43">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6"/>
      <c r="P139" s="45"/>
      <c r="Q139" s="31"/>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6"/>
      <c r="P140" s="45"/>
      <c r="Q140" s="31"/>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6"/>
      <c r="P141" s="45"/>
      <c r="Q141" s="31"/>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6"/>
      <c r="P142" s="45"/>
      <c r="Q142" s="31"/>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6"/>
      <c r="P143" s="45"/>
      <c r="Q143" s="31"/>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6"/>
      <c r="P144" s="45"/>
      <c r="Q144" s="31"/>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6"/>
      <c r="P145" s="45"/>
      <c r="Q145" s="31"/>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6"/>
      <c r="P146" s="45"/>
      <c r="Q146" s="31"/>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6"/>
      <c r="P147" s="45"/>
      <c r="Q147" s="31"/>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6"/>
      <c r="P148" s="45"/>
      <c r="Q148" s="31"/>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6"/>
      <c r="P149" s="45"/>
      <c r="Q149" s="31"/>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6"/>
      <c r="P150" s="45"/>
      <c r="Q150" s="31"/>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6"/>
      <c r="P151" s="45"/>
      <c r="Q151" s="31"/>
    </row>
    <row r="152" spans="1:17" s="4" customFormat="1" ht="28.5" hidden="1">
      <c r="A152" s="44" t="s">
        <v>319</v>
      </c>
      <c r="B152" s="44" t="s">
        <v>311</v>
      </c>
      <c r="C152" s="44" t="s">
        <v>7</v>
      </c>
      <c r="D152" s="44" t="s">
        <v>117</v>
      </c>
      <c r="E152" s="44" t="s">
        <v>553</v>
      </c>
      <c r="F152" s="42" t="s">
        <v>5</v>
      </c>
      <c r="G152" s="42"/>
      <c r="H152" s="42"/>
      <c r="I152" s="42"/>
      <c r="J152" s="42"/>
      <c r="K152" s="42"/>
      <c r="L152" s="42"/>
      <c r="M152" s="42"/>
      <c r="N152" s="42">
        <f>SUM(N140:N151)</f>
        <v>0</v>
      </c>
      <c r="O152" s="39">
        <v>0</v>
      </c>
      <c r="P152" s="43">
        <f>N152*O152</f>
        <v>0</v>
      </c>
      <c r="Q152" s="43">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2"/>
      <c r="Q153" s="31"/>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6"/>
      <c r="P154" s="45"/>
      <c r="Q154" s="31"/>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6"/>
      <c r="P155" s="45"/>
      <c r="Q155" s="31"/>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6"/>
      <c r="P156" s="45"/>
      <c r="Q156" s="31"/>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6"/>
      <c r="P157" s="45"/>
      <c r="Q157" s="31"/>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6"/>
      <c r="P158" s="45"/>
      <c r="Q158" s="31"/>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6"/>
      <c r="P159" s="45"/>
      <c r="Q159" s="31"/>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6"/>
      <c r="P160" s="45"/>
      <c r="Q160" s="31"/>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6"/>
      <c r="P161" s="45"/>
      <c r="Q161" s="31"/>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6"/>
      <c r="P162" s="45"/>
      <c r="Q162" s="31"/>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6"/>
      <c r="P163" s="45"/>
      <c r="Q163" s="31"/>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6"/>
      <c r="P164" s="45"/>
      <c r="Q164" s="31"/>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6"/>
      <c r="P165" s="45"/>
      <c r="Q165" s="31"/>
    </row>
    <row r="166" spans="1:17" s="4" customFormat="1" ht="28.5" hidden="1">
      <c r="A166" s="44" t="s">
        <v>319</v>
      </c>
      <c r="B166" s="44" t="s">
        <v>311</v>
      </c>
      <c r="C166" s="44" t="s">
        <v>7</v>
      </c>
      <c r="D166" s="44" t="s">
        <v>118</v>
      </c>
      <c r="E166" s="44" t="s">
        <v>553</v>
      </c>
      <c r="F166" s="42" t="s">
        <v>5</v>
      </c>
      <c r="G166" s="42"/>
      <c r="H166" s="42"/>
      <c r="I166" s="42"/>
      <c r="J166" s="42"/>
      <c r="K166" s="42"/>
      <c r="L166" s="42"/>
      <c r="M166" s="42"/>
      <c r="N166" s="42">
        <f>SUM(N154:N165)</f>
        <v>0</v>
      </c>
      <c r="O166" s="39">
        <v>0</v>
      </c>
      <c r="P166" s="43">
        <f>N166*O166</f>
        <v>0</v>
      </c>
      <c r="Q166" s="43">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2"/>
      <c r="Q167" s="31"/>
    </row>
    <row r="168" spans="1:17" s="4" customFormat="1" hidden="1">
      <c r="A168" s="7" t="s">
        <v>319</v>
      </c>
      <c r="B168" s="7" t="s">
        <v>311</v>
      </c>
      <c r="C168" s="8" t="s">
        <v>7</v>
      </c>
      <c r="D168" s="3" t="s">
        <v>113</v>
      </c>
      <c r="E168" s="6" t="s">
        <v>881</v>
      </c>
      <c r="F168" s="11" t="s">
        <v>5</v>
      </c>
      <c r="G168" s="9">
        <v>0</v>
      </c>
      <c r="H168" s="9">
        <v>2350</v>
      </c>
      <c r="I168" s="9"/>
      <c r="J168" s="9">
        <v>1050</v>
      </c>
      <c r="K168" s="9">
        <f>$H168*0.00328084</f>
        <v>7.7099740000000008</v>
      </c>
      <c r="L168" s="9"/>
      <c r="M168" s="9">
        <f>$J168*0.00328084</f>
        <v>3.4448820000000002</v>
      </c>
      <c r="N168" s="11">
        <f>G168*K168*M168</f>
        <v>0</v>
      </c>
      <c r="O168" s="16"/>
      <c r="P168" s="45"/>
      <c r="Q168" s="31"/>
    </row>
    <row r="169" spans="1:17" s="4" customFormat="1" hidden="1">
      <c r="A169" s="7" t="s">
        <v>319</v>
      </c>
      <c r="B169" s="7" t="s">
        <v>311</v>
      </c>
      <c r="C169" s="8" t="s">
        <v>7</v>
      </c>
      <c r="D169" s="3" t="s">
        <v>113</v>
      </c>
      <c r="E169" s="6" t="s">
        <v>882</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6"/>
      <c r="P169" s="45"/>
      <c r="Q169" s="31"/>
    </row>
    <row r="170" spans="1:17" s="4" customFormat="1" hidden="1">
      <c r="A170" s="7" t="s">
        <v>319</v>
      </c>
      <c r="B170" s="7" t="s">
        <v>311</v>
      </c>
      <c r="C170" s="8" t="s">
        <v>7</v>
      </c>
      <c r="D170" s="3" t="s">
        <v>113</v>
      </c>
      <c r="E170" s="6" t="s">
        <v>883</v>
      </c>
      <c r="F170" s="11" t="s">
        <v>5</v>
      </c>
      <c r="G170" s="9">
        <v>0</v>
      </c>
      <c r="H170" s="9">
        <v>2350</v>
      </c>
      <c r="I170" s="9"/>
      <c r="J170" s="9">
        <v>600</v>
      </c>
      <c r="K170" s="9">
        <f t="shared" si="35"/>
        <v>7.7099740000000008</v>
      </c>
      <c r="L170" s="9"/>
      <c r="M170" s="9">
        <f t="shared" si="36"/>
        <v>1.968504</v>
      </c>
      <c r="N170" s="11">
        <f t="shared" si="37"/>
        <v>0</v>
      </c>
      <c r="O170" s="16"/>
      <c r="P170" s="45"/>
      <c r="Q170" s="31"/>
    </row>
    <row r="171" spans="1:17" s="4" customFormat="1" hidden="1">
      <c r="A171" s="7" t="s">
        <v>319</v>
      </c>
      <c r="B171" s="7" t="s">
        <v>311</v>
      </c>
      <c r="C171" s="8" t="s">
        <v>7</v>
      </c>
      <c r="D171" s="3" t="s">
        <v>113</v>
      </c>
      <c r="E171" s="6" t="s">
        <v>884</v>
      </c>
      <c r="F171" s="11" t="s">
        <v>5</v>
      </c>
      <c r="G171" s="9">
        <v>1</v>
      </c>
      <c r="H171" s="9"/>
      <c r="I171" s="9"/>
      <c r="J171" s="9"/>
      <c r="K171" s="9">
        <f t="shared" si="35"/>
        <v>0</v>
      </c>
      <c r="L171" s="9"/>
      <c r="M171" s="9">
        <f t="shared" si="36"/>
        <v>0</v>
      </c>
      <c r="N171" s="11">
        <f t="shared" si="37"/>
        <v>0</v>
      </c>
      <c r="O171" s="16"/>
      <c r="P171" s="45"/>
      <c r="Q171" s="31"/>
    </row>
    <row r="172" spans="1:17" s="4" customFormat="1" hidden="1">
      <c r="A172" s="7" t="s">
        <v>319</v>
      </c>
      <c r="B172" s="7" t="s">
        <v>311</v>
      </c>
      <c r="C172" s="8" t="s">
        <v>7</v>
      </c>
      <c r="D172" s="3" t="s">
        <v>113</v>
      </c>
      <c r="E172" s="6" t="s">
        <v>885</v>
      </c>
      <c r="F172" s="11" t="s">
        <v>5</v>
      </c>
      <c r="G172" s="9">
        <v>1</v>
      </c>
      <c r="H172" s="9"/>
      <c r="I172" s="9"/>
      <c r="J172" s="9"/>
      <c r="K172" s="9">
        <f t="shared" si="35"/>
        <v>0</v>
      </c>
      <c r="L172" s="9"/>
      <c r="M172" s="9">
        <f t="shared" si="36"/>
        <v>0</v>
      </c>
      <c r="N172" s="11">
        <f t="shared" si="37"/>
        <v>0</v>
      </c>
      <c r="O172" s="16"/>
      <c r="P172" s="45"/>
      <c r="Q172" s="31"/>
    </row>
    <row r="173" spans="1:17" s="4" customFormat="1" hidden="1">
      <c r="A173" s="7" t="s">
        <v>319</v>
      </c>
      <c r="B173" s="7" t="s">
        <v>311</v>
      </c>
      <c r="C173" s="8" t="s">
        <v>7</v>
      </c>
      <c r="D173" s="3" t="s">
        <v>113</v>
      </c>
      <c r="E173" s="6" t="s">
        <v>886</v>
      </c>
      <c r="F173" s="11" t="s">
        <v>5</v>
      </c>
      <c r="G173" s="9">
        <v>1</v>
      </c>
      <c r="H173" s="9"/>
      <c r="I173" s="9"/>
      <c r="J173" s="9"/>
      <c r="K173" s="9">
        <f t="shared" si="35"/>
        <v>0</v>
      </c>
      <c r="L173" s="9"/>
      <c r="M173" s="9">
        <f t="shared" si="36"/>
        <v>0</v>
      </c>
      <c r="N173" s="11">
        <f t="shared" si="37"/>
        <v>0</v>
      </c>
      <c r="O173" s="16"/>
      <c r="P173" s="45"/>
      <c r="Q173" s="31"/>
    </row>
    <row r="174" spans="1:17" s="4" customFormat="1" hidden="1">
      <c r="A174" s="7" t="s">
        <v>319</v>
      </c>
      <c r="B174" s="7" t="s">
        <v>311</v>
      </c>
      <c r="C174" s="8" t="s">
        <v>7</v>
      </c>
      <c r="D174" s="3" t="s">
        <v>113</v>
      </c>
      <c r="E174" s="6" t="s">
        <v>887</v>
      </c>
      <c r="F174" s="11" t="s">
        <v>5</v>
      </c>
      <c r="G174" s="9">
        <v>1</v>
      </c>
      <c r="H174" s="9"/>
      <c r="I174" s="9"/>
      <c r="J174" s="9"/>
      <c r="K174" s="9">
        <f t="shared" si="35"/>
        <v>0</v>
      </c>
      <c r="L174" s="9"/>
      <c r="M174" s="9">
        <f t="shared" si="36"/>
        <v>0</v>
      </c>
      <c r="N174" s="11">
        <f t="shared" si="37"/>
        <v>0</v>
      </c>
      <c r="O174" s="16"/>
      <c r="P174" s="45"/>
      <c r="Q174" s="31"/>
    </row>
    <row r="175" spans="1:17" s="4" customFormat="1" hidden="1">
      <c r="A175" s="7" t="s">
        <v>319</v>
      </c>
      <c r="B175" s="7" t="s">
        <v>311</v>
      </c>
      <c r="C175" s="8" t="s">
        <v>7</v>
      </c>
      <c r="D175" s="3" t="s">
        <v>113</v>
      </c>
      <c r="E175" s="6" t="s">
        <v>888</v>
      </c>
      <c r="F175" s="11" t="s">
        <v>5</v>
      </c>
      <c r="G175" s="9">
        <v>-1</v>
      </c>
      <c r="H175" s="11"/>
      <c r="I175" s="11"/>
      <c r="J175" s="11"/>
      <c r="K175" s="9">
        <f t="shared" si="35"/>
        <v>0</v>
      </c>
      <c r="L175" s="9"/>
      <c r="M175" s="9">
        <f t="shared" si="36"/>
        <v>0</v>
      </c>
      <c r="N175" s="11">
        <f t="shared" si="37"/>
        <v>0</v>
      </c>
      <c r="O175" s="16"/>
      <c r="P175" s="45"/>
      <c r="Q175" s="31"/>
    </row>
    <row r="176" spans="1:17" s="4" customFormat="1" hidden="1">
      <c r="A176" s="7" t="s">
        <v>319</v>
      </c>
      <c r="B176" s="7" t="s">
        <v>311</v>
      </c>
      <c r="C176" s="8" t="s">
        <v>7</v>
      </c>
      <c r="D176" s="3" t="s">
        <v>113</v>
      </c>
      <c r="E176" s="6" t="s">
        <v>889</v>
      </c>
      <c r="F176" s="11" t="s">
        <v>5</v>
      </c>
      <c r="G176" s="9">
        <v>1</v>
      </c>
      <c r="H176" s="11"/>
      <c r="I176" s="11"/>
      <c r="J176" s="11"/>
      <c r="K176" s="9">
        <f t="shared" si="35"/>
        <v>0</v>
      </c>
      <c r="L176" s="9"/>
      <c r="M176" s="9">
        <f t="shared" si="36"/>
        <v>0</v>
      </c>
      <c r="N176" s="11">
        <f t="shared" si="37"/>
        <v>0</v>
      </c>
      <c r="O176" s="16"/>
      <c r="P176" s="45"/>
      <c r="Q176" s="31"/>
    </row>
    <row r="177" spans="1:17" s="4" customFormat="1" hidden="1">
      <c r="A177" s="7" t="s">
        <v>319</v>
      </c>
      <c r="B177" s="7" t="s">
        <v>311</v>
      </c>
      <c r="C177" s="8" t="s">
        <v>7</v>
      </c>
      <c r="D177" s="3" t="s">
        <v>113</v>
      </c>
      <c r="E177" s="6" t="s">
        <v>890</v>
      </c>
      <c r="F177" s="11" t="s">
        <v>5</v>
      </c>
      <c r="G177" s="9">
        <v>1</v>
      </c>
      <c r="H177" s="11"/>
      <c r="I177" s="11"/>
      <c r="J177" s="11"/>
      <c r="K177" s="9">
        <f t="shared" si="35"/>
        <v>0</v>
      </c>
      <c r="L177" s="9"/>
      <c r="M177" s="9">
        <f t="shared" si="36"/>
        <v>0</v>
      </c>
      <c r="N177" s="11">
        <f t="shared" si="37"/>
        <v>0</v>
      </c>
      <c r="O177" s="16"/>
      <c r="P177" s="45"/>
      <c r="Q177" s="31"/>
    </row>
    <row r="178" spans="1:17" s="4" customFormat="1" hidden="1">
      <c r="A178" s="7" t="s">
        <v>319</v>
      </c>
      <c r="B178" s="7" t="s">
        <v>311</v>
      </c>
      <c r="C178" s="8" t="s">
        <v>7</v>
      </c>
      <c r="D178" s="3" t="s">
        <v>113</v>
      </c>
      <c r="E178" s="6" t="s">
        <v>891</v>
      </c>
      <c r="F178" s="11" t="s">
        <v>5</v>
      </c>
      <c r="G178" s="9">
        <v>1</v>
      </c>
      <c r="H178" s="11"/>
      <c r="I178" s="11"/>
      <c r="J178" s="11"/>
      <c r="K178" s="9">
        <f t="shared" si="35"/>
        <v>0</v>
      </c>
      <c r="L178" s="9"/>
      <c r="M178" s="9">
        <f t="shared" si="36"/>
        <v>0</v>
      </c>
      <c r="N178" s="11">
        <f t="shared" si="37"/>
        <v>0</v>
      </c>
      <c r="O178" s="16"/>
      <c r="P178" s="45"/>
      <c r="Q178" s="31"/>
    </row>
    <row r="179" spans="1:17" s="4" customFormat="1" hidden="1">
      <c r="A179" s="7" t="s">
        <v>319</v>
      </c>
      <c r="B179" s="7" t="s">
        <v>311</v>
      </c>
      <c r="C179" s="8" t="s">
        <v>7</v>
      </c>
      <c r="D179" s="3" t="s">
        <v>113</v>
      </c>
      <c r="E179" s="6" t="s">
        <v>892</v>
      </c>
      <c r="F179" s="11" t="s">
        <v>5</v>
      </c>
      <c r="G179" s="9">
        <v>1</v>
      </c>
      <c r="H179" s="11"/>
      <c r="I179" s="11"/>
      <c r="J179" s="11"/>
      <c r="K179" s="9">
        <f t="shared" si="35"/>
        <v>0</v>
      </c>
      <c r="L179" s="9"/>
      <c r="M179" s="9">
        <f t="shared" si="36"/>
        <v>0</v>
      </c>
      <c r="N179" s="11">
        <f t="shared" si="37"/>
        <v>0</v>
      </c>
      <c r="O179" s="16"/>
      <c r="P179" s="45"/>
      <c r="Q179" s="31"/>
    </row>
    <row r="180" spans="1:17" s="4" customFormat="1" hidden="1">
      <c r="A180" s="7" t="s">
        <v>319</v>
      </c>
      <c r="B180" s="7" t="s">
        <v>311</v>
      </c>
      <c r="C180" s="8" t="s">
        <v>7</v>
      </c>
      <c r="D180" s="3" t="s">
        <v>113</v>
      </c>
      <c r="E180" s="6" t="s">
        <v>888</v>
      </c>
      <c r="F180" s="11" t="s">
        <v>5</v>
      </c>
      <c r="G180" s="9">
        <v>-1</v>
      </c>
      <c r="H180" s="11"/>
      <c r="I180" s="11"/>
      <c r="J180" s="11"/>
      <c r="K180" s="9">
        <f t="shared" si="35"/>
        <v>0</v>
      </c>
      <c r="L180" s="9"/>
      <c r="M180" s="9">
        <f t="shared" si="36"/>
        <v>0</v>
      </c>
      <c r="N180" s="11">
        <f t="shared" ref="N180:N181" si="38">G180*K180*M180</f>
        <v>0</v>
      </c>
      <c r="O180" s="16"/>
      <c r="P180" s="45"/>
      <c r="Q180" s="31"/>
    </row>
    <row r="181" spans="1:17" s="4" customFormat="1" hidden="1">
      <c r="A181" s="7" t="s">
        <v>319</v>
      </c>
      <c r="B181" s="7" t="s">
        <v>311</v>
      </c>
      <c r="C181" s="8" t="s">
        <v>7</v>
      </c>
      <c r="D181" s="3" t="s">
        <v>113</v>
      </c>
      <c r="E181" s="6" t="s">
        <v>893</v>
      </c>
      <c r="F181" s="11" t="s">
        <v>5</v>
      </c>
      <c r="G181" s="9">
        <v>1</v>
      </c>
      <c r="H181" s="11"/>
      <c r="I181" s="11"/>
      <c r="J181" s="11"/>
      <c r="K181" s="9">
        <f t="shared" si="35"/>
        <v>0</v>
      </c>
      <c r="L181" s="9"/>
      <c r="M181" s="9">
        <f t="shared" si="36"/>
        <v>0</v>
      </c>
      <c r="N181" s="11">
        <f t="shared" si="38"/>
        <v>0</v>
      </c>
      <c r="O181" s="16"/>
      <c r="P181" s="45"/>
      <c r="Q181" s="31"/>
    </row>
    <row r="182" spans="1:17" s="4" customFormat="1" hidden="1">
      <c r="A182" s="7" t="s">
        <v>319</v>
      </c>
      <c r="B182" s="7" t="s">
        <v>311</v>
      </c>
      <c r="C182" s="8" t="s">
        <v>7</v>
      </c>
      <c r="D182" s="3" t="s">
        <v>113</v>
      </c>
      <c r="E182" s="6" t="s">
        <v>894</v>
      </c>
      <c r="F182" s="11" t="s">
        <v>5</v>
      </c>
      <c r="G182" s="9">
        <v>1</v>
      </c>
      <c r="H182" s="11"/>
      <c r="I182" s="11"/>
      <c r="J182" s="11"/>
      <c r="K182" s="9">
        <f t="shared" si="35"/>
        <v>0</v>
      </c>
      <c r="L182" s="9"/>
      <c r="M182" s="9">
        <f t="shared" si="36"/>
        <v>0</v>
      </c>
      <c r="N182" s="11">
        <f t="shared" si="37"/>
        <v>0</v>
      </c>
      <c r="O182" s="16"/>
      <c r="P182" s="45"/>
      <c r="Q182" s="31"/>
    </row>
    <row r="183" spans="1:17" s="4" customFormat="1" hidden="1">
      <c r="A183" s="7" t="s">
        <v>319</v>
      </c>
      <c r="B183" s="7" t="s">
        <v>311</v>
      </c>
      <c r="C183" s="8" t="s">
        <v>7</v>
      </c>
      <c r="D183" s="3" t="s">
        <v>113</v>
      </c>
      <c r="E183" s="6" t="s">
        <v>895</v>
      </c>
      <c r="F183" s="11" t="s">
        <v>5</v>
      </c>
      <c r="G183" s="9">
        <v>1</v>
      </c>
      <c r="H183" s="11"/>
      <c r="I183" s="11"/>
      <c r="J183" s="11"/>
      <c r="K183" s="9">
        <f t="shared" si="35"/>
        <v>0</v>
      </c>
      <c r="L183" s="9"/>
      <c r="M183" s="9">
        <f t="shared" si="36"/>
        <v>0</v>
      </c>
      <c r="N183" s="11">
        <f t="shared" ref="N183" si="39">G183*K183*M183</f>
        <v>0</v>
      </c>
      <c r="O183" s="16"/>
      <c r="P183" s="45"/>
      <c r="Q183" s="31"/>
    </row>
    <row r="184" spans="1:17" s="4" customFormat="1" hidden="1">
      <c r="A184" s="7" t="s">
        <v>319</v>
      </c>
      <c r="B184" s="7" t="s">
        <v>311</v>
      </c>
      <c r="C184" s="8" t="s">
        <v>7</v>
      </c>
      <c r="D184" s="3" t="s">
        <v>113</v>
      </c>
      <c r="E184" s="6" t="s">
        <v>896</v>
      </c>
      <c r="F184" s="11" t="s">
        <v>5</v>
      </c>
      <c r="G184" s="9">
        <v>1</v>
      </c>
      <c r="H184" s="11"/>
      <c r="I184" s="11"/>
      <c r="J184" s="11"/>
      <c r="K184" s="9">
        <f t="shared" si="35"/>
        <v>0</v>
      </c>
      <c r="L184" s="9"/>
      <c r="M184" s="9">
        <f t="shared" si="36"/>
        <v>0</v>
      </c>
      <c r="N184" s="11">
        <f t="shared" si="37"/>
        <v>0</v>
      </c>
      <c r="O184" s="16"/>
      <c r="P184" s="45"/>
      <c r="Q184" s="31"/>
    </row>
    <row r="185" spans="1:17" s="4" customFormat="1" hidden="1">
      <c r="A185" s="7" t="s">
        <v>319</v>
      </c>
      <c r="B185" s="7" t="s">
        <v>311</v>
      </c>
      <c r="C185" s="8" t="s">
        <v>7</v>
      </c>
      <c r="D185" s="3" t="s">
        <v>113</v>
      </c>
      <c r="E185" s="6" t="s">
        <v>896</v>
      </c>
      <c r="F185" s="11" t="s">
        <v>5</v>
      </c>
      <c r="G185" s="9">
        <v>1</v>
      </c>
      <c r="H185" s="11"/>
      <c r="I185" s="11"/>
      <c r="J185" s="11"/>
      <c r="K185" s="9">
        <f t="shared" si="35"/>
        <v>0</v>
      </c>
      <c r="L185" s="9"/>
      <c r="M185" s="9">
        <f t="shared" si="36"/>
        <v>0</v>
      </c>
      <c r="N185" s="11">
        <f t="shared" ref="N185:N190" si="40">G185*K185*M185</f>
        <v>0</v>
      </c>
      <c r="O185" s="16"/>
      <c r="P185" s="45"/>
      <c r="Q185" s="31"/>
    </row>
    <row r="186" spans="1:17" s="4" customFormat="1" hidden="1">
      <c r="A186" s="7" t="s">
        <v>319</v>
      </c>
      <c r="B186" s="7" t="s">
        <v>311</v>
      </c>
      <c r="C186" s="8" t="s">
        <v>7</v>
      </c>
      <c r="D186" s="3" t="s">
        <v>113</v>
      </c>
      <c r="E186" s="6" t="s">
        <v>888</v>
      </c>
      <c r="F186" s="11" t="s">
        <v>5</v>
      </c>
      <c r="G186" s="9">
        <v>-1</v>
      </c>
      <c r="H186" s="11"/>
      <c r="I186" s="11"/>
      <c r="J186" s="11"/>
      <c r="K186" s="9">
        <f t="shared" si="35"/>
        <v>0</v>
      </c>
      <c r="L186" s="9"/>
      <c r="M186" s="9">
        <f t="shared" si="36"/>
        <v>0</v>
      </c>
      <c r="N186" s="11">
        <f t="shared" ref="N186" si="41">G186*K186*M186</f>
        <v>0</v>
      </c>
      <c r="O186" s="16"/>
      <c r="P186" s="45"/>
      <c r="Q186" s="31"/>
    </row>
    <row r="187" spans="1:17" s="4" customFormat="1" hidden="1">
      <c r="A187" s="7" t="s">
        <v>319</v>
      </c>
      <c r="B187" s="7" t="s">
        <v>311</v>
      </c>
      <c r="C187" s="8" t="s">
        <v>7</v>
      </c>
      <c r="D187" s="3" t="s">
        <v>113</v>
      </c>
      <c r="E187" s="6" t="s">
        <v>807</v>
      </c>
      <c r="F187" s="11" t="s">
        <v>5</v>
      </c>
      <c r="G187" s="9">
        <v>1</v>
      </c>
      <c r="H187" s="11"/>
      <c r="I187" s="11"/>
      <c r="J187" s="11"/>
      <c r="K187" s="9">
        <f t="shared" si="35"/>
        <v>0</v>
      </c>
      <c r="L187" s="9"/>
      <c r="M187" s="9">
        <f t="shared" si="36"/>
        <v>0</v>
      </c>
      <c r="N187" s="11">
        <f t="shared" si="40"/>
        <v>0</v>
      </c>
      <c r="O187" s="16"/>
      <c r="P187" s="45"/>
      <c r="Q187" s="31"/>
    </row>
    <row r="188" spans="1:17" s="4" customFormat="1" hidden="1">
      <c r="A188" s="7" t="s">
        <v>319</v>
      </c>
      <c r="B188" s="7" t="s">
        <v>311</v>
      </c>
      <c r="C188" s="8" t="s">
        <v>7</v>
      </c>
      <c r="D188" s="3" t="s">
        <v>113</v>
      </c>
      <c r="E188" s="6" t="s">
        <v>897</v>
      </c>
      <c r="F188" s="11" t="s">
        <v>5</v>
      </c>
      <c r="G188" s="9">
        <v>2</v>
      </c>
      <c r="H188" s="11"/>
      <c r="I188" s="11"/>
      <c r="J188" s="11"/>
      <c r="K188" s="9">
        <f t="shared" si="35"/>
        <v>0</v>
      </c>
      <c r="L188" s="9"/>
      <c r="M188" s="9">
        <f t="shared" si="36"/>
        <v>0</v>
      </c>
      <c r="N188" s="11">
        <f t="shared" si="40"/>
        <v>0</v>
      </c>
      <c r="O188" s="16"/>
      <c r="P188" s="45"/>
      <c r="Q188" s="31"/>
    </row>
    <row r="189" spans="1:17" s="4" customFormat="1" hidden="1">
      <c r="A189" s="7" t="s">
        <v>319</v>
      </c>
      <c r="B189" s="7" t="s">
        <v>311</v>
      </c>
      <c r="C189" s="8" t="s">
        <v>7</v>
      </c>
      <c r="D189" s="3" t="s">
        <v>113</v>
      </c>
      <c r="E189" s="6" t="s">
        <v>897</v>
      </c>
      <c r="F189" s="11" t="s">
        <v>5</v>
      </c>
      <c r="G189" s="9">
        <v>1</v>
      </c>
      <c r="H189" s="11"/>
      <c r="I189" s="11"/>
      <c r="J189" s="11"/>
      <c r="K189" s="9">
        <f t="shared" si="35"/>
        <v>0</v>
      </c>
      <c r="L189" s="9"/>
      <c r="M189" s="9">
        <f t="shared" si="36"/>
        <v>0</v>
      </c>
      <c r="N189" s="11">
        <f t="shared" si="40"/>
        <v>0</v>
      </c>
      <c r="O189" s="16"/>
      <c r="P189" s="45"/>
      <c r="Q189" s="31"/>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6"/>
      <c r="P190" s="45"/>
      <c r="Q190" s="31"/>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6"/>
      <c r="P191" s="45"/>
      <c r="Q191" s="31"/>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6"/>
      <c r="P192" s="45"/>
      <c r="Q192" s="31"/>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6"/>
      <c r="P193" s="45"/>
      <c r="Q193" s="31"/>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6"/>
      <c r="P194" s="45"/>
      <c r="Q194" s="31"/>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6"/>
      <c r="P195" s="45"/>
      <c r="Q195" s="31"/>
    </row>
    <row r="196" spans="1:17" s="4" customFormat="1" ht="28.5" hidden="1">
      <c r="A196" s="44" t="s">
        <v>319</v>
      </c>
      <c r="B196" s="44" t="s">
        <v>311</v>
      </c>
      <c r="C196" s="44" t="s">
        <v>7</v>
      </c>
      <c r="D196" s="44" t="s">
        <v>113</v>
      </c>
      <c r="E196" s="44" t="s">
        <v>553</v>
      </c>
      <c r="F196" s="42" t="s">
        <v>5</v>
      </c>
      <c r="G196" s="42"/>
      <c r="H196" s="42"/>
      <c r="I196" s="42"/>
      <c r="J196" s="42"/>
      <c r="K196" s="42"/>
      <c r="L196" s="42"/>
      <c r="M196" s="42"/>
      <c r="N196" s="42">
        <f>SUM(N168:N195)</f>
        <v>0</v>
      </c>
      <c r="O196" s="39">
        <v>0</v>
      </c>
      <c r="P196" s="43">
        <f>N196*O196</f>
        <v>0</v>
      </c>
      <c r="Q196" s="43">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2"/>
      <c r="Q197" s="31"/>
    </row>
    <row r="198" spans="1:17" s="4" customFormat="1" hidden="1">
      <c r="A198" s="7" t="s">
        <v>319</v>
      </c>
      <c r="B198" s="7" t="s">
        <v>311</v>
      </c>
      <c r="C198" s="8" t="s">
        <v>7</v>
      </c>
      <c r="D198" s="3" t="s">
        <v>114</v>
      </c>
      <c r="E198" s="6" t="s">
        <v>881</v>
      </c>
      <c r="F198" s="11" t="s">
        <v>5</v>
      </c>
      <c r="G198" s="9">
        <v>0</v>
      </c>
      <c r="H198" s="9">
        <v>2350</v>
      </c>
      <c r="I198" s="9"/>
      <c r="J198" s="9">
        <v>1050</v>
      </c>
      <c r="K198" s="9">
        <f>$H198*0.00328084</f>
        <v>7.7099740000000008</v>
      </c>
      <c r="L198" s="9"/>
      <c r="M198" s="9">
        <f>$J198*0.00328084</f>
        <v>3.4448820000000002</v>
      </c>
      <c r="N198" s="11">
        <f>G198*K198*M198</f>
        <v>0</v>
      </c>
      <c r="O198" s="16"/>
      <c r="P198" s="45"/>
      <c r="Q198" s="31"/>
    </row>
    <row r="199" spans="1:17" s="4" customFormat="1" hidden="1">
      <c r="A199" s="7" t="s">
        <v>319</v>
      </c>
      <c r="B199" s="7" t="s">
        <v>311</v>
      </c>
      <c r="C199" s="8" t="s">
        <v>7</v>
      </c>
      <c r="D199" s="3" t="s">
        <v>114</v>
      </c>
      <c r="E199" s="6" t="s">
        <v>882</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6"/>
      <c r="P199" s="45"/>
      <c r="Q199" s="31"/>
    </row>
    <row r="200" spans="1:17" s="4" customFormat="1" hidden="1">
      <c r="A200" s="7" t="s">
        <v>319</v>
      </c>
      <c r="B200" s="7" t="s">
        <v>311</v>
      </c>
      <c r="C200" s="8" t="s">
        <v>7</v>
      </c>
      <c r="D200" s="3" t="s">
        <v>114</v>
      </c>
      <c r="E200" s="6" t="s">
        <v>883</v>
      </c>
      <c r="F200" s="11" t="s">
        <v>5</v>
      </c>
      <c r="G200" s="9">
        <v>0</v>
      </c>
      <c r="H200" s="9">
        <v>2350</v>
      </c>
      <c r="I200" s="9"/>
      <c r="J200" s="9">
        <v>600</v>
      </c>
      <c r="K200" s="9">
        <f t="shared" si="44"/>
        <v>7.7099740000000008</v>
      </c>
      <c r="L200" s="9"/>
      <c r="M200" s="9">
        <f t="shared" si="45"/>
        <v>1.968504</v>
      </c>
      <c r="N200" s="11">
        <f t="shared" si="46"/>
        <v>0</v>
      </c>
      <c r="O200" s="16"/>
      <c r="P200" s="45"/>
      <c r="Q200" s="31"/>
    </row>
    <row r="201" spans="1:17" s="4" customFormat="1" hidden="1">
      <c r="A201" s="7" t="s">
        <v>319</v>
      </c>
      <c r="B201" s="7" t="s">
        <v>311</v>
      </c>
      <c r="C201" s="8" t="s">
        <v>7</v>
      </c>
      <c r="D201" s="3" t="s">
        <v>114</v>
      </c>
      <c r="E201" s="6" t="s">
        <v>884</v>
      </c>
      <c r="F201" s="11" t="s">
        <v>5</v>
      </c>
      <c r="G201" s="9">
        <v>2</v>
      </c>
      <c r="H201" s="9"/>
      <c r="I201" s="9"/>
      <c r="J201" s="9"/>
      <c r="K201" s="9">
        <f t="shared" si="44"/>
        <v>0</v>
      </c>
      <c r="L201" s="9"/>
      <c r="M201" s="9">
        <f t="shared" si="45"/>
        <v>0</v>
      </c>
      <c r="N201" s="11">
        <f t="shared" si="46"/>
        <v>0</v>
      </c>
      <c r="O201" s="16"/>
      <c r="P201" s="45"/>
      <c r="Q201" s="31"/>
    </row>
    <row r="202" spans="1:17" s="4" customFormat="1" hidden="1">
      <c r="A202" s="7" t="s">
        <v>319</v>
      </c>
      <c r="B202" s="7" t="s">
        <v>311</v>
      </c>
      <c r="C202" s="8" t="s">
        <v>7</v>
      </c>
      <c r="D202" s="3" t="s">
        <v>114</v>
      </c>
      <c r="E202" s="6" t="s">
        <v>885</v>
      </c>
      <c r="F202" s="11" t="s">
        <v>5</v>
      </c>
      <c r="G202" s="9">
        <v>2</v>
      </c>
      <c r="H202" s="9"/>
      <c r="I202" s="9"/>
      <c r="J202" s="9"/>
      <c r="K202" s="9">
        <f t="shared" si="44"/>
        <v>0</v>
      </c>
      <c r="L202" s="9"/>
      <c r="M202" s="9">
        <f t="shared" si="45"/>
        <v>0</v>
      </c>
      <c r="N202" s="11">
        <f t="shared" si="46"/>
        <v>0</v>
      </c>
      <c r="O202" s="16"/>
      <c r="P202" s="45"/>
      <c r="Q202" s="31"/>
    </row>
    <row r="203" spans="1:17" s="4" customFormat="1" hidden="1">
      <c r="A203" s="7" t="s">
        <v>319</v>
      </c>
      <c r="B203" s="7" t="s">
        <v>311</v>
      </c>
      <c r="C203" s="8" t="s">
        <v>7</v>
      </c>
      <c r="D203" s="3" t="s">
        <v>114</v>
      </c>
      <c r="E203" s="6" t="s">
        <v>886</v>
      </c>
      <c r="F203" s="11" t="s">
        <v>5</v>
      </c>
      <c r="G203" s="9">
        <v>2</v>
      </c>
      <c r="H203" s="9"/>
      <c r="I203" s="9"/>
      <c r="J203" s="9"/>
      <c r="K203" s="9">
        <f t="shared" si="44"/>
        <v>0</v>
      </c>
      <c r="L203" s="9"/>
      <c r="M203" s="9">
        <f t="shared" si="45"/>
        <v>0</v>
      </c>
      <c r="N203" s="11">
        <f t="shared" ref="N203:N208" si="47">G203*K203*M203</f>
        <v>0</v>
      </c>
      <c r="O203" s="16"/>
      <c r="P203" s="45"/>
      <c r="Q203" s="31"/>
    </row>
    <row r="204" spans="1:17" s="4" customFormat="1" hidden="1">
      <c r="A204" s="7" t="s">
        <v>319</v>
      </c>
      <c r="B204" s="7" t="s">
        <v>311</v>
      </c>
      <c r="C204" s="8" t="s">
        <v>7</v>
      </c>
      <c r="D204" s="3" t="s">
        <v>114</v>
      </c>
      <c r="E204" s="6" t="s">
        <v>887</v>
      </c>
      <c r="F204" s="11" t="s">
        <v>5</v>
      </c>
      <c r="G204" s="9">
        <v>2</v>
      </c>
      <c r="H204" s="9"/>
      <c r="I204" s="9"/>
      <c r="J204" s="9"/>
      <c r="K204" s="9">
        <f t="shared" si="44"/>
        <v>0</v>
      </c>
      <c r="L204" s="9"/>
      <c r="M204" s="9">
        <f t="shared" si="45"/>
        <v>0</v>
      </c>
      <c r="N204" s="11">
        <f t="shared" si="47"/>
        <v>0</v>
      </c>
      <c r="O204" s="16"/>
      <c r="P204" s="45"/>
      <c r="Q204" s="31"/>
    </row>
    <row r="205" spans="1:17" s="4" customFormat="1" hidden="1">
      <c r="A205" s="7" t="s">
        <v>319</v>
      </c>
      <c r="B205" s="7" t="s">
        <v>311</v>
      </c>
      <c r="C205" s="8" t="s">
        <v>7</v>
      </c>
      <c r="D205" s="3" t="s">
        <v>114</v>
      </c>
      <c r="E205" s="6" t="s">
        <v>888</v>
      </c>
      <c r="F205" s="11" t="s">
        <v>5</v>
      </c>
      <c r="G205" s="9">
        <v>-2</v>
      </c>
      <c r="H205" s="11"/>
      <c r="I205" s="11"/>
      <c r="J205" s="11"/>
      <c r="K205" s="9">
        <f t="shared" si="44"/>
        <v>0</v>
      </c>
      <c r="L205" s="9"/>
      <c r="M205" s="9">
        <f t="shared" si="45"/>
        <v>0</v>
      </c>
      <c r="N205" s="11">
        <f t="shared" si="47"/>
        <v>0</v>
      </c>
      <c r="O205" s="16"/>
      <c r="P205" s="45"/>
      <c r="Q205" s="31"/>
    </row>
    <row r="206" spans="1:17" s="4" customFormat="1" hidden="1">
      <c r="A206" s="7" t="s">
        <v>319</v>
      </c>
      <c r="B206" s="7" t="s">
        <v>311</v>
      </c>
      <c r="C206" s="8" t="s">
        <v>7</v>
      </c>
      <c r="D206" s="3" t="s">
        <v>114</v>
      </c>
      <c r="E206" s="6" t="s">
        <v>889</v>
      </c>
      <c r="F206" s="11" t="s">
        <v>5</v>
      </c>
      <c r="G206" s="9">
        <v>2</v>
      </c>
      <c r="H206" s="11"/>
      <c r="I206" s="11"/>
      <c r="J206" s="11"/>
      <c r="K206" s="9">
        <f t="shared" si="44"/>
        <v>0</v>
      </c>
      <c r="L206" s="9"/>
      <c r="M206" s="9">
        <f t="shared" si="45"/>
        <v>0</v>
      </c>
      <c r="N206" s="11">
        <f t="shared" si="47"/>
        <v>0</v>
      </c>
      <c r="O206" s="16"/>
      <c r="P206" s="45"/>
      <c r="Q206" s="31"/>
    </row>
    <row r="207" spans="1:17" s="4" customFormat="1" hidden="1">
      <c r="A207" s="7" t="s">
        <v>319</v>
      </c>
      <c r="B207" s="7" t="s">
        <v>311</v>
      </c>
      <c r="C207" s="8" t="s">
        <v>7</v>
      </c>
      <c r="D207" s="3" t="s">
        <v>114</v>
      </c>
      <c r="E207" s="6" t="s">
        <v>890</v>
      </c>
      <c r="F207" s="11" t="s">
        <v>5</v>
      </c>
      <c r="G207" s="9">
        <v>2</v>
      </c>
      <c r="H207" s="11"/>
      <c r="I207" s="11"/>
      <c r="J207" s="11"/>
      <c r="K207" s="9">
        <f t="shared" si="44"/>
        <v>0</v>
      </c>
      <c r="L207" s="9"/>
      <c r="M207" s="9">
        <f t="shared" si="45"/>
        <v>0</v>
      </c>
      <c r="N207" s="11">
        <f t="shared" si="47"/>
        <v>0</v>
      </c>
      <c r="O207" s="16"/>
      <c r="P207" s="45"/>
      <c r="Q207" s="31"/>
    </row>
    <row r="208" spans="1:17" s="4" customFormat="1" hidden="1">
      <c r="A208" s="7" t="s">
        <v>319</v>
      </c>
      <c r="B208" s="7" t="s">
        <v>311</v>
      </c>
      <c r="C208" s="8" t="s">
        <v>7</v>
      </c>
      <c r="D208" s="3" t="s">
        <v>114</v>
      </c>
      <c r="E208" s="6" t="s">
        <v>891</v>
      </c>
      <c r="F208" s="11" t="s">
        <v>5</v>
      </c>
      <c r="G208" s="9">
        <v>2</v>
      </c>
      <c r="H208" s="11"/>
      <c r="I208" s="11"/>
      <c r="J208" s="11"/>
      <c r="K208" s="9">
        <f t="shared" si="44"/>
        <v>0</v>
      </c>
      <c r="L208" s="9"/>
      <c r="M208" s="9">
        <f t="shared" si="45"/>
        <v>0</v>
      </c>
      <c r="N208" s="11">
        <f t="shared" si="47"/>
        <v>0</v>
      </c>
      <c r="O208" s="16"/>
      <c r="P208" s="45"/>
      <c r="Q208" s="31"/>
    </row>
    <row r="209" spans="1:17" s="4" customFormat="1" hidden="1">
      <c r="A209" s="7" t="s">
        <v>319</v>
      </c>
      <c r="B209" s="7" t="s">
        <v>311</v>
      </c>
      <c r="C209" s="8" t="s">
        <v>7</v>
      </c>
      <c r="D209" s="3" t="s">
        <v>114</v>
      </c>
      <c r="E209" s="6" t="s">
        <v>892</v>
      </c>
      <c r="F209" s="11" t="s">
        <v>5</v>
      </c>
      <c r="G209" s="9">
        <v>2</v>
      </c>
      <c r="H209" s="11"/>
      <c r="I209" s="11"/>
      <c r="J209" s="11"/>
      <c r="K209" s="9">
        <f t="shared" si="44"/>
        <v>0</v>
      </c>
      <c r="L209" s="9"/>
      <c r="M209" s="9">
        <f t="shared" si="45"/>
        <v>0</v>
      </c>
      <c r="N209" s="11">
        <f t="shared" si="46"/>
        <v>0</v>
      </c>
      <c r="O209" s="16"/>
      <c r="P209" s="45"/>
      <c r="Q209" s="31"/>
    </row>
    <row r="210" spans="1:17" s="4" customFormat="1" hidden="1">
      <c r="A210" s="7" t="s">
        <v>319</v>
      </c>
      <c r="B210" s="7" t="s">
        <v>311</v>
      </c>
      <c r="C210" s="8" t="s">
        <v>7</v>
      </c>
      <c r="D210" s="3" t="s">
        <v>114</v>
      </c>
      <c r="E210" s="6" t="s">
        <v>888</v>
      </c>
      <c r="F210" s="11" t="s">
        <v>5</v>
      </c>
      <c r="G210" s="9">
        <v>-2</v>
      </c>
      <c r="H210" s="11"/>
      <c r="I210" s="11"/>
      <c r="J210" s="11"/>
      <c r="K210" s="9">
        <f t="shared" si="44"/>
        <v>0</v>
      </c>
      <c r="L210" s="9"/>
      <c r="M210" s="9">
        <f t="shared" si="45"/>
        <v>0</v>
      </c>
      <c r="N210" s="11">
        <f t="shared" si="46"/>
        <v>0</v>
      </c>
      <c r="O210" s="16"/>
      <c r="P210" s="45"/>
      <c r="Q210" s="31"/>
    </row>
    <row r="211" spans="1:17" s="4" customFormat="1" hidden="1">
      <c r="A211" s="7" t="s">
        <v>319</v>
      </c>
      <c r="B211" s="7" t="s">
        <v>311</v>
      </c>
      <c r="C211" s="8" t="s">
        <v>7</v>
      </c>
      <c r="D211" s="3" t="s">
        <v>114</v>
      </c>
      <c r="E211" s="6" t="s">
        <v>893</v>
      </c>
      <c r="F211" s="11" t="s">
        <v>5</v>
      </c>
      <c r="G211" s="9">
        <v>1</v>
      </c>
      <c r="H211" s="11"/>
      <c r="I211" s="11"/>
      <c r="J211" s="11"/>
      <c r="K211" s="9">
        <f t="shared" si="44"/>
        <v>0</v>
      </c>
      <c r="L211" s="9"/>
      <c r="M211" s="9">
        <f t="shared" si="45"/>
        <v>0</v>
      </c>
      <c r="N211" s="11">
        <f t="shared" si="46"/>
        <v>0</v>
      </c>
      <c r="O211" s="16"/>
      <c r="P211" s="45"/>
      <c r="Q211" s="31"/>
    </row>
    <row r="212" spans="1:17" s="4" customFormat="1" hidden="1">
      <c r="A212" s="7" t="s">
        <v>319</v>
      </c>
      <c r="B212" s="7" t="s">
        <v>311</v>
      </c>
      <c r="C212" s="8" t="s">
        <v>7</v>
      </c>
      <c r="D212" s="3" t="s">
        <v>114</v>
      </c>
      <c r="E212" s="6" t="s">
        <v>894</v>
      </c>
      <c r="F212" s="11" t="s">
        <v>5</v>
      </c>
      <c r="G212" s="9">
        <v>2</v>
      </c>
      <c r="H212" s="11"/>
      <c r="I212" s="11"/>
      <c r="J212" s="11"/>
      <c r="K212" s="9">
        <f t="shared" si="44"/>
        <v>0</v>
      </c>
      <c r="L212" s="9"/>
      <c r="M212" s="9">
        <f t="shared" si="45"/>
        <v>0</v>
      </c>
      <c r="N212" s="11">
        <f t="shared" si="46"/>
        <v>0</v>
      </c>
      <c r="O212" s="16"/>
      <c r="P212" s="45"/>
      <c r="Q212" s="31"/>
    </row>
    <row r="213" spans="1:17" s="4" customFormat="1" hidden="1">
      <c r="A213" s="7" t="s">
        <v>319</v>
      </c>
      <c r="B213" s="7" t="s">
        <v>311</v>
      </c>
      <c r="C213" s="8" t="s">
        <v>7</v>
      </c>
      <c r="D213" s="3" t="s">
        <v>114</v>
      </c>
      <c r="E213" s="6" t="s">
        <v>895</v>
      </c>
      <c r="F213" s="11" t="s">
        <v>5</v>
      </c>
      <c r="G213" s="9">
        <v>2</v>
      </c>
      <c r="H213" s="11"/>
      <c r="I213" s="11"/>
      <c r="J213" s="11"/>
      <c r="K213" s="9">
        <f t="shared" si="44"/>
        <v>0</v>
      </c>
      <c r="L213" s="9"/>
      <c r="M213" s="9">
        <f t="shared" si="45"/>
        <v>0</v>
      </c>
      <c r="N213" s="11">
        <f t="shared" si="46"/>
        <v>0</v>
      </c>
      <c r="O213" s="16"/>
      <c r="P213" s="45"/>
      <c r="Q213" s="31"/>
    </row>
    <row r="214" spans="1:17" s="4" customFormat="1" hidden="1">
      <c r="A214" s="7" t="s">
        <v>319</v>
      </c>
      <c r="B214" s="7" t="s">
        <v>311</v>
      </c>
      <c r="C214" s="8" t="s">
        <v>7</v>
      </c>
      <c r="D214" s="3" t="s">
        <v>114</v>
      </c>
      <c r="E214" s="6" t="s">
        <v>896</v>
      </c>
      <c r="F214" s="11" t="s">
        <v>5</v>
      </c>
      <c r="G214" s="9">
        <v>2</v>
      </c>
      <c r="H214" s="11"/>
      <c r="I214" s="11"/>
      <c r="J214" s="11"/>
      <c r="K214" s="9">
        <f t="shared" si="44"/>
        <v>0</v>
      </c>
      <c r="L214" s="9"/>
      <c r="M214" s="9">
        <f t="shared" si="45"/>
        <v>0</v>
      </c>
      <c r="N214" s="11">
        <f t="shared" si="46"/>
        <v>0</v>
      </c>
      <c r="O214" s="16"/>
      <c r="P214" s="45"/>
      <c r="Q214" s="31"/>
    </row>
    <row r="215" spans="1:17" s="4" customFormat="1" hidden="1">
      <c r="A215" s="7" t="s">
        <v>319</v>
      </c>
      <c r="B215" s="7" t="s">
        <v>311</v>
      </c>
      <c r="C215" s="8" t="s">
        <v>7</v>
      </c>
      <c r="D215" s="3" t="s">
        <v>114</v>
      </c>
      <c r="E215" s="6" t="s">
        <v>896</v>
      </c>
      <c r="F215" s="11" t="s">
        <v>5</v>
      </c>
      <c r="G215" s="9">
        <v>2</v>
      </c>
      <c r="H215" s="11"/>
      <c r="I215" s="11"/>
      <c r="J215" s="11"/>
      <c r="K215" s="9">
        <f t="shared" si="44"/>
        <v>0</v>
      </c>
      <c r="L215" s="9"/>
      <c r="M215" s="9">
        <f t="shared" si="45"/>
        <v>0</v>
      </c>
      <c r="N215" s="11">
        <f t="shared" ref="N215:N219" si="48">G215*K215*M215</f>
        <v>0</v>
      </c>
      <c r="O215" s="16"/>
      <c r="P215" s="45"/>
      <c r="Q215" s="31"/>
    </row>
    <row r="216" spans="1:17" s="4" customFormat="1" hidden="1">
      <c r="A216" s="7" t="s">
        <v>319</v>
      </c>
      <c r="B216" s="7" t="s">
        <v>311</v>
      </c>
      <c r="C216" s="8" t="s">
        <v>7</v>
      </c>
      <c r="D216" s="3" t="s">
        <v>114</v>
      </c>
      <c r="E216" s="6" t="s">
        <v>888</v>
      </c>
      <c r="F216" s="11" t="s">
        <v>5</v>
      </c>
      <c r="G216" s="9">
        <v>-2</v>
      </c>
      <c r="H216" s="11"/>
      <c r="I216" s="11"/>
      <c r="J216" s="11"/>
      <c r="K216" s="9">
        <f t="shared" si="44"/>
        <v>0</v>
      </c>
      <c r="L216" s="9"/>
      <c r="M216" s="9">
        <f t="shared" si="45"/>
        <v>0</v>
      </c>
      <c r="N216" s="11">
        <f t="shared" si="48"/>
        <v>0</v>
      </c>
      <c r="O216" s="16"/>
      <c r="P216" s="45"/>
      <c r="Q216" s="31"/>
    </row>
    <row r="217" spans="1:17" s="4" customFormat="1" hidden="1">
      <c r="A217" s="7" t="s">
        <v>319</v>
      </c>
      <c r="B217" s="7" t="s">
        <v>311</v>
      </c>
      <c r="C217" s="8" t="s">
        <v>7</v>
      </c>
      <c r="D217" s="3" t="s">
        <v>114</v>
      </c>
      <c r="E217" s="6" t="s">
        <v>807</v>
      </c>
      <c r="F217" s="11" t="s">
        <v>5</v>
      </c>
      <c r="G217" s="9">
        <v>2</v>
      </c>
      <c r="H217" s="11"/>
      <c r="I217" s="11"/>
      <c r="J217" s="11"/>
      <c r="K217" s="9">
        <f t="shared" si="44"/>
        <v>0</v>
      </c>
      <c r="L217" s="9"/>
      <c r="M217" s="9">
        <f t="shared" si="45"/>
        <v>0</v>
      </c>
      <c r="N217" s="11">
        <f t="shared" si="48"/>
        <v>0</v>
      </c>
      <c r="O217" s="16"/>
      <c r="P217" s="45"/>
      <c r="Q217" s="31"/>
    </row>
    <row r="218" spans="1:17" s="4" customFormat="1" hidden="1">
      <c r="A218" s="7" t="s">
        <v>319</v>
      </c>
      <c r="B218" s="7" t="s">
        <v>311</v>
      </c>
      <c r="C218" s="8" t="s">
        <v>7</v>
      </c>
      <c r="D218" s="3" t="s">
        <v>114</v>
      </c>
      <c r="E218" s="6" t="s">
        <v>897</v>
      </c>
      <c r="F218" s="11" t="s">
        <v>5</v>
      </c>
      <c r="G218" s="9">
        <v>4</v>
      </c>
      <c r="H218" s="11"/>
      <c r="I218" s="11"/>
      <c r="J218" s="11"/>
      <c r="K218" s="9">
        <f t="shared" si="44"/>
        <v>0</v>
      </c>
      <c r="L218" s="9"/>
      <c r="M218" s="9">
        <f t="shared" si="45"/>
        <v>0</v>
      </c>
      <c r="N218" s="11">
        <f t="shared" si="48"/>
        <v>0</v>
      </c>
      <c r="O218" s="16"/>
      <c r="P218" s="45"/>
      <c r="Q218" s="31"/>
    </row>
    <row r="219" spans="1:17" s="4" customFormat="1" hidden="1">
      <c r="A219" s="7" t="s">
        <v>319</v>
      </c>
      <c r="B219" s="7" t="s">
        <v>311</v>
      </c>
      <c r="C219" s="8" t="s">
        <v>7</v>
      </c>
      <c r="D219" s="3" t="s">
        <v>114</v>
      </c>
      <c r="E219" s="6" t="s">
        <v>897</v>
      </c>
      <c r="F219" s="11" t="s">
        <v>5</v>
      </c>
      <c r="G219" s="9">
        <v>2</v>
      </c>
      <c r="H219" s="11"/>
      <c r="I219" s="11"/>
      <c r="J219" s="11"/>
      <c r="K219" s="9">
        <f t="shared" si="44"/>
        <v>0</v>
      </c>
      <c r="L219" s="9"/>
      <c r="M219" s="9">
        <f t="shared" si="45"/>
        <v>0</v>
      </c>
      <c r="N219" s="11">
        <f t="shared" si="48"/>
        <v>0</v>
      </c>
      <c r="O219" s="16"/>
      <c r="P219" s="45"/>
      <c r="Q219" s="31"/>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6"/>
      <c r="P220" s="45"/>
      <c r="Q220" s="31"/>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6"/>
      <c r="P221" s="45"/>
      <c r="Q221" s="31"/>
    </row>
    <row r="222" spans="1:17" s="4" customFormat="1" ht="28.5" hidden="1">
      <c r="A222" s="44" t="s">
        <v>319</v>
      </c>
      <c r="B222" s="44" t="s">
        <v>311</v>
      </c>
      <c r="C222" s="44" t="s">
        <v>7</v>
      </c>
      <c r="D222" s="44" t="s">
        <v>114</v>
      </c>
      <c r="E222" s="44" t="s">
        <v>553</v>
      </c>
      <c r="F222" s="42" t="s">
        <v>5</v>
      </c>
      <c r="G222" s="42"/>
      <c r="H222" s="42"/>
      <c r="I222" s="42"/>
      <c r="J222" s="42"/>
      <c r="K222" s="42"/>
      <c r="L222" s="42"/>
      <c r="M222" s="42"/>
      <c r="N222" s="82">
        <f>SUM(N198:N221)</f>
        <v>0</v>
      </c>
      <c r="O222" s="39">
        <v>0</v>
      </c>
      <c r="P222" s="43">
        <f>N222*O222</f>
        <v>0</v>
      </c>
      <c r="Q222" s="43">
        <f>P222*1.18</f>
        <v>0</v>
      </c>
    </row>
    <row r="223" spans="1:17" s="4" customFormat="1" ht="165" hidden="1">
      <c r="A223" s="7" t="s">
        <v>319</v>
      </c>
      <c r="B223" s="7" t="s">
        <v>311</v>
      </c>
      <c r="C223" s="8" t="s">
        <v>7</v>
      </c>
      <c r="D223" s="17" t="s">
        <v>356</v>
      </c>
      <c r="E223" s="6" t="s">
        <v>430</v>
      </c>
      <c r="F223" s="11" t="s">
        <v>5</v>
      </c>
      <c r="G223" s="11"/>
      <c r="H223" s="11"/>
      <c r="I223" s="11"/>
      <c r="J223" s="11"/>
      <c r="K223" s="11"/>
      <c r="L223" s="11"/>
      <c r="M223" s="11"/>
      <c r="N223" s="11"/>
      <c r="O223" s="11"/>
      <c r="P223" s="32"/>
      <c r="Q223" s="31"/>
    </row>
    <row r="224" spans="1:17" s="4" customFormat="1" ht="30" hidden="1">
      <c r="A224" s="7" t="s">
        <v>319</v>
      </c>
      <c r="B224" s="7" t="s">
        <v>311</v>
      </c>
      <c r="C224" s="8" t="s">
        <v>7</v>
      </c>
      <c r="D224" s="17" t="s">
        <v>356</v>
      </c>
      <c r="E224" s="6" t="s">
        <v>564</v>
      </c>
      <c r="F224" s="11" t="s">
        <v>5</v>
      </c>
      <c r="G224" s="9">
        <v>1</v>
      </c>
      <c r="H224" s="11"/>
      <c r="I224" s="11"/>
      <c r="J224" s="11"/>
      <c r="K224" s="9">
        <f>$H224*0.00328084</f>
        <v>0</v>
      </c>
      <c r="L224" s="9"/>
      <c r="M224" s="9">
        <f>$J224*0.00328084</f>
        <v>0</v>
      </c>
      <c r="N224" s="11">
        <f>G224*K224*M224</f>
        <v>0</v>
      </c>
      <c r="O224" s="16"/>
      <c r="P224" s="45"/>
      <c r="Q224" s="31"/>
    </row>
    <row r="225" spans="1:18" s="4" customFormat="1" ht="30" hidden="1">
      <c r="A225" s="7" t="s">
        <v>319</v>
      </c>
      <c r="B225" s="7" t="s">
        <v>311</v>
      </c>
      <c r="C225" s="8" t="s">
        <v>7</v>
      </c>
      <c r="D225" s="17"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6"/>
      <c r="P225" s="45"/>
      <c r="Q225" s="31"/>
    </row>
    <row r="226" spans="1:18" s="4" customFormat="1" ht="30" hidden="1">
      <c r="A226" s="7" t="s">
        <v>319</v>
      </c>
      <c r="B226" s="7" t="s">
        <v>311</v>
      </c>
      <c r="C226" s="8" t="s">
        <v>7</v>
      </c>
      <c r="D226" s="17" t="s">
        <v>356</v>
      </c>
      <c r="E226" s="6" t="s">
        <v>566</v>
      </c>
      <c r="F226" s="11" t="s">
        <v>5</v>
      </c>
      <c r="G226" s="9">
        <v>1</v>
      </c>
      <c r="H226" s="11"/>
      <c r="I226" s="11"/>
      <c r="J226" s="11"/>
      <c r="K226" s="9">
        <f t="shared" si="50"/>
        <v>0</v>
      </c>
      <c r="L226" s="9"/>
      <c r="M226" s="9">
        <f t="shared" si="51"/>
        <v>0</v>
      </c>
      <c r="N226" s="11">
        <f t="shared" si="52"/>
        <v>0</v>
      </c>
      <c r="O226" s="16"/>
      <c r="P226" s="45"/>
      <c r="Q226" s="31"/>
    </row>
    <row r="227" spans="1:18" s="4" customFormat="1" ht="30" hidden="1">
      <c r="A227" s="7" t="s">
        <v>319</v>
      </c>
      <c r="B227" s="7" t="s">
        <v>311</v>
      </c>
      <c r="C227" s="8" t="s">
        <v>7</v>
      </c>
      <c r="D227" s="17" t="s">
        <v>356</v>
      </c>
      <c r="E227" s="6" t="s">
        <v>567</v>
      </c>
      <c r="F227" s="11" t="s">
        <v>5</v>
      </c>
      <c r="G227" s="9">
        <v>1</v>
      </c>
      <c r="H227" s="11"/>
      <c r="I227" s="11"/>
      <c r="J227" s="11"/>
      <c r="K227" s="9">
        <f t="shared" si="50"/>
        <v>0</v>
      </c>
      <c r="L227" s="9"/>
      <c r="M227" s="9">
        <f t="shared" si="51"/>
        <v>0</v>
      </c>
      <c r="N227" s="11">
        <f t="shared" si="52"/>
        <v>0</v>
      </c>
      <c r="O227" s="16"/>
      <c r="P227" s="45"/>
      <c r="Q227" s="31"/>
    </row>
    <row r="228" spans="1:18" s="4" customFormat="1" ht="30" hidden="1">
      <c r="A228" s="7" t="s">
        <v>319</v>
      </c>
      <c r="B228" s="7" t="s">
        <v>311</v>
      </c>
      <c r="C228" s="8" t="s">
        <v>7</v>
      </c>
      <c r="D228" s="17" t="s">
        <v>356</v>
      </c>
      <c r="E228" s="6" t="s">
        <v>568</v>
      </c>
      <c r="F228" s="11" t="s">
        <v>5</v>
      </c>
      <c r="G228" s="9">
        <v>1</v>
      </c>
      <c r="H228" s="11"/>
      <c r="I228" s="11"/>
      <c r="J228" s="11"/>
      <c r="K228" s="9">
        <f t="shared" si="50"/>
        <v>0</v>
      </c>
      <c r="L228" s="9"/>
      <c r="M228" s="9">
        <f t="shared" si="51"/>
        <v>0</v>
      </c>
      <c r="N228" s="11">
        <f t="shared" si="52"/>
        <v>0</v>
      </c>
      <c r="O228" s="16"/>
      <c r="P228" s="45"/>
      <c r="Q228" s="31"/>
    </row>
    <row r="229" spans="1:18" s="4" customFormat="1" ht="30" hidden="1">
      <c r="A229" s="7" t="s">
        <v>319</v>
      </c>
      <c r="B229" s="7" t="s">
        <v>311</v>
      </c>
      <c r="C229" s="8" t="s">
        <v>7</v>
      </c>
      <c r="D229" s="17" t="s">
        <v>356</v>
      </c>
      <c r="E229" s="6" t="s">
        <v>569</v>
      </c>
      <c r="F229" s="11" t="s">
        <v>5</v>
      </c>
      <c r="G229" s="9">
        <v>1</v>
      </c>
      <c r="H229" s="11"/>
      <c r="I229" s="11"/>
      <c r="J229" s="11"/>
      <c r="K229" s="9">
        <f t="shared" si="50"/>
        <v>0</v>
      </c>
      <c r="L229" s="9"/>
      <c r="M229" s="9">
        <f t="shared" si="51"/>
        <v>0</v>
      </c>
      <c r="N229" s="11">
        <f t="shared" si="52"/>
        <v>0</v>
      </c>
      <c r="O229" s="16"/>
      <c r="P229" s="45"/>
      <c r="Q229" s="31"/>
    </row>
    <row r="230" spans="1:18" s="4" customFormat="1" ht="30" hidden="1">
      <c r="A230" s="7" t="s">
        <v>319</v>
      </c>
      <c r="B230" s="7" t="s">
        <v>311</v>
      </c>
      <c r="C230" s="8" t="s">
        <v>7</v>
      </c>
      <c r="D230" s="17" t="s">
        <v>356</v>
      </c>
      <c r="E230" s="6" t="s">
        <v>570</v>
      </c>
      <c r="F230" s="11" t="s">
        <v>5</v>
      </c>
      <c r="G230" s="9">
        <v>1</v>
      </c>
      <c r="H230" s="11"/>
      <c r="I230" s="11"/>
      <c r="J230" s="11"/>
      <c r="K230" s="9">
        <f t="shared" si="50"/>
        <v>0</v>
      </c>
      <c r="L230" s="9"/>
      <c r="M230" s="9">
        <f t="shared" si="51"/>
        <v>0</v>
      </c>
      <c r="N230" s="11">
        <f t="shared" si="52"/>
        <v>0</v>
      </c>
      <c r="O230" s="16"/>
      <c r="P230" s="45"/>
      <c r="Q230" s="31"/>
    </row>
    <row r="231" spans="1:18" s="4" customFormat="1" ht="30" hidden="1">
      <c r="A231" s="7" t="s">
        <v>319</v>
      </c>
      <c r="B231" s="7" t="s">
        <v>311</v>
      </c>
      <c r="C231" s="8" t="s">
        <v>7</v>
      </c>
      <c r="D231" s="17" t="s">
        <v>356</v>
      </c>
      <c r="E231" s="6" t="s">
        <v>571</v>
      </c>
      <c r="F231" s="11" t="s">
        <v>5</v>
      </c>
      <c r="G231" s="9">
        <v>1</v>
      </c>
      <c r="H231" s="11"/>
      <c r="I231" s="11"/>
      <c r="J231" s="11"/>
      <c r="K231" s="9">
        <f t="shared" si="50"/>
        <v>0</v>
      </c>
      <c r="L231" s="9"/>
      <c r="M231" s="9">
        <f t="shared" si="51"/>
        <v>0</v>
      </c>
      <c r="N231" s="11">
        <f t="shared" si="52"/>
        <v>0</v>
      </c>
      <c r="O231" s="16"/>
      <c r="P231" s="45"/>
      <c r="Q231" s="31"/>
    </row>
    <row r="232" spans="1:18" s="4" customFormat="1" ht="30" hidden="1">
      <c r="A232" s="7" t="s">
        <v>319</v>
      </c>
      <c r="B232" s="7" t="s">
        <v>311</v>
      </c>
      <c r="C232" s="8" t="s">
        <v>7</v>
      </c>
      <c r="D232" s="17" t="s">
        <v>356</v>
      </c>
      <c r="E232" s="6" t="s">
        <v>572</v>
      </c>
      <c r="F232" s="11" t="s">
        <v>5</v>
      </c>
      <c r="G232" s="9">
        <v>1</v>
      </c>
      <c r="H232" s="11"/>
      <c r="I232" s="11"/>
      <c r="J232" s="11"/>
      <c r="K232" s="9">
        <f t="shared" si="50"/>
        <v>0</v>
      </c>
      <c r="L232" s="9"/>
      <c r="M232" s="9">
        <f t="shared" si="51"/>
        <v>0</v>
      </c>
      <c r="N232" s="11">
        <f t="shared" si="52"/>
        <v>0</v>
      </c>
      <c r="O232" s="16"/>
      <c r="P232" s="45"/>
      <c r="Q232" s="31"/>
    </row>
    <row r="233" spans="1:18" s="4" customFormat="1" ht="30" hidden="1">
      <c r="A233" s="7" t="s">
        <v>319</v>
      </c>
      <c r="B233" s="7" t="s">
        <v>311</v>
      </c>
      <c r="C233" s="8" t="s">
        <v>7</v>
      </c>
      <c r="D233" s="17" t="s">
        <v>356</v>
      </c>
      <c r="E233" s="6" t="s">
        <v>572</v>
      </c>
      <c r="F233" s="11" t="s">
        <v>5</v>
      </c>
      <c r="G233" s="9">
        <v>1</v>
      </c>
      <c r="H233" s="11"/>
      <c r="I233" s="11"/>
      <c r="J233" s="11"/>
      <c r="K233" s="9">
        <f t="shared" si="50"/>
        <v>0</v>
      </c>
      <c r="L233" s="9"/>
      <c r="M233" s="9">
        <f t="shared" si="51"/>
        <v>0</v>
      </c>
      <c r="N233" s="11">
        <f t="shared" si="52"/>
        <v>0</v>
      </c>
      <c r="O233" s="16"/>
      <c r="P233" s="45"/>
      <c r="Q233" s="31"/>
    </row>
    <row r="234" spans="1:18" s="4" customFormat="1" ht="30" hidden="1">
      <c r="A234" s="7" t="s">
        <v>319</v>
      </c>
      <c r="B234" s="7" t="s">
        <v>311</v>
      </c>
      <c r="C234" s="8" t="s">
        <v>7</v>
      </c>
      <c r="D234" s="17" t="s">
        <v>356</v>
      </c>
      <c r="E234" s="6" t="s">
        <v>572</v>
      </c>
      <c r="F234" s="11" t="s">
        <v>5</v>
      </c>
      <c r="G234" s="9">
        <v>1</v>
      </c>
      <c r="H234" s="11"/>
      <c r="I234" s="11"/>
      <c r="J234" s="11"/>
      <c r="K234" s="9">
        <f t="shared" si="50"/>
        <v>0</v>
      </c>
      <c r="L234" s="9"/>
      <c r="M234" s="9">
        <f t="shared" si="51"/>
        <v>0</v>
      </c>
      <c r="N234" s="11">
        <f t="shared" si="52"/>
        <v>0</v>
      </c>
      <c r="O234" s="16"/>
      <c r="P234" s="45"/>
      <c r="Q234" s="31"/>
    </row>
    <row r="235" spans="1:18" s="4" customFormat="1" ht="30" hidden="1">
      <c r="A235" s="7" t="s">
        <v>319</v>
      </c>
      <c r="B235" s="7" t="s">
        <v>311</v>
      </c>
      <c r="C235" s="8" t="s">
        <v>7</v>
      </c>
      <c r="D235" s="17" t="s">
        <v>356</v>
      </c>
      <c r="E235" s="6" t="s">
        <v>572</v>
      </c>
      <c r="F235" s="11" t="s">
        <v>5</v>
      </c>
      <c r="G235" s="9">
        <v>1</v>
      </c>
      <c r="H235" s="11"/>
      <c r="I235" s="11"/>
      <c r="J235" s="11"/>
      <c r="K235" s="9">
        <f t="shared" si="50"/>
        <v>0</v>
      </c>
      <c r="L235" s="9"/>
      <c r="M235" s="9">
        <f t="shared" si="51"/>
        <v>0</v>
      </c>
      <c r="N235" s="11">
        <f t="shared" si="52"/>
        <v>0</v>
      </c>
      <c r="O235" s="16"/>
      <c r="P235" s="45"/>
      <c r="Q235" s="31"/>
    </row>
    <row r="236" spans="1:18" s="4" customFormat="1" ht="28.5" hidden="1">
      <c r="A236" s="44" t="s">
        <v>319</v>
      </c>
      <c r="B236" s="44" t="s">
        <v>311</v>
      </c>
      <c r="C236" s="44" t="s">
        <v>7</v>
      </c>
      <c r="D236" s="44" t="s">
        <v>356</v>
      </c>
      <c r="E236" s="44" t="s">
        <v>553</v>
      </c>
      <c r="F236" s="42" t="s">
        <v>5</v>
      </c>
      <c r="G236" s="42"/>
      <c r="H236" s="42"/>
      <c r="I236" s="42"/>
      <c r="J236" s="42"/>
      <c r="K236" s="42"/>
      <c r="L236" s="42"/>
      <c r="M236" s="42"/>
      <c r="N236" s="42">
        <f>SUM(N224:N235)</f>
        <v>0</v>
      </c>
      <c r="O236" s="39">
        <v>0</v>
      </c>
      <c r="P236" s="43">
        <f>N236*O236</f>
        <v>0</v>
      </c>
      <c r="Q236" s="43">
        <f>P236*1.18</f>
        <v>0</v>
      </c>
    </row>
    <row r="237" spans="1:18" s="4" customFormat="1" ht="135" hidden="1">
      <c r="A237" s="7" t="s">
        <v>319</v>
      </c>
      <c r="B237" s="7" t="s">
        <v>311</v>
      </c>
      <c r="C237" s="8" t="s">
        <v>7</v>
      </c>
      <c r="D237" s="3" t="s">
        <v>767</v>
      </c>
      <c r="E237" s="20" t="s">
        <v>768</v>
      </c>
      <c r="F237" s="11" t="s">
        <v>5</v>
      </c>
      <c r="G237" s="11"/>
      <c r="H237" s="11"/>
      <c r="I237" s="11"/>
      <c r="J237" s="11"/>
      <c r="K237" s="11"/>
      <c r="L237" s="11"/>
      <c r="M237" s="11"/>
      <c r="N237" s="11"/>
      <c r="O237" s="11"/>
      <c r="P237" s="46"/>
      <c r="Q237" s="31"/>
      <c r="R237" s="10"/>
    </row>
    <row r="238" spans="1:18" s="4" customFormat="1">
      <c r="A238" s="7" t="s">
        <v>319</v>
      </c>
      <c r="B238" s="7" t="s">
        <v>311</v>
      </c>
      <c r="C238" s="8" t="s">
        <v>7</v>
      </c>
      <c r="D238" s="3" t="s">
        <v>767</v>
      </c>
      <c r="E238" s="77" t="s">
        <v>951</v>
      </c>
      <c r="F238" s="11" t="s">
        <v>5</v>
      </c>
      <c r="G238" s="9">
        <v>1</v>
      </c>
      <c r="H238" s="9">
        <v>6665</v>
      </c>
      <c r="I238" s="9"/>
      <c r="J238" s="9">
        <v>1000</v>
      </c>
      <c r="K238" s="9">
        <f>$H238*0.00328084</f>
        <v>21.866798599999999</v>
      </c>
      <c r="L238" s="9"/>
      <c r="M238" s="9">
        <f>$J238*0.00328084</f>
        <v>3.28084</v>
      </c>
      <c r="N238" s="89">
        <f>G238*K238*M238</f>
        <v>71.741467518823995</v>
      </c>
      <c r="O238" s="16"/>
      <c r="P238" s="45"/>
      <c r="Q238" s="31"/>
      <c r="R238" s="10"/>
    </row>
    <row r="239" spans="1:18" s="4" customFormat="1">
      <c r="A239" s="7" t="s">
        <v>319</v>
      </c>
      <c r="B239" s="7" t="s">
        <v>311</v>
      </c>
      <c r="C239" s="8" t="s">
        <v>7</v>
      </c>
      <c r="D239" s="3" t="s">
        <v>767</v>
      </c>
      <c r="E239" s="77" t="s">
        <v>952</v>
      </c>
      <c r="F239" s="11" t="s">
        <v>5</v>
      </c>
      <c r="G239" s="9">
        <v>2</v>
      </c>
      <c r="H239" s="9">
        <v>650</v>
      </c>
      <c r="I239" s="9"/>
      <c r="J239" s="9">
        <v>975</v>
      </c>
      <c r="K239" s="9">
        <f t="shared" ref="K239:K249" si="53">$H239*0.00328084</f>
        <v>2.1325460000000001</v>
      </c>
      <c r="L239" s="9"/>
      <c r="M239" s="9">
        <f t="shared" ref="M239:M249" si="54">$J239*0.00328084</f>
        <v>3.1988190000000003</v>
      </c>
      <c r="N239" s="89">
        <f t="shared" ref="N239:N249" si="55">G239*K239*M239</f>
        <v>13.643257326348001</v>
      </c>
      <c r="O239" s="16"/>
      <c r="P239" s="45"/>
      <c r="Q239" s="31"/>
      <c r="R239" s="10"/>
    </row>
    <row r="240" spans="1:18" s="4" customFormat="1">
      <c r="A240" s="7" t="s">
        <v>319</v>
      </c>
      <c r="B240" s="7" t="s">
        <v>311</v>
      </c>
      <c r="C240" s="8" t="s">
        <v>7</v>
      </c>
      <c r="D240" s="3" t="s">
        <v>767</v>
      </c>
      <c r="E240" s="77" t="s">
        <v>953</v>
      </c>
      <c r="F240" s="11" t="s">
        <v>5</v>
      </c>
      <c r="G240" s="9">
        <v>1</v>
      </c>
      <c r="H240" s="9">
        <v>650</v>
      </c>
      <c r="I240" s="9"/>
      <c r="J240" s="9">
        <v>975</v>
      </c>
      <c r="K240" s="9">
        <f t="shared" si="53"/>
        <v>2.1325460000000001</v>
      </c>
      <c r="L240" s="9"/>
      <c r="M240" s="9">
        <f t="shared" si="54"/>
        <v>3.1988190000000003</v>
      </c>
      <c r="N240" s="89">
        <f t="shared" si="55"/>
        <v>6.8216286631740006</v>
      </c>
      <c r="O240" s="16"/>
      <c r="P240" s="45"/>
      <c r="Q240" s="31"/>
      <c r="R240" s="10"/>
    </row>
    <row r="241" spans="1:18" s="4" customFormat="1">
      <c r="A241" s="7" t="s">
        <v>319</v>
      </c>
      <c r="B241" s="7" t="s">
        <v>311</v>
      </c>
      <c r="C241" s="8" t="s">
        <v>7</v>
      </c>
      <c r="D241" s="3" t="s">
        <v>767</v>
      </c>
      <c r="E241" s="77" t="s">
        <v>954</v>
      </c>
      <c r="F241" s="11" t="s">
        <v>5</v>
      </c>
      <c r="G241" s="9">
        <v>1</v>
      </c>
      <c r="H241" s="9">
        <v>6465</v>
      </c>
      <c r="I241" s="9"/>
      <c r="J241" s="9">
        <v>975</v>
      </c>
      <c r="K241" s="9">
        <f t="shared" si="53"/>
        <v>21.210630600000002</v>
      </c>
      <c r="L241" s="9"/>
      <c r="M241" s="9">
        <f t="shared" si="54"/>
        <v>3.1988190000000003</v>
      </c>
      <c r="N241" s="89">
        <f t="shared" si="55"/>
        <v>67.848968165261411</v>
      </c>
      <c r="O241" s="16"/>
      <c r="P241" s="45"/>
      <c r="Q241" s="31"/>
      <c r="R241" s="10"/>
    </row>
    <row r="242" spans="1:18" s="4" customFormat="1" hidden="1">
      <c r="A242" s="7" t="s">
        <v>319</v>
      </c>
      <c r="B242" s="7" t="s">
        <v>311</v>
      </c>
      <c r="C242" s="8" t="s">
        <v>7</v>
      </c>
      <c r="D242" s="3" t="s">
        <v>767</v>
      </c>
      <c r="E242" s="77" t="s">
        <v>898</v>
      </c>
      <c r="F242" s="11" t="s">
        <v>5</v>
      </c>
      <c r="G242" s="9">
        <v>0</v>
      </c>
      <c r="H242" s="9">
        <v>2695</v>
      </c>
      <c r="I242" s="9"/>
      <c r="J242" s="9">
        <v>900</v>
      </c>
      <c r="K242" s="9">
        <f t="shared" si="53"/>
        <v>8.8418638000000005</v>
      </c>
      <c r="L242" s="9"/>
      <c r="M242" s="9">
        <f t="shared" si="54"/>
        <v>2.9527559999999999</v>
      </c>
      <c r="N242" s="11">
        <f t="shared" si="55"/>
        <v>0</v>
      </c>
      <c r="O242" s="16"/>
      <c r="P242" s="45"/>
      <c r="Q242" s="31"/>
      <c r="R242" s="10"/>
    </row>
    <row r="243" spans="1:18" s="4" customFormat="1" hidden="1">
      <c r="A243" s="7" t="s">
        <v>319</v>
      </c>
      <c r="B243" s="7" t="s">
        <v>311</v>
      </c>
      <c r="C243" s="8" t="s">
        <v>7</v>
      </c>
      <c r="D243" s="3" t="s">
        <v>767</v>
      </c>
      <c r="E243" s="77" t="s">
        <v>899</v>
      </c>
      <c r="F243" s="11" t="s">
        <v>5</v>
      </c>
      <c r="G243" s="9">
        <v>1</v>
      </c>
      <c r="H243" s="9"/>
      <c r="I243" s="9"/>
      <c r="J243" s="9">
        <v>0</v>
      </c>
      <c r="K243" s="9">
        <f t="shared" si="53"/>
        <v>0</v>
      </c>
      <c r="L243" s="9"/>
      <c r="M243" s="9">
        <f t="shared" si="54"/>
        <v>0</v>
      </c>
      <c r="N243" s="11">
        <f t="shared" si="55"/>
        <v>0</v>
      </c>
      <c r="O243" s="16"/>
      <c r="P243" s="45"/>
      <c r="Q243" s="31"/>
      <c r="R243" s="10"/>
    </row>
    <row r="244" spans="1:18" s="4" customFormat="1" hidden="1">
      <c r="A244" s="7" t="s">
        <v>319</v>
      </c>
      <c r="B244" s="7" t="s">
        <v>311</v>
      </c>
      <c r="C244" s="8" t="s">
        <v>7</v>
      </c>
      <c r="D244" s="3" t="s">
        <v>767</v>
      </c>
      <c r="E244" s="77" t="s">
        <v>900</v>
      </c>
      <c r="F244" s="11" t="s">
        <v>5</v>
      </c>
      <c r="G244" s="9">
        <v>1</v>
      </c>
      <c r="H244" s="9"/>
      <c r="I244" s="9"/>
      <c r="J244" s="9"/>
      <c r="K244" s="9">
        <f t="shared" si="53"/>
        <v>0</v>
      </c>
      <c r="L244" s="9"/>
      <c r="M244" s="9">
        <f t="shared" si="54"/>
        <v>0</v>
      </c>
      <c r="N244" s="11">
        <f t="shared" si="55"/>
        <v>0</v>
      </c>
      <c r="O244" s="16"/>
      <c r="P244" s="45"/>
      <c r="Q244" s="31"/>
      <c r="R244" s="10"/>
    </row>
    <row r="245" spans="1:18" s="4" customFormat="1" hidden="1">
      <c r="A245" s="7" t="s">
        <v>319</v>
      </c>
      <c r="B245" s="7" t="s">
        <v>311</v>
      </c>
      <c r="C245" s="8" t="s">
        <v>7</v>
      </c>
      <c r="D245" s="3" t="s">
        <v>767</v>
      </c>
      <c r="E245" s="6" t="s">
        <v>901</v>
      </c>
      <c r="F245" s="11" t="s">
        <v>5</v>
      </c>
      <c r="G245" s="9">
        <v>1</v>
      </c>
      <c r="H245" s="9"/>
      <c r="I245" s="11"/>
      <c r="J245" s="11"/>
      <c r="K245" s="9">
        <f t="shared" si="53"/>
        <v>0</v>
      </c>
      <c r="L245" s="9"/>
      <c r="M245" s="9">
        <f t="shared" si="54"/>
        <v>0</v>
      </c>
      <c r="N245" s="11">
        <f t="shared" si="55"/>
        <v>0</v>
      </c>
      <c r="O245" s="16"/>
      <c r="P245" s="45"/>
      <c r="Q245" s="31"/>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6"/>
      <c r="P246" s="45"/>
      <c r="Q246" s="31"/>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6"/>
      <c r="P247" s="45"/>
      <c r="Q247" s="31"/>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6"/>
      <c r="P248" s="45"/>
      <c r="Q248" s="31"/>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6"/>
      <c r="P249" s="45"/>
      <c r="Q249" s="31"/>
      <c r="R249" s="10"/>
    </row>
    <row r="250" spans="1:18" s="4" customFormat="1" ht="28.5">
      <c r="A250" s="44" t="s">
        <v>319</v>
      </c>
      <c r="B250" s="44" t="s">
        <v>311</v>
      </c>
      <c r="C250" s="44" t="s">
        <v>7</v>
      </c>
      <c r="D250" s="44" t="s">
        <v>767</v>
      </c>
      <c r="E250" s="44" t="s">
        <v>553</v>
      </c>
      <c r="F250" s="42" t="s">
        <v>5</v>
      </c>
      <c r="G250" s="42"/>
      <c r="H250" s="42"/>
      <c r="I250" s="42"/>
      <c r="J250" s="42"/>
      <c r="K250" s="42"/>
      <c r="L250" s="42"/>
      <c r="M250" s="42"/>
      <c r="N250" s="88">
        <f>SUM(N238:N249)</f>
        <v>160.05532167360741</v>
      </c>
      <c r="O250" s="39">
        <v>0</v>
      </c>
      <c r="P250" s="43">
        <f>N250*O250</f>
        <v>0</v>
      </c>
      <c r="Q250" s="43">
        <f>P250*1.18</f>
        <v>0</v>
      </c>
      <c r="R250" s="10"/>
    </row>
    <row r="251" spans="1:18" s="10" customFormat="1" ht="120" hidden="1">
      <c r="A251" s="14" t="s">
        <v>319</v>
      </c>
      <c r="B251" s="14" t="s">
        <v>311</v>
      </c>
      <c r="C251" s="6" t="s">
        <v>7</v>
      </c>
      <c r="D251" s="3" t="s">
        <v>769</v>
      </c>
      <c r="E251" s="20" t="s">
        <v>770</v>
      </c>
      <c r="F251" s="11" t="s">
        <v>5</v>
      </c>
      <c r="G251" s="11"/>
      <c r="H251" s="11"/>
      <c r="I251" s="11"/>
      <c r="J251" s="11"/>
      <c r="K251" s="11"/>
      <c r="L251" s="11"/>
      <c r="M251" s="11"/>
      <c r="N251" s="11"/>
      <c r="O251" s="11"/>
      <c r="P251" s="32"/>
      <c r="Q251" s="31"/>
    </row>
    <row r="252" spans="1:18" s="10" customFormat="1" hidden="1">
      <c r="A252" s="14" t="s">
        <v>319</v>
      </c>
      <c r="B252" s="14" t="s">
        <v>311</v>
      </c>
      <c r="C252" s="6" t="s">
        <v>7</v>
      </c>
      <c r="D252" s="6" t="s">
        <v>769</v>
      </c>
      <c r="E252" s="77" t="s">
        <v>902</v>
      </c>
      <c r="F252" s="11" t="s">
        <v>5</v>
      </c>
      <c r="G252" s="9">
        <v>1</v>
      </c>
      <c r="H252" s="9"/>
      <c r="I252" s="9"/>
      <c r="J252" s="9"/>
      <c r="K252" s="9">
        <f t="shared" ref="K252:K255" si="58">$H252*0.00328084</f>
        <v>0</v>
      </c>
      <c r="L252" s="9"/>
      <c r="M252" s="9">
        <f>$J252*0.00328084</f>
        <v>0</v>
      </c>
      <c r="N252" s="11">
        <f>G252*K252*M252</f>
        <v>0</v>
      </c>
      <c r="O252" s="16"/>
      <c r="P252" s="45"/>
      <c r="Q252" s="31"/>
    </row>
    <row r="253" spans="1:18" s="10" customFormat="1" hidden="1">
      <c r="A253" s="14" t="s">
        <v>319</v>
      </c>
      <c r="B253" s="14" t="s">
        <v>311</v>
      </c>
      <c r="C253" s="6" t="s">
        <v>7</v>
      </c>
      <c r="D253" s="6" t="s">
        <v>769</v>
      </c>
      <c r="E253" s="77" t="s">
        <v>903</v>
      </c>
      <c r="F253" s="11" t="s">
        <v>5</v>
      </c>
      <c r="G253" s="9">
        <v>1</v>
      </c>
      <c r="H253" s="9"/>
      <c r="I253" s="9"/>
      <c r="J253" s="9"/>
      <c r="K253" s="9">
        <f t="shared" si="58"/>
        <v>0</v>
      </c>
      <c r="L253" s="9"/>
      <c r="M253" s="9">
        <f t="shared" ref="M253:M257" si="59">$J253*0.00328084</f>
        <v>0</v>
      </c>
      <c r="N253" s="11">
        <f t="shared" ref="N253:N257" si="60">G253*K253*M253</f>
        <v>0</v>
      </c>
      <c r="O253" s="16"/>
      <c r="P253" s="45"/>
      <c r="Q253" s="31"/>
    </row>
    <row r="254" spans="1:18" s="10" customFormat="1" hidden="1">
      <c r="A254" s="14" t="s">
        <v>319</v>
      </c>
      <c r="B254" s="14" t="s">
        <v>311</v>
      </c>
      <c r="C254" s="6" t="s">
        <v>7</v>
      </c>
      <c r="D254" s="6" t="s">
        <v>769</v>
      </c>
      <c r="E254" s="77" t="s">
        <v>904</v>
      </c>
      <c r="F254" s="11" t="s">
        <v>5</v>
      </c>
      <c r="G254" s="9">
        <v>1</v>
      </c>
      <c r="H254" s="9"/>
      <c r="I254" s="9"/>
      <c r="J254" s="9"/>
      <c r="K254" s="9">
        <f t="shared" si="58"/>
        <v>0</v>
      </c>
      <c r="L254" s="9"/>
      <c r="M254" s="9">
        <f t="shared" si="59"/>
        <v>0</v>
      </c>
      <c r="N254" s="11">
        <f t="shared" si="60"/>
        <v>0</v>
      </c>
      <c r="O254" s="16"/>
      <c r="P254" s="45"/>
      <c r="Q254" s="31"/>
    </row>
    <row r="255" spans="1:18" s="10" customFormat="1" hidden="1">
      <c r="A255" s="14" t="s">
        <v>319</v>
      </c>
      <c r="B255" s="14" t="s">
        <v>311</v>
      </c>
      <c r="C255" s="6" t="s">
        <v>7</v>
      </c>
      <c r="D255" s="6" t="s">
        <v>769</v>
      </c>
      <c r="E255" s="77" t="s">
        <v>905</v>
      </c>
      <c r="F255" s="11" t="s">
        <v>5</v>
      </c>
      <c r="G255" s="9">
        <v>1</v>
      </c>
      <c r="H255" s="9"/>
      <c r="I255" s="9"/>
      <c r="J255" s="9"/>
      <c r="K255" s="9">
        <f t="shared" si="58"/>
        <v>0</v>
      </c>
      <c r="L255" s="9"/>
      <c r="M255" s="9">
        <f t="shared" si="59"/>
        <v>0</v>
      </c>
      <c r="N255" s="11">
        <f t="shared" si="60"/>
        <v>0</v>
      </c>
      <c r="O255" s="16"/>
      <c r="P255" s="45"/>
      <c r="Q255" s="31"/>
    </row>
    <row r="256" spans="1:18" s="10" customFormat="1" hidden="1">
      <c r="A256" s="14" t="s">
        <v>319</v>
      </c>
      <c r="B256" s="14" t="s">
        <v>311</v>
      </c>
      <c r="C256" s="6" t="s">
        <v>7</v>
      </c>
      <c r="D256" s="6" t="s">
        <v>769</v>
      </c>
      <c r="E256" s="77"/>
      <c r="F256" s="11" t="s">
        <v>5</v>
      </c>
      <c r="G256" s="9">
        <v>1</v>
      </c>
      <c r="H256" s="11"/>
      <c r="I256" s="11"/>
      <c r="J256" s="11"/>
      <c r="K256" s="9">
        <f t="shared" ref="K256:K257" si="61">$H256*0.00328084</f>
        <v>0</v>
      </c>
      <c r="L256" s="9"/>
      <c r="M256" s="9">
        <f t="shared" si="59"/>
        <v>0</v>
      </c>
      <c r="N256" s="11">
        <f t="shared" si="60"/>
        <v>0</v>
      </c>
      <c r="O256" s="16"/>
      <c r="P256" s="45"/>
      <c r="Q256" s="31"/>
    </row>
    <row r="257" spans="1:17" s="10" customFormat="1" hidden="1">
      <c r="A257" s="14" t="s">
        <v>319</v>
      </c>
      <c r="B257" s="14" t="s">
        <v>311</v>
      </c>
      <c r="C257" s="6" t="s">
        <v>7</v>
      </c>
      <c r="D257" s="6" t="s">
        <v>769</v>
      </c>
      <c r="E257" s="6"/>
      <c r="F257" s="11" t="s">
        <v>5</v>
      </c>
      <c r="G257" s="9">
        <v>1</v>
      </c>
      <c r="H257" s="11"/>
      <c r="I257" s="11"/>
      <c r="J257" s="11"/>
      <c r="K257" s="9">
        <f t="shared" si="61"/>
        <v>0</v>
      </c>
      <c r="L257" s="9"/>
      <c r="M257" s="9">
        <f t="shared" si="59"/>
        <v>0</v>
      </c>
      <c r="N257" s="11">
        <f t="shared" si="60"/>
        <v>0</v>
      </c>
      <c r="O257" s="16"/>
      <c r="P257" s="45"/>
      <c r="Q257" s="31"/>
    </row>
    <row r="258" spans="1:17" s="10" customFormat="1" ht="28.5" hidden="1">
      <c r="A258" s="44" t="s">
        <v>319</v>
      </c>
      <c r="B258" s="44" t="s">
        <v>311</v>
      </c>
      <c r="C258" s="44" t="s">
        <v>7</v>
      </c>
      <c r="D258" s="44" t="s">
        <v>769</v>
      </c>
      <c r="E258" s="44" t="s">
        <v>553</v>
      </c>
      <c r="F258" s="42" t="s">
        <v>5</v>
      </c>
      <c r="G258" s="42"/>
      <c r="H258" s="42"/>
      <c r="I258" s="42"/>
      <c r="J258" s="42"/>
      <c r="K258" s="42"/>
      <c r="L258" s="42"/>
      <c r="M258" s="42"/>
      <c r="N258" s="42">
        <f>SUM(N252:N257)</f>
        <v>0</v>
      </c>
      <c r="O258" s="39">
        <v>0</v>
      </c>
      <c r="P258" s="43">
        <f>N258*O258</f>
        <v>0</v>
      </c>
      <c r="Q258" s="43">
        <f>P258*1.18</f>
        <v>0</v>
      </c>
    </row>
    <row r="259" spans="1:17" s="10" customFormat="1" ht="105" hidden="1">
      <c r="A259" s="14" t="s">
        <v>319</v>
      </c>
      <c r="B259" s="14" t="s">
        <v>311</v>
      </c>
      <c r="C259" s="6" t="s">
        <v>7</v>
      </c>
      <c r="D259" s="3" t="s">
        <v>771</v>
      </c>
      <c r="E259" s="20" t="s">
        <v>772</v>
      </c>
      <c r="F259" s="11" t="s">
        <v>5</v>
      </c>
      <c r="G259" s="11"/>
      <c r="H259" s="11"/>
      <c r="I259" s="11"/>
      <c r="J259" s="11"/>
      <c r="K259" s="11"/>
      <c r="L259" s="11"/>
      <c r="M259" s="11"/>
      <c r="N259" s="11"/>
      <c r="O259" s="11"/>
      <c r="P259" s="32"/>
      <c r="Q259" s="31"/>
    </row>
    <row r="260" spans="1:17" s="10" customFormat="1" hidden="1">
      <c r="A260" s="14" t="s">
        <v>319</v>
      </c>
      <c r="B260" s="14" t="s">
        <v>311</v>
      </c>
      <c r="C260" s="6" t="s">
        <v>7</v>
      </c>
      <c r="D260" s="3" t="s">
        <v>771</v>
      </c>
      <c r="E260" s="6" t="s">
        <v>906</v>
      </c>
      <c r="F260" s="11" t="s">
        <v>5</v>
      </c>
      <c r="G260" s="9">
        <v>1</v>
      </c>
      <c r="H260" s="11"/>
      <c r="I260" s="11"/>
      <c r="J260" s="11"/>
      <c r="K260" s="9">
        <f>$H260*0.00328084</f>
        <v>0</v>
      </c>
      <c r="L260" s="9"/>
      <c r="M260" s="9">
        <f>$J260*0.00328084</f>
        <v>0</v>
      </c>
      <c r="N260" s="11">
        <f>G260*K260*M260</f>
        <v>0</v>
      </c>
      <c r="O260" s="16"/>
      <c r="P260" s="45"/>
      <c r="Q260" s="31"/>
    </row>
    <row r="261" spans="1:17" s="10" customFormat="1" hidden="1">
      <c r="A261" s="14" t="s">
        <v>319</v>
      </c>
      <c r="B261" s="14" t="s">
        <v>311</v>
      </c>
      <c r="C261" s="6" t="s">
        <v>7</v>
      </c>
      <c r="D261" s="3" t="s">
        <v>771</v>
      </c>
      <c r="E261" s="6" t="s">
        <v>906</v>
      </c>
      <c r="F261" s="11" t="s">
        <v>5</v>
      </c>
      <c r="G261" s="9">
        <v>1</v>
      </c>
      <c r="H261" s="11"/>
      <c r="I261" s="11"/>
      <c r="J261" s="11"/>
      <c r="K261" s="9">
        <f t="shared" ref="K261:K267" si="62">$H261*0.00328084</f>
        <v>0</v>
      </c>
      <c r="L261" s="9"/>
      <c r="M261" s="9">
        <f t="shared" ref="M261:M267" si="63">$J261*0.00328084</f>
        <v>0</v>
      </c>
      <c r="N261" s="11">
        <f t="shared" ref="N261:N267" si="64">G261*K261*M261</f>
        <v>0</v>
      </c>
      <c r="O261" s="16"/>
      <c r="P261" s="45"/>
      <c r="Q261" s="31"/>
    </row>
    <row r="262" spans="1:17" s="10" customFormat="1" hidden="1">
      <c r="A262" s="14" t="s">
        <v>319</v>
      </c>
      <c r="B262" s="14" t="s">
        <v>311</v>
      </c>
      <c r="C262" s="6" t="s">
        <v>7</v>
      </c>
      <c r="D262" s="3" t="s">
        <v>771</v>
      </c>
      <c r="E262" s="6" t="s">
        <v>888</v>
      </c>
      <c r="F262" s="11" t="s">
        <v>5</v>
      </c>
      <c r="G262" s="9">
        <v>-1</v>
      </c>
      <c r="H262" s="11"/>
      <c r="I262" s="11"/>
      <c r="J262" s="11"/>
      <c r="K262" s="9">
        <f t="shared" si="62"/>
        <v>0</v>
      </c>
      <c r="L262" s="9"/>
      <c r="M262" s="9">
        <f t="shared" si="63"/>
        <v>0</v>
      </c>
      <c r="N262" s="11">
        <f t="shared" si="64"/>
        <v>0</v>
      </c>
      <c r="O262" s="16"/>
      <c r="P262" s="45"/>
      <c r="Q262" s="31"/>
    </row>
    <row r="263" spans="1:17" s="10" customFormat="1" hidden="1">
      <c r="A263" s="14" t="s">
        <v>319</v>
      </c>
      <c r="B263" s="14" t="s">
        <v>311</v>
      </c>
      <c r="C263" s="6" t="s">
        <v>7</v>
      </c>
      <c r="D263" s="3" t="s">
        <v>771</v>
      </c>
      <c r="E263" s="6"/>
      <c r="F263" s="11" t="s">
        <v>5</v>
      </c>
      <c r="G263" s="9">
        <v>1</v>
      </c>
      <c r="H263" s="11"/>
      <c r="I263" s="11"/>
      <c r="J263" s="11"/>
      <c r="K263" s="9">
        <f t="shared" si="62"/>
        <v>0</v>
      </c>
      <c r="L263" s="9"/>
      <c r="M263" s="9">
        <f t="shared" si="63"/>
        <v>0</v>
      </c>
      <c r="N263" s="11">
        <f t="shared" si="64"/>
        <v>0</v>
      </c>
      <c r="O263" s="16"/>
      <c r="P263" s="45"/>
      <c r="Q263" s="31"/>
    </row>
    <row r="264" spans="1:17" s="10" customFormat="1" hidden="1">
      <c r="A264" s="14" t="s">
        <v>319</v>
      </c>
      <c r="B264" s="14" t="s">
        <v>311</v>
      </c>
      <c r="C264" s="6" t="s">
        <v>7</v>
      </c>
      <c r="D264" s="3" t="s">
        <v>771</v>
      </c>
      <c r="E264" s="6"/>
      <c r="F264" s="11" t="s">
        <v>5</v>
      </c>
      <c r="G264" s="9">
        <v>1</v>
      </c>
      <c r="H264" s="11"/>
      <c r="I264" s="11"/>
      <c r="J264" s="11"/>
      <c r="K264" s="9">
        <f t="shared" si="62"/>
        <v>0</v>
      </c>
      <c r="L264" s="9"/>
      <c r="M264" s="9">
        <f t="shared" si="63"/>
        <v>0</v>
      </c>
      <c r="N264" s="11">
        <f t="shared" si="64"/>
        <v>0</v>
      </c>
      <c r="O264" s="16"/>
      <c r="P264" s="45"/>
      <c r="Q264" s="31"/>
    </row>
    <row r="265" spans="1:17" s="10" customFormat="1" hidden="1">
      <c r="A265" s="14" t="s">
        <v>319</v>
      </c>
      <c r="B265" s="14" t="s">
        <v>311</v>
      </c>
      <c r="C265" s="6" t="s">
        <v>7</v>
      </c>
      <c r="D265" s="3" t="s">
        <v>771</v>
      </c>
      <c r="E265" s="6"/>
      <c r="F265" s="11" t="s">
        <v>5</v>
      </c>
      <c r="G265" s="9">
        <v>1</v>
      </c>
      <c r="H265" s="11"/>
      <c r="I265" s="11"/>
      <c r="J265" s="11"/>
      <c r="K265" s="9">
        <f t="shared" si="62"/>
        <v>0</v>
      </c>
      <c r="L265" s="9"/>
      <c r="M265" s="9">
        <f t="shared" si="63"/>
        <v>0</v>
      </c>
      <c r="N265" s="11">
        <f t="shared" si="64"/>
        <v>0</v>
      </c>
      <c r="O265" s="16"/>
      <c r="P265" s="45"/>
      <c r="Q265" s="31"/>
    </row>
    <row r="266" spans="1:17" s="10" customFormat="1" hidden="1">
      <c r="A266" s="14" t="s">
        <v>319</v>
      </c>
      <c r="B266" s="14" t="s">
        <v>311</v>
      </c>
      <c r="C266" s="6" t="s">
        <v>7</v>
      </c>
      <c r="D266" s="3" t="s">
        <v>771</v>
      </c>
      <c r="E266" s="6"/>
      <c r="F266" s="11" t="s">
        <v>5</v>
      </c>
      <c r="G266" s="9">
        <v>1</v>
      </c>
      <c r="H266" s="11"/>
      <c r="I266" s="11"/>
      <c r="J266" s="11"/>
      <c r="K266" s="9">
        <f t="shared" si="62"/>
        <v>0</v>
      </c>
      <c r="L266" s="9"/>
      <c r="M266" s="9">
        <f t="shared" si="63"/>
        <v>0</v>
      </c>
      <c r="N266" s="11">
        <f t="shared" si="64"/>
        <v>0</v>
      </c>
      <c r="O266" s="16"/>
      <c r="P266" s="45"/>
      <c r="Q266" s="31"/>
    </row>
    <row r="267" spans="1:17" s="10" customFormat="1" hidden="1">
      <c r="A267" s="14" t="s">
        <v>319</v>
      </c>
      <c r="B267" s="14" t="s">
        <v>311</v>
      </c>
      <c r="C267" s="6" t="s">
        <v>7</v>
      </c>
      <c r="D267" s="3" t="s">
        <v>771</v>
      </c>
      <c r="E267" s="6"/>
      <c r="F267" s="11" t="s">
        <v>5</v>
      </c>
      <c r="G267" s="9">
        <v>1</v>
      </c>
      <c r="H267" s="11"/>
      <c r="I267" s="11"/>
      <c r="J267" s="11"/>
      <c r="K267" s="9">
        <f t="shared" si="62"/>
        <v>0</v>
      </c>
      <c r="L267" s="9"/>
      <c r="M267" s="9">
        <f t="shared" si="63"/>
        <v>0</v>
      </c>
      <c r="N267" s="11">
        <f t="shared" si="64"/>
        <v>0</v>
      </c>
      <c r="O267" s="16"/>
      <c r="P267" s="45"/>
      <c r="Q267" s="31"/>
    </row>
    <row r="268" spans="1:17" s="10" customFormat="1" ht="28.5" hidden="1">
      <c r="A268" s="44" t="s">
        <v>319</v>
      </c>
      <c r="B268" s="44" t="s">
        <v>311</v>
      </c>
      <c r="C268" s="44" t="s">
        <v>7</v>
      </c>
      <c r="D268" s="44" t="s">
        <v>115</v>
      </c>
      <c r="E268" s="44" t="s">
        <v>553</v>
      </c>
      <c r="F268" s="42" t="s">
        <v>5</v>
      </c>
      <c r="G268" s="42"/>
      <c r="H268" s="42"/>
      <c r="I268" s="42"/>
      <c r="J268" s="42"/>
      <c r="K268" s="42"/>
      <c r="L268" s="42"/>
      <c r="M268" s="42"/>
      <c r="N268" s="42">
        <f>SUM(N260:N267)</f>
        <v>0</v>
      </c>
      <c r="O268" s="39">
        <v>0</v>
      </c>
      <c r="P268" s="43">
        <f>N268*O268</f>
        <v>0</v>
      </c>
      <c r="Q268" s="43">
        <f>P268*1.18</f>
        <v>0</v>
      </c>
    </row>
    <row r="269" spans="1:17" s="4" customFormat="1" ht="120" hidden="1">
      <c r="A269" s="7" t="s">
        <v>319</v>
      </c>
      <c r="B269" s="7" t="s">
        <v>311</v>
      </c>
      <c r="C269" s="8" t="s">
        <v>7</v>
      </c>
      <c r="D269" s="3" t="s">
        <v>773</v>
      </c>
      <c r="E269" s="20" t="s">
        <v>863</v>
      </c>
      <c r="F269" s="11" t="s">
        <v>5</v>
      </c>
      <c r="G269" s="11"/>
      <c r="H269" s="11"/>
      <c r="I269" s="11"/>
      <c r="J269" s="11"/>
      <c r="K269" s="11"/>
      <c r="L269" s="11"/>
      <c r="M269" s="11"/>
      <c r="N269" s="11"/>
      <c r="O269" s="11"/>
      <c r="P269" s="32"/>
      <c r="Q269" s="31"/>
    </row>
    <row r="270" spans="1:17" s="4" customFormat="1" hidden="1">
      <c r="A270" s="7" t="s">
        <v>319</v>
      </c>
      <c r="B270" s="7" t="s">
        <v>311</v>
      </c>
      <c r="C270" s="8" t="s">
        <v>7</v>
      </c>
      <c r="D270" s="3" t="s">
        <v>773</v>
      </c>
      <c r="E270" s="6" t="s">
        <v>941</v>
      </c>
      <c r="F270" s="11" t="s">
        <v>5</v>
      </c>
      <c r="G270" s="9">
        <v>0</v>
      </c>
      <c r="H270" s="9">
        <v>5050</v>
      </c>
      <c r="I270" s="9"/>
      <c r="J270" s="9">
        <v>1050</v>
      </c>
      <c r="K270" s="9">
        <f>$H270*0.00328084</f>
        <v>16.568242000000001</v>
      </c>
      <c r="L270" s="9"/>
      <c r="M270" s="9">
        <f>$J270*0.00328084</f>
        <v>3.4448820000000002</v>
      </c>
      <c r="N270" s="11">
        <f>G270*K270*M270</f>
        <v>0</v>
      </c>
      <c r="O270" s="16"/>
      <c r="P270" s="45"/>
      <c r="Q270" s="31"/>
    </row>
    <row r="271" spans="1:17" s="4" customFormat="1" hidden="1">
      <c r="A271" s="7" t="s">
        <v>319</v>
      </c>
      <c r="B271" s="7" t="s">
        <v>311</v>
      </c>
      <c r="C271" s="8" t="s">
        <v>7</v>
      </c>
      <c r="D271" s="3" t="s">
        <v>773</v>
      </c>
      <c r="E271" s="6" t="s">
        <v>942</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6"/>
      <c r="P271" s="45"/>
      <c r="Q271" s="31"/>
    </row>
    <row r="272" spans="1:17" s="4" customFormat="1" hidden="1">
      <c r="A272" s="7" t="s">
        <v>319</v>
      </c>
      <c r="B272" s="7" t="s">
        <v>311</v>
      </c>
      <c r="C272" s="8" t="s">
        <v>7</v>
      </c>
      <c r="D272" s="3" t="s">
        <v>773</v>
      </c>
      <c r="E272" s="6" t="s">
        <v>943</v>
      </c>
      <c r="F272" s="11" t="s">
        <v>5</v>
      </c>
      <c r="G272" s="9">
        <v>0</v>
      </c>
      <c r="H272" s="9">
        <v>6254</v>
      </c>
      <c r="I272" s="9"/>
      <c r="J272" s="9">
        <v>975</v>
      </c>
      <c r="K272" s="9">
        <f t="shared" si="65"/>
        <v>20.518373360000002</v>
      </c>
      <c r="L272" s="9"/>
      <c r="M272" s="9">
        <f t="shared" si="66"/>
        <v>3.1988190000000003</v>
      </c>
      <c r="N272" s="11">
        <f t="shared" si="67"/>
        <v>0</v>
      </c>
      <c r="O272" s="16"/>
      <c r="P272" s="45"/>
      <c r="Q272" s="31"/>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6"/>
      <c r="P273" s="45"/>
      <c r="Q273" s="31"/>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6"/>
      <c r="P274" s="45"/>
      <c r="Q274" s="31"/>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6"/>
      <c r="P275" s="45"/>
      <c r="Q275" s="31"/>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6"/>
      <c r="P276" s="45"/>
      <c r="Q276" s="31"/>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6"/>
      <c r="P277" s="45"/>
      <c r="Q277" s="31"/>
    </row>
    <row r="278" spans="1:17" s="4" customFormat="1" ht="28.5" hidden="1">
      <c r="A278" s="44" t="s">
        <v>319</v>
      </c>
      <c r="B278" s="44" t="s">
        <v>311</v>
      </c>
      <c r="C278" s="44" t="s">
        <v>7</v>
      </c>
      <c r="D278" s="44" t="s">
        <v>773</v>
      </c>
      <c r="E278" s="44" t="s">
        <v>553</v>
      </c>
      <c r="F278" s="42" t="s">
        <v>5</v>
      </c>
      <c r="G278" s="42"/>
      <c r="H278" s="42"/>
      <c r="I278" s="42"/>
      <c r="J278" s="42"/>
      <c r="K278" s="42"/>
      <c r="L278" s="42"/>
      <c r="M278" s="42"/>
      <c r="N278" s="42">
        <f>SUM(N270:N277)</f>
        <v>0</v>
      </c>
      <c r="O278" s="39">
        <v>0</v>
      </c>
      <c r="P278" s="43">
        <f>N278*O278</f>
        <v>0</v>
      </c>
      <c r="Q278" s="43">
        <f>P278*1.18</f>
        <v>0</v>
      </c>
    </row>
    <row r="279" spans="1:17" s="4" customFormat="1" ht="105" hidden="1">
      <c r="A279" s="7" t="s">
        <v>319</v>
      </c>
      <c r="B279" s="7" t="s">
        <v>311</v>
      </c>
      <c r="C279" s="8" t="s">
        <v>7</v>
      </c>
      <c r="D279" s="3" t="s">
        <v>774</v>
      </c>
      <c r="E279" s="20" t="s">
        <v>908</v>
      </c>
      <c r="F279" s="11" t="s">
        <v>5</v>
      </c>
      <c r="G279" s="11"/>
      <c r="H279" s="11"/>
      <c r="I279" s="11"/>
      <c r="J279" s="11"/>
      <c r="K279" s="11"/>
      <c r="L279" s="11"/>
      <c r="M279" s="11"/>
      <c r="N279" s="11"/>
      <c r="O279" s="11"/>
      <c r="P279" s="32"/>
      <c r="Q279" s="31"/>
    </row>
    <row r="280" spans="1:17" s="4" customFormat="1">
      <c r="A280" s="7" t="s">
        <v>319</v>
      </c>
      <c r="B280" s="7" t="s">
        <v>311</v>
      </c>
      <c r="C280" s="8" t="s">
        <v>7</v>
      </c>
      <c r="D280" s="3" t="s">
        <v>774</v>
      </c>
      <c r="E280" s="6" t="s">
        <v>955</v>
      </c>
      <c r="F280" s="11" t="s">
        <v>5</v>
      </c>
      <c r="G280" s="9">
        <v>1</v>
      </c>
      <c r="H280" s="9">
        <v>6465</v>
      </c>
      <c r="I280" s="11"/>
      <c r="J280" s="11">
        <v>350</v>
      </c>
      <c r="K280" s="9">
        <f>$H280*0.00328084</f>
        <v>21.210630600000002</v>
      </c>
      <c r="L280" s="9"/>
      <c r="M280" s="9">
        <f>$J280*0.00328084</f>
        <v>1.1482940000000001</v>
      </c>
      <c r="N280" s="89">
        <f>G280*K280*M280</f>
        <v>24.356039854196407</v>
      </c>
      <c r="O280" s="16"/>
      <c r="P280" s="45"/>
      <c r="Q280" s="31"/>
    </row>
    <row r="281" spans="1:17" s="4" customFormat="1">
      <c r="A281" s="7" t="s">
        <v>319</v>
      </c>
      <c r="B281" s="7" t="s">
        <v>311</v>
      </c>
      <c r="C281" s="8" t="s">
        <v>7</v>
      </c>
      <c r="D281" s="3" t="s">
        <v>774</v>
      </c>
      <c r="E281" s="6" t="s">
        <v>956</v>
      </c>
      <c r="F281" s="11" t="s">
        <v>5</v>
      </c>
      <c r="G281" s="9">
        <v>1</v>
      </c>
      <c r="H281" s="9">
        <v>975</v>
      </c>
      <c r="I281" s="11"/>
      <c r="J281" s="11">
        <v>350</v>
      </c>
      <c r="K281" s="9">
        <f t="shared" ref="K281:K288" si="68">$H281*0.00328084</f>
        <v>3.1988190000000003</v>
      </c>
      <c r="L281" s="9"/>
      <c r="M281" s="9">
        <f t="shared" ref="M281:M288" si="69">$J281*0.00328084</f>
        <v>1.1482940000000001</v>
      </c>
      <c r="N281" s="89">
        <f t="shared" ref="N281:N286" si="70">G281*K281*M281</f>
        <v>3.6731846647860009</v>
      </c>
      <c r="O281" s="16"/>
      <c r="P281" s="45"/>
      <c r="Q281" s="31"/>
    </row>
    <row r="282" spans="1:17" s="4" customFormat="1">
      <c r="A282" s="7" t="s">
        <v>319</v>
      </c>
      <c r="B282" s="7" t="s">
        <v>311</v>
      </c>
      <c r="C282" s="8" t="s">
        <v>7</v>
      </c>
      <c r="D282" s="3" t="s">
        <v>774</v>
      </c>
      <c r="E282" s="6" t="s">
        <v>956</v>
      </c>
      <c r="F282" s="11" t="s">
        <v>5</v>
      </c>
      <c r="G282" s="9">
        <v>1</v>
      </c>
      <c r="H282" s="9">
        <v>1350</v>
      </c>
      <c r="I282" s="11"/>
      <c r="J282" s="11">
        <v>350</v>
      </c>
      <c r="K282" s="9">
        <f t="shared" si="68"/>
        <v>4.4291340000000003</v>
      </c>
      <c r="L282" s="9"/>
      <c r="M282" s="9">
        <f t="shared" si="69"/>
        <v>1.1482940000000001</v>
      </c>
      <c r="N282" s="89">
        <f t="shared" si="70"/>
        <v>5.0859479973960013</v>
      </c>
      <c r="O282" s="16"/>
      <c r="P282" s="45"/>
      <c r="Q282" s="31"/>
    </row>
    <row r="283" spans="1:17" s="4" customFormat="1">
      <c r="A283" s="7" t="s">
        <v>319</v>
      </c>
      <c r="B283" s="7" t="s">
        <v>311</v>
      </c>
      <c r="C283" s="8" t="s">
        <v>7</v>
      </c>
      <c r="D283" s="3" t="s">
        <v>774</v>
      </c>
      <c r="E283" s="6" t="s">
        <v>957</v>
      </c>
      <c r="F283" s="11" t="s">
        <v>5</v>
      </c>
      <c r="G283" s="9">
        <v>1</v>
      </c>
      <c r="H283" s="9">
        <v>2600</v>
      </c>
      <c r="I283" s="11"/>
      <c r="J283" s="11">
        <v>975</v>
      </c>
      <c r="K283" s="9">
        <f t="shared" si="68"/>
        <v>8.5301840000000002</v>
      </c>
      <c r="L283" s="9"/>
      <c r="M283" s="9">
        <f t="shared" si="69"/>
        <v>3.1988190000000003</v>
      </c>
      <c r="N283" s="89">
        <f t="shared" si="70"/>
        <v>27.286514652696003</v>
      </c>
      <c r="O283" s="16"/>
      <c r="P283" s="45"/>
      <c r="Q283" s="31"/>
    </row>
    <row r="284" spans="1:17" s="4" customFormat="1">
      <c r="A284" s="7" t="s">
        <v>319</v>
      </c>
      <c r="B284" s="7" t="s">
        <v>311</v>
      </c>
      <c r="C284" s="8" t="s">
        <v>7</v>
      </c>
      <c r="D284" s="3" t="s">
        <v>774</v>
      </c>
      <c r="E284" s="84" t="s">
        <v>958</v>
      </c>
      <c r="F284" s="11" t="s">
        <v>5</v>
      </c>
      <c r="G284" s="9">
        <v>1</v>
      </c>
      <c r="H284" s="9">
        <v>2800</v>
      </c>
      <c r="I284" s="11"/>
      <c r="J284" s="11">
        <v>975</v>
      </c>
      <c r="K284" s="9">
        <f t="shared" si="68"/>
        <v>9.1863520000000012</v>
      </c>
      <c r="L284" s="9"/>
      <c r="M284" s="9">
        <f t="shared" si="69"/>
        <v>3.1988190000000003</v>
      </c>
      <c r="N284" s="89">
        <f t="shared" si="70"/>
        <v>29.385477318288007</v>
      </c>
      <c r="O284" s="16"/>
      <c r="P284" s="45"/>
      <c r="Q284" s="31"/>
    </row>
    <row r="285" spans="1:17" s="4" customFormat="1">
      <c r="A285" s="7" t="s">
        <v>319</v>
      </c>
      <c r="B285" s="7" t="s">
        <v>311</v>
      </c>
      <c r="C285" s="8" t="s">
        <v>7</v>
      </c>
      <c r="D285" s="3" t="s">
        <v>774</v>
      </c>
      <c r="E285" s="84" t="s">
        <v>907</v>
      </c>
      <c r="F285" s="11" t="s">
        <v>5</v>
      </c>
      <c r="G285" s="9">
        <v>1</v>
      </c>
      <c r="H285" s="11">
        <f>1000+1050</f>
        <v>2050</v>
      </c>
      <c r="I285" s="11"/>
      <c r="J285" s="11">
        <v>975</v>
      </c>
      <c r="K285" s="9">
        <f>$H285*0.00328084</f>
        <v>6.7257220000000002</v>
      </c>
      <c r="L285" s="9"/>
      <c r="M285" s="9">
        <f>$J285*0.00328084</f>
        <v>3.1988190000000003</v>
      </c>
      <c r="N285" s="89">
        <f>G285*K285*M285</f>
        <v>21.514367322318002</v>
      </c>
      <c r="O285" s="16"/>
      <c r="P285" s="45"/>
      <c r="Q285" s="31"/>
    </row>
    <row r="286" spans="1:17" s="4" customFormat="1">
      <c r="A286" s="7" t="s">
        <v>319</v>
      </c>
      <c r="B286" s="7" t="s">
        <v>311</v>
      </c>
      <c r="C286" s="8" t="s">
        <v>7</v>
      </c>
      <c r="D286" s="3" t="s">
        <v>774</v>
      </c>
      <c r="E286" s="84" t="s">
        <v>959</v>
      </c>
      <c r="F286" s="11" t="s">
        <v>5</v>
      </c>
      <c r="G286" s="9">
        <v>2</v>
      </c>
      <c r="H286" s="11">
        <v>6665</v>
      </c>
      <c r="I286" s="11"/>
      <c r="J286" s="11">
        <v>825</v>
      </c>
      <c r="K286" s="9">
        <f t="shared" si="68"/>
        <v>21.866798599999999</v>
      </c>
      <c r="L286" s="9"/>
      <c r="M286" s="9">
        <f t="shared" si="69"/>
        <v>2.706693</v>
      </c>
      <c r="N286" s="89">
        <f t="shared" si="70"/>
        <v>118.37342140605959</v>
      </c>
      <c r="O286" s="16"/>
      <c r="P286" s="45"/>
      <c r="Q286" s="31"/>
    </row>
    <row r="287" spans="1:17" s="4" customFormat="1">
      <c r="A287" s="7"/>
      <c r="B287" s="7"/>
      <c r="C287" s="8" t="s">
        <v>7</v>
      </c>
      <c r="D287" s="3" t="s">
        <v>774</v>
      </c>
      <c r="E287" s="85" t="s">
        <v>960</v>
      </c>
      <c r="F287" s="11" t="s">
        <v>5</v>
      </c>
      <c r="G287" s="9">
        <v>1</v>
      </c>
      <c r="H287" s="11">
        <v>6665</v>
      </c>
      <c r="I287" s="11"/>
      <c r="J287" s="11">
        <v>325</v>
      </c>
      <c r="K287" s="9">
        <f t="shared" si="68"/>
        <v>21.866798599999999</v>
      </c>
      <c r="L287" s="9"/>
      <c r="M287" s="9">
        <f t="shared" si="69"/>
        <v>1.066273</v>
      </c>
      <c r="N287" s="89">
        <f t="shared" ref="N287:N288" si="71">G287*K287*M287</f>
        <v>23.315976943617798</v>
      </c>
      <c r="O287" s="16"/>
      <c r="P287" s="45"/>
      <c r="Q287" s="31"/>
    </row>
    <row r="288" spans="1:17" s="4" customFormat="1">
      <c r="A288" s="7"/>
      <c r="B288" s="7"/>
      <c r="C288" s="8" t="s">
        <v>7</v>
      </c>
      <c r="D288" s="3" t="s">
        <v>774</v>
      </c>
      <c r="E288" s="85" t="s">
        <v>959</v>
      </c>
      <c r="F288" s="11" t="s">
        <v>5</v>
      </c>
      <c r="G288" s="9">
        <v>2</v>
      </c>
      <c r="H288" s="11">
        <v>1050</v>
      </c>
      <c r="I288" s="11"/>
      <c r="J288" s="11">
        <v>325</v>
      </c>
      <c r="K288" s="9">
        <f t="shared" si="68"/>
        <v>3.4448820000000002</v>
      </c>
      <c r="L288" s="9"/>
      <c r="M288" s="9">
        <f t="shared" si="69"/>
        <v>1.066273</v>
      </c>
      <c r="N288" s="89">
        <f t="shared" si="71"/>
        <v>7.346369329572001</v>
      </c>
      <c r="O288" s="16"/>
      <c r="P288" s="45"/>
      <c r="Q288" s="31"/>
    </row>
    <row r="289" spans="1:22" s="4" customFormat="1" ht="28.5">
      <c r="A289" s="44" t="s">
        <v>319</v>
      </c>
      <c r="B289" s="44" t="s">
        <v>311</v>
      </c>
      <c r="C289" s="44" t="s">
        <v>7</v>
      </c>
      <c r="D289" s="44" t="s">
        <v>774</v>
      </c>
      <c r="E289" s="44" t="s">
        <v>553</v>
      </c>
      <c r="F289" s="42" t="s">
        <v>5</v>
      </c>
      <c r="G289" s="42"/>
      <c r="H289" s="42"/>
      <c r="I289" s="42"/>
      <c r="J289" s="42"/>
      <c r="K289" s="42"/>
      <c r="L289" s="42"/>
      <c r="M289" s="42"/>
      <c r="N289" s="88">
        <f>SUM(N280:N286)</f>
        <v>229.67495321574</v>
      </c>
      <c r="O289" s="39">
        <v>0</v>
      </c>
      <c r="P289" s="43">
        <f>N289*O289</f>
        <v>0</v>
      </c>
      <c r="Q289" s="43">
        <f>P289*1.18</f>
        <v>0</v>
      </c>
    </row>
    <row r="290" spans="1:22" s="4" customFormat="1" ht="105" hidden="1">
      <c r="A290" s="7" t="s">
        <v>319</v>
      </c>
      <c r="B290" s="7" t="s">
        <v>311</v>
      </c>
      <c r="C290" s="8" t="s">
        <v>7</v>
      </c>
      <c r="D290" s="3" t="s">
        <v>775</v>
      </c>
      <c r="E290" s="20" t="s">
        <v>776</v>
      </c>
      <c r="F290" s="11" t="s">
        <v>5</v>
      </c>
      <c r="G290" s="11"/>
      <c r="H290" s="11"/>
      <c r="I290" s="11"/>
      <c r="J290" s="11"/>
      <c r="K290" s="11"/>
      <c r="L290" s="11"/>
      <c r="M290" s="11"/>
      <c r="N290" s="11"/>
      <c r="O290" s="11"/>
      <c r="P290" s="32"/>
      <c r="Q290" s="31"/>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6"/>
      <c r="P291" s="45"/>
      <c r="Q291" s="31"/>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6"/>
      <c r="P292" s="45"/>
      <c r="Q292" s="31"/>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6"/>
      <c r="P293" s="45"/>
      <c r="Q293" s="31"/>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6"/>
      <c r="P294" s="45"/>
      <c r="Q294" s="31"/>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6"/>
      <c r="P295" s="45"/>
      <c r="Q295" s="31"/>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6"/>
      <c r="P296" s="45"/>
      <c r="Q296" s="31"/>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6"/>
      <c r="P297" s="45"/>
      <c r="Q297" s="31"/>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6"/>
      <c r="P298" s="45"/>
      <c r="Q298" s="31"/>
    </row>
    <row r="299" spans="1:22" s="4" customFormat="1" ht="28.5" hidden="1">
      <c r="A299" s="44" t="s">
        <v>319</v>
      </c>
      <c r="B299" s="44" t="s">
        <v>311</v>
      </c>
      <c r="C299" s="44" t="s">
        <v>7</v>
      </c>
      <c r="D299" s="44" t="s">
        <v>775</v>
      </c>
      <c r="E299" s="44" t="s">
        <v>553</v>
      </c>
      <c r="F299" s="42" t="s">
        <v>5</v>
      </c>
      <c r="G299" s="42"/>
      <c r="H299" s="42"/>
      <c r="I299" s="42"/>
      <c r="J299" s="42"/>
      <c r="K299" s="42"/>
      <c r="L299" s="42"/>
      <c r="M299" s="42"/>
      <c r="N299" s="42">
        <f>SUM(N291:N298)</f>
        <v>0</v>
      </c>
      <c r="O299" s="39">
        <v>0</v>
      </c>
      <c r="P299" s="43">
        <f>N299*O299</f>
        <v>0</v>
      </c>
      <c r="Q299" s="43">
        <f>P299*1.18</f>
        <v>0</v>
      </c>
    </row>
    <row r="300" spans="1:22" s="4" customFormat="1" ht="105" hidden="1">
      <c r="A300" s="7" t="s">
        <v>319</v>
      </c>
      <c r="B300" s="7" t="s">
        <v>311</v>
      </c>
      <c r="C300" s="8" t="s">
        <v>7</v>
      </c>
      <c r="D300" s="3" t="s">
        <v>116</v>
      </c>
      <c r="E300" s="20" t="s">
        <v>431</v>
      </c>
      <c r="F300" s="11" t="s">
        <v>5</v>
      </c>
      <c r="G300" s="11"/>
      <c r="H300" s="11"/>
      <c r="I300" s="11"/>
      <c r="J300" s="11"/>
      <c r="K300" s="11"/>
      <c r="L300" s="11"/>
      <c r="M300" s="11"/>
      <c r="N300" s="11"/>
      <c r="O300" s="21"/>
      <c r="P300" s="32"/>
      <c r="Q300" s="31"/>
      <c r="T300" s="79">
        <v>735000</v>
      </c>
      <c r="U300" s="79">
        <v>4074281</v>
      </c>
      <c r="V300" s="79">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6"/>
      <c r="P301" s="45"/>
      <c r="Q301" s="31"/>
      <c r="U301" s="80">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6"/>
      <c r="P302" s="45"/>
      <c r="Q302" s="31"/>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6"/>
      <c r="P303" s="45"/>
      <c r="Q303" s="31"/>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6"/>
      <c r="P304" s="45"/>
      <c r="Q304" s="31"/>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6"/>
      <c r="P305" s="45"/>
      <c r="Q305" s="31"/>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6"/>
      <c r="P306" s="45"/>
      <c r="Q306" s="31"/>
    </row>
    <row r="307" spans="1:17" s="4" customFormat="1" ht="28.5" hidden="1">
      <c r="A307" s="44" t="s">
        <v>319</v>
      </c>
      <c r="B307" s="44" t="s">
        <v>311</v>
      </c>
      <c r="C307" s="44" t="s">
        <v>7</v>
      </c>
      <c r="D307" s="44" t="s">
        <v>116</v>
      </c>
      <c r="E307" s="44" t="s">
        <v>553</v>
      </c>
      <c r="F307" s="42" t="s">
        <v>5</v>
      </c>
      <c r="G307" s="42"/>
      <c r="H307" s="42"/>
      <c r="I307" s="42"/>
      <c r="J307" s="42"/>
      <c r="K307" s="42"/>
      <c r="L307" s="42"/>
      <c r="M307" s="42"/>
      <c r="N307" s="42">
        <f>SUM(N301:N306)</f>
        <v>0</v>
      </c>
      <c r="O307" s="39">
        <v>0</v>
      </c>
      <c r="P307" s="43">
        <f>N307*O307</f>
        <v>0</v>
      </c>
      <c r="Q307" s="43">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2"/>
      <c r="Q308" s="31"/>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6"/>
      <c r="P309" s="45"/>
      <c r="Q309" s="31"/>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6"/>
      <c r="P310" s="45"/>
      <c r="Q310" s="31"/>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6"/>
      <c r="P311" s="45"/>
      <c r="Q311" s="31"/>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6"/>
      <c r="P312" s="45"/>
      <c r="Q312" s="31"/>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6"/>
      <c r="P313" s="45"/>
      <c r="Q313" s="31"/>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6"/>
      <c r="P314" s="45"/>
      <c r="Q314" s="31"/>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6"/>
      <c r="P315" s="45"/>
      <c r="Q315" s="31"/>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6"/>
      <c r="P316" s="45"/>
      <c r="Q316" s="31"/>
    </row>
    <row r="317" spans="1:17" s="4" customFormat="1" ht="28.5" hidden="1">
      <c r="A317" s="44" t="s">
        <v>319</v>
      </c>
      <c r="B317" s="44" t="s">
        <v>311</v>
      </c>
      <c r="C317" s="44" t="s">
        <v>7</v>
      </c>
      <c r="D317" s="44" t="s">
        <v>112</v>
      </c>
      <c r="E317" s="44" t="s">
        <v>553</v>
      </c>
      <c r="F317" s="42" t="s">
        <v>5</v>
      </c>
      <c r="G317" s="42"/>
      <c r="H317" s="42"/>
      <c r="I317" s="42"/>
      <c r="J317" s="42"/>
      <c r="K317" s="42"/>
      <c r="L317" s="42"/>
      <c r="M317" s="42"/>
      <c r="N317" s="42">
        <f>SUM(N309:N316)</f>
        <v>0</v>
      </c>
      <c r="O317" s="39">
        <v>0</v>
      </c>
      <c r="P317" s="43">
        <f>N317*O317</f>
        <v>0</v>
      </c>
      <c r="Q317" s="43">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1"/>
      <c r="Q318" s="31"/>
    </row>
    <row r="319" spans="1:17" s="4" customFormat="1" hidden="1">
      <c r="A319" s="7" t="s">
        <v>319</v>
      </c>
      <c r="B319" s="7" t="s">
        <v>311</v>
      </c>
      <c r="C319" s="3" t="s">
        <v>11</v>
      </c>
      <c r="D319" s="3" t="s">
        <v>119</v>
      </c>
      <c r="E319" s="6" t="s">
        <v>921</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1"/>
      <c r="Q319" s="31"/>
    </row>
    <row r="320" spans="1:17" s="4" customFormat="1" hidden="1">
      <c r="A320" s="7" t="s">
        <v>319</v>
      </c>
      <c r="B320" s="7" t="s">
        <v>311</v>
      </c>
      <c r="C320" s="3" t="s">
        <v>11</v>
      </c>
      <c r="D320" s="3" t="s">
        <v>119</v>
      </c>
      <c r="E320" s="6" t="s">
        <v>944</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1"/>
      <c r="Q320" s="31"/>
    </row>
    <row r="321" spans="1:17" s="4" customFormat="1" hidden="1">
      <c r="A321" s="7" t="s">
        <v>319</v>
      </c>
      <c r="B321" s="7" t="s">
        <v>311</v>
      </c>
      <c r="C321" s="3" t="s">
        <v>11</v>
      </c>
      <c r="D321" s="3" t="s">
        <v>119</v>
      </c>
      <c r="E321" s="6" t="s">
        <v>950</v>
      </c>
      <c r="F321" s="9" t="s">
        <v>5</v>
      </c>
      <c r="G321" s="9">
        <v>0</v>
      </c>
      <c r="H321" s="11">
        <v>5620</v>
      </c>
      <c r="I321" s="11">
        <v>11055</v>
      </c>
      <c r="J321" s="11"/>
      <c r="K321" s="9">
        <f t="shared" si="81"/>
        <v>18.4383208</v>
      </c>
      <c r="L321" s="9">
        <f t="shared" si="82"/>
        <v>36.269686200000002</v>
      </c>
      <c r="M321" s="9"/>
      <c r="N321" s="11">
        <f t="shared" si="83"/>
        <v>0</v>
      </c>
      <c r="O321" s="9"/>
      <c r="P321" s="31"/>
      <c r="Q321" s="31"/>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1"/>
      <c r="Q322" s="31"/>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1"/>
      <c r="Q323" s="31"/>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1"/>
      <c r="Q324" s="31"/>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1"/>
      <c r="Q325" s="31"/>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1"/>
      <c r="Q326" s="31"/>
    </row>
    <row r="327" spans="1:17" s="4" customFormat="1" ht="28.5" hidden="1">
      <c r="A327" s="44" t="s">
        <v>319</v>
      </c>
      <c r="B327" s="44" t="s">
        <v>311</v>
      </c>
      <c r="C327" s="44" t="s">
        <v>11</v>
      </c>
      <c r="D327" s="44" t="s">
        <v>119</v>
      </c>
      <c r="E327" s="44" t="s">
        <v>553</v>
      </c>
      <c r="F327" s="42" t="s">
        <v>5</v>
      </c>
      <c r="G327" s="42"/>
      <c r="H327" s="42"/>
      <c r="I327" s="42"/>
      <c r="J327" s="42"/>
      <c r="K327" s="42"/>
      <c r="L327" s="42"/>
      <c r="M327" s="42"/>
      <c r="N327" s="42">
        <f>SUM(N319:N326)</f>
        <v>0</v>
      </c>
      <c r="O327" s="39">
        <v>0</v>
      </c>
      <c r="P327" s="43">
        <f>N327*O327</f>
        <v>0</v>
      </c>
      <c r="Q327" s="43">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1"/>
      <c r="Q328" s="31"/>
    </row>
    <row r="329" spans="1:17" s="4" customFormat="1" hidden="1">
      <c r="A329" s="7" t="s">
        <v>319</v>
      </c>
      <c r="B329" s="7" t="s">
        <v>311</v>
      </c>
      <c r="C329" s="3" t="s">
        <v>11</v>
      </c>
      <c r="D329" s="3" t="s">
        <v>120</v>
      </c>
      <c r="E329" s="6" t="s">
        <v>935</v>
      </c>
      <c r="F329" s="9" t="s">
        <v>5</v>
      </c>
      <c r="G329" s="9">
        <v>2</v>
      </c>
      <c r="H329" s="11"/>
      <c r="I329" s="11"/>
      <c r="J329" s="11"/>
      <c r="K329" s="9">
        <f t="shared" ref="K329:K336" si="84">$H329*0.00328084</f>
        <v>0</v>
      </c>
      <c r="L329" s="9"/>
      <c r="M329" s="9">
        <f>$J329*0.00328084</f>
        <v>0</v>
      </c>
      <c r="N329" s="11">
        <f>G329*K329*M329</f>
        <v>0</v>
      </c>
      <c r="O329" s="9"/>
      <c r="P329" s="31"/>
      <c r="Q329" s="31"/>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1"/>
      <c r="Q330" s="31"/>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1"/>
      <c r="Q331" s="31"/>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1"/>
      <c r="Q332" s="31"/>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1"/>
      <c r="Q333" s="31"/>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1"/>
      <c r="Q334" s="31"/>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1"/>
      <c r="Q335" s="31"/>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1"/>
      <c r="Q336" s="31"/>
    </row>
    <row r="337" spans="1:17" s="4" customFormat="1" ht="28.5" hidden="1">
      <c r="A337" s="44" t="s">
        <v>319</v>
      </c>
      <c r="B337" s="44" t="s">
        <v>311</v>
      </c>
      <c r="C337" s="44" t="s">
        <v>11</v>
      </c>
      <c r="D337" s="44" t="s">
        <v>120</v>
      </c>
      <c r="E337" s="44" t="s">
        <v>553</v>
      </c>
      <c r="F337" s="42" t="s">
        <v>5</v>
      </c>
      <c r="G337" s="42"/>
      <c r="H337" s="42"/>
      <c r="I337" s="42"/>
      <c r="J337" s="42"/>
      <c r="K337" s="42"/>
      <c r="L337" s="42"/>
      <c r="M337" s="42"/>
      <c r="N337" s="42">
        <f>SUM(N329:N336)</f>
        <v>0</v>
      </c>
      <c r="O337" s="39">
        <v>0</v>
      </c>
      <c r="P337" s="43">
        <f>N337*O337</f>
        <v>0</v>
      </c>
      <c r="Q337" s="43">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1"/>
      <c r="Q338" s="31"/>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1"/>
      <c r="Q339" s="31"/>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1"/>
      <c r="Q340" s="31"/>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1"/>
      <c r="Q341" s="31"/>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1"/>
      <c r="Q342" s="31"/>
    </row>
    <row r="343" spans="1:17" s="4" customFormat="1" ht="28.5" hidden="1">
      <c r="A343" s="44" t="s">
        <v>319</v>
      </c>
      <c r="B343" s="44" t="s">
        <v>311</v>
      </c>
      <c r="C343" s="44" t="s">
        <v>11</v>
      </c>
      <c r="D343" s="44" t="s">
        <v>121</v>
      </c>
      <c r="E343" s="44" t="s">
        <v>553</v>
      </c>
      <c r="F343" s="42" t="s">
        <v>5</v>
      </c>
      <c r="G343" s="42"/>
      <c r="H343" s="42"/>
      <c r="I343" s="42"/>
      <c r="J343" s="42"/>
      <c r="K343" s="42"/>
      <c r="L343" s="42"/>
      <c r="M343" s="42"/>
      <c r="N343" s="42">
        <f>SUM(N339:N342)</f>
        <v>0</v>
      </c>
      <c r="O343" s="39">
        <v>0</v>
      </c>
      <c r="P343" s="43">
        <f>N343*O343</f>
        <v>0</v>
      </c>
      <c r="Q343" s="43">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1"/>
      <c r="Q344" s="31"/>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1"/>
      <c r="Q345" s="31"/>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1"/>
      <c r="Q346" s="31"/>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1"/>
      <c r="Q347" s="31"/>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1"/>
      <c r="Q348" s="31"/>
    </row>
    <row r="349" spans="1:17" s="4" customFormat="1" ht="28.5" hidden="1">
      <c r="A349" s="44" t="s">
        <v>319</v>
      </c>
      <c r="B349" s="44" t="s">
        <v>311</v>
      </c>
      <c r="C349" s="44" t="s">
        <v>11</v>
      </c>
      <c r="D349" s="44" t="s">
        <v>122</v>
      </c>
      <c r="E349" s="44" t="s">
        <v>553</v>
      </c>
      <c r="F349" s="42" t="s">
        <v>5</v>
      </c>
      <c r="G349" s="42"/>
      <c r="H349" s="42"/>
      <c r="I349" s="42"/>
      <c r="J349" s="42"/>
      <c r="K349" s="42"/>
      <c r="L349" s="42"/>
      <c r="M349" s="42"/>
      <c r="N349" s="42">
        <f>SUM(N345:N348)</f>
        <v>0</v>
      </c>
      <c r="O349" s="39">
        <v>0</v>
      </c>
      <c r="P349" s="43">
        <f>N349*O349</f>
        <v>0</v>
      </c>
      <c r="Q349" s="43">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1"/>
      <c r="Q350" s="31"/>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1"/>
      <c r="Q351" s="31"/>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1"/>
      <c r="Q352" s="31"/>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1"/>
      <c r="Q353" s="31"/>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1"/>
      <c r="Q354" s="31"/>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1"/>
      <c r="Q355" s="31"/>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1"/>
      <c r="Q356" s="31"/>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1"/>
      <c r="Q357" s="31"/>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1"/>
      <c r="Q358" s="31"/>
    </row>
    <row r="359" spans="1:17" s="4" customFormat="1" ht="28.5" hidden="1">
      <c r="A359" s="44" t="s">
        <v>319</v>
      </c>
      <c r="B359" s="44" t="s">
        <v>311</v>
      </c>
      <c r="C359" s="44" t="s">
        <v>11</v>
      </c>
      <c r="D359" s="44" t="s">
        <v>123</v>
      </c>
      <c r="E359" s="44" t="s">
        <v>553</v>
      </c>
      <c r="F359" s="42" t="s">
        <v>5</v>
      </c>
      <c r="G359" s="42"/>
      <c r="H359" s="42"/>
      <c r="I359" s="42"/>
      <c r="J359" s="42"/>
      <c r="K359" s="42"/>
      <c r="L359" s="42"/>
      <c r="M359" s="42"/>
      <c r="N359" s="42">
        <f>SUM(N351:N358)</f>
        <v>0</v>
      </c>
      <c r="O359" s="39">
        <v>0</v>
      </c>
      <c r="P359" s="43">
        <f>N359*O359</f>
        <v>0</v>
      </c>
      <c r="Q359" s="43">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1"/>
      <c r="Q360" s="31"/>
    </row>
    <row r="361" spans="1:17" s="4" customFormat="1" hidden="1">
      <c r="A361" s="7" t="s">
        <v>319</v>
      </c>
      <c r="B361" s="7" t="s">
        <v>311</v>
      </c>
      <c r="C361" s="3" t="s">
        <v>11</v>
      </c>
      <c r="D361" s="3" t="s">
        <v>135</v>
      </c>
      <c r="E361" s="6" t="s">
        <v>945</v>
      </c>
      <c r="F361" s="9" t="s">
        <v>5</v>
      </c>
      <c r="G361" s="9">
        <v>0</v>
      </c>
      <c r="H361" s="11">
        <v>900</v>
      </c>
      <c r="I361" s="11">
        <v>2700</v>
      </c>
      <c r="J361" s="11"/>
      <c r="K361" s="9">
        <f>$H361*0.00328084</f>
        <v>2.9527559999999999</v>
      </c>
      <c r="L361" s="9">
        <f>$I361*0.00328084</f>
        <v>8.8582680000000007</v>
      </c>
      <c r="M361" s="9"/>
      <c r="N361" s="11">
        <f>G361*K361*L361</f>
        <v>0</v>
      </c>
      <c r="O361" s="9"/>
      <c r="P361" s="31"/>
      <c r="Q361" s="31"/>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1"/>
      <c r="Q362" s="31"/>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1"/>
      <c r="Q363" s="31"/>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1"/>
      <c r="Q364" s="31"/>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1"/>
      <c r="Q365" s="31"/>
    </row>
    <row r="366" spans="1:17" s="4" customFormat="1" ht="28.5" hidden="1">
      <c r="A366" s="44" t="s">
        <v>319</v>
      </c>
      <c r="B366" s="44" t="s">
        <v>311</v>
      </c>
      <c r="C366" s="44" t="s">
        <v>11</v>
      </c>
      <c r="D366" s="44" t="s">
        <v>135</v>
      </c>
      <c r="E366" s="44" t="s">
        <v>553</v>
      </c>
      <c r="F366" s="42" t="s">
        <v>5</v>
      </c>
      <c r="G366" s="42"/>
      <c r="H366" s="42"/>
      <c r="I366" s="42"/>
      <c r="J366" s="42"/>
      <c r="K366" s="42"/>
      <c r="L366" s="42"/>
      <c r="M366" s="42"/>
      <c r="N366" s="42">
        <f>SUM(N360:N365)</f>
        <v>0</v>
      </c>
      <c r="O366" s="39">
        <v>0</v>
      </c>
      <c r="P366" s="43">
        <f>N366*O366</f>
        <v>0</v>
      </c>
      <c r="Q366" s="43">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1"/>
      <c r="Q367" s="31"/>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1"/>
      <c r="Q368" s="31"/>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1"/>
      <c r="Q369" s="31"/>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1"/>
      <c r="Q370" s="31"/>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1"/>
      <c r="Q371" s="31"/>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1"/>
      <c r="Q372" s="31"/>
    </row>
    <row r="373" spans="1:17" s="4" customFormat="1" ht="28.5" hidden="1">
      <c r="A373" s="44" t="s">
        <v>319</v>
      </c>
      <c r="B373" s="44" t="s">
        <v>311</v>
      </c>
      <c r="C373" s="44" t="s">
        <v>11</v>
      </c>
      <c r="D373" s="44" t="s">
        <v>136</v>
      </c>
      <c r="E373" s="44" t="s">
        <v>553</v>
      </c>
      <c r="F373" s="42" t="s">
        <v>5</v>
      </c>
      <c r="G373" s="42"/>
      <c r="H373" s="42"/>
      <c r="I373" s="42"/>
      <c r="J373" s="42"/>
      <c r="K373" s="42"/>
      <c r="L373" s="42"/>
      <c r="M373" s="42"/>
      <c r="N373" s="42">
        <f>SUM(N367:N372)</f>
        <v>0</v>
      </c>
      <c r="O373" s="39">
        <v>0</v>
      </c>
      <c r="P373" s="43">
        <f>N373*O373</f>
        <v>0</v>
      </c>
      <c r="Q373" s="43">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1"/>
      <c r="Q374" s="31"/>
    </row>
    <row r="375" spans="1:17" s="4" customFormat="1" hidden="1">
      <c r="A375" s="7" t="s">
        <v>319</v>
      </c>
      <c r="B375" s="7" t="s">
        <v>311</v>
      </c>
      <c r="C375" s="3" t="s">
        <v>13</v>
      </c>
      <c r="D375" s="3" t="s">
        <v>126</v>
      </c>
      <c r="E375" s="6" t="s">
        <v>946</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1"/>
      <c r="Q375" s="31"/>
    </row>
    <row r="376" spans="1:17" s="4" customFormat="1" hidden="1">
      <c r="A376" s="7" t="s">
        <v>319</v>
      </c>
      <c r="B376" s="7" t="s">
        <v>311</v>
      </c>
      <c r="C376" s="3" t="s">
        <v>13</v>
      </c>
      <c r="D376" s="3" t="s">
        <v>126</v>
      </c>
      <c r="E376" s="6" t="s">
        <v>882</v>
      </c>
      <c r="F376" s="11" t="s">
        <v>5</v>
      </c>
      <c r="G376" s="9">
        <v>0</v>
      </c>
      <c r="H376" s="9">
        <v>12220</v>
      </c>
      <c r="I376" s="9"/>
      <c r="J376" s="9">
        <v>1900</v>
      </c>
      <c r="K376" s="9">
        <f t="shared" si="91"/>
        <v>40.091864800000003</v>
      </c>
      <c r="L376" s="9"/>
      <c r="M376" s="9">
        <f>$J376*0.00328084</f>
        <v>6.2335960000000004</v>
      </c>
      <c r="N376" s="11">
        <f t="shared" si="92"/>
        <v>0</v>
      </c>
      <c r="O376" s="9"/>
      <c r="P376" s="31"/>
      <c r="Q376" s="31"/>
    </row>
    <row r="377" spans="1:17" s="4" customFormat="1" hidden="1">
      <c r="A377" s="7" t="s">
        <v>319</v>
      </c>
      <c r="B377" s="7" t="s">
        <v>311</v>
      </c>
      <c r="C377" s="3" t="s">
        <v>13</v>
      </c>
      <c r="D377" s="3" t="s">
        <v>126</v>
      </c>
      <c r="E377" s="6" t="s">
        <v>883</v>
      </c>
      <c r="F377" s="11" t="s">
        <v>5</v>
      </c>
      <c r="G377" s="9">
        <v>0</v>
      </c>
      <c r="H377" s="9">
        <v>3588</v>
      </c>
      <c r="I377" s="9"/>
      <c r="J377" s="9">
        <v>600</v>
      </c>
      <c r="K377" s="9">
        <f t="shared" si="91"/>
        <v>11.77165392</v>
      </c>
      <c r="L377" s="9"/>
      <c r="M377" s="9">
        <f>$J377*0.00328084</f>
        <v>1.968504</v>
      </c>
      <c r="N377" s="11">
        <f>G377*K377*M377</f>
        <v>0</v>
      </c>
      <c r="O377" s="9"/>
      <c r="P377" s="31"/>
      <c r="Q377" s="31"/>
    </row>
    <row r="378" spans="1:17" s="4" customFormat="1" hidden="1">
      <c r="A378" s="7" t="s">
        <v>319</v>
      </c>
      <c r="B378" s="7" t="s">
        <v>311</v>
      </c>
      <c r="C378" s="3" t="s">
        <v>13</v>
      </c>
      <c r="D378" s="3" t="s">
        <v>126</v>
      </c>
      <c r="E378" s="6" t="s">
        <v>884</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1"/>
      <c r="Q378" s="31"/>
    </row>
    <row r="379" spans="1:17" s="4" customFormat="1" hidden="1">
      <c r="A379" s="7" t="s">
        <v>319</v>
      </c>
      <c r="B379" s="7" t="s">
        <v>311</v>
      </c>
      <c r="C379" s="3" t="s">
        <v>13</v>
      </c>
      <c r="D379" s="3" t="s">
        <v>126</v>
      </c>
      <c r="E379" s="6" t="s">
        <v>888</v>
      </c>
      <c r="F379" s="11" t="s">
        <v>5</v>
      </c>
      <c r="G379" s="9">
        <v>0</v>
      </c>
      <c r="H379" s="9">
        <v>800</v>
      </c>
      <c r="I379" s="9"/>
      <c r="J379" s="9">
        <v>2100</v>
      </c>
      <c r="K379" s="9">
        <f t="shared" si="91"/>
        <v>2.6246720000000003</v>
      </c>
      <c r="L379" s="9"/>
      <c r="M379" s="9">
        <f t="shared" si="93"/>
        <v>6.8897640000000004</v>
      </c>
      <c r="N379" s="11">
        <f t="shared" si="94"/>
        <v>0</v>
      </c>
      <c r="O379" s="9"/>
      <c r="P379" s="31"/>
      <c r="Q379" s="31"/>
    </row>
    <row r="380" spans="1:17" s="4" customFormat="1" hidden="1">
      <c r="A380" s="7" t="s">
        <v>319</v>
      </c>
      <c r="B380" s="7" t="s">
        <v>311</v>
      </c>
      <c r="C380" s="3" t="s">
        <v>13</v>
      </c>
      <c r="D380" s="3" t="s">
        <v>126</v>
      </c>
      <c r="E380" s="6" t="s">
        <v>886</v>
      </c>
      <c r="F380" s="11" t="s">
        <v>5</v>
      </c>
      <c r="G380" s="9">
        <v>0</v>
      </c>
      <c r="H380" s="9">
        <v>5300</v>
      </c>
      <c r="I380" s="9"/>
      <c r="J380" s="9">
        <v>2400</v>
      </c>
      <c r="K380" s="9">
        <f t="shared" si="91"/>
        <v>17.388452000000001</v>
      </c>
      <c r="L380" s="9"/>
      <c r="M380" s="9">
        <f t="shared" si="93"/>
        <v>7.8740160000000001</v>
      </c>
      <c r="N380" s="11">
        <f t="shared" si="94"/>
        <v>0</v>
      </c>
      <c r="O380" s="9"/>
      <c r="P380" s="31"/>
      <c r="Q380" s="31"/>
    </row>
    <row r="381" spans="1:17" s="4" customFormat="1" hidden="1">
      <c r="A381" s="7" t="s">
        <v>319</v>
      </c>
      <c r="B381" s="7" t="s">
        <v>311</v>
      </c>
      <c r="C381" s="3" t="s">
        <v>13</v>
      </c>
      <c r="D381" s="3" t="s">
        <v>126</v>
      </c>
      <c r="E381" s="6" t="s">
        <v>947</v>
      </c>
      <c r="F381" s="11" t="s">
        <v>5</v>
      </c>
      <c r="G381" s="9">
        <v>0</v>
      </c>
      <c r="H381" s="9">
        <v>5620</v>
      </c>
      <c r="I381" s="9"/>
      <c r="J381" s="9">
        <v>13965</v>
      </c>
      <c r="K381" s="9">
        <f t="shared" si="91"/>
        <v>18.4383208</v>
      </c>
      <c r="L381" s="9"/>
      <c r="M381" s="9">
        <f t="shared" si="93"/>
        <v>45.816930599999999</v>
      </c>
      <c r="N381" s="11">
        <f t="shared" si="94"/>
        <v>0</v>
      </c>
      <c r="O381" s="9"/>
      <c r="P381" s="31"/>
      <c r="Q381" s="31"/>
    </row>
    <row r="382" spans="1:17" s="4" customFormat="1" hidden="1">
      <c r="A382" s="7" t="s">
        <v>319</v>
      </c>
      <c r="B382" s="7" t="s">
        <v>311</v>
      </c>
      <c r="C382" s="3" t="s">
        <v>13</v>
      </c>
      <c r="D382" s="3" t="s">
        <v>126</v>
      </c>
      <c r="E382" s="6" t="s">
        <v>888</v>
      </c>
      <c r="F382" s="11" t="s">
        <v>5</v>
      </c>
      <c r="G382" s="9">
        <v>-2</v>
      </c>
      <c r="H382" s="11"/>
      <c r="I382" s="11"/>
      <c r="J382" s="11"/>
      <c r="K382" s="9">
        <f t="shared" si="91"/>
        <v>0</v>
      </c>
      <c r="L382" s="9"/>
      <c r="M382" s="9">
        <f t="shared" si="93"/>
        <v>0</v>
      </c>
      <c r="N382" s="11">
        <f t="shared" si="94"/>
        <v>0</v>
      </c>
      <c r="O382" s="9"/>
      <c r="P382" s="31"/>
      <c r="Q382" s="31"/>
    </row>
    <row r="383" spans="1:17" s="4" customFormat="1" hidden="1">
      <c r="A383" s="7" t="s">
        <v>319</v>
      </c>
      <c r="B383" s="7" t="s">
        <v>311</v>
      </c>
      <c r="C383" s="3" t="s">
        <v>13</v>
      </c>
      <c r="D383" s="3" t="s">
        <v>126</v>
      </c>
      <c r="E383" s="6" t="s">
        <v>889</v>
      </c>
      <c r="F383" s="11" t="s">
        <v>5</v>
      </c>
      <c r="G383" s="9">
        <v>2</v>
      </c>
      <c r="H383" s="11"/>
      <c r="I383" s="11"/>
      <c r="J383" s="11"/>
      <c r="K383" s="9">
        <f t="shared" si="91"/>
        <v>0</v>
      </c>
      <c r="L383" s="9"/>
      <c r="M383" s="9">
        <f t="shared" si="93"/>
        <v>0</v>
      </c>
      <c r="N383" s="11">
        <f t="shared" si="94"/>
        <v>0</v>
      </c>
      <c r="O383" s="9"/>
      <c r="P383" s="31"/>
      <c r="Q383" s="31"/>
    </row>
    <row r="384" spans="1:17" s="4" customFormat="1" hidden="1">
      <c r="A384" s="7" t="s">
        <v>319</v>
      </c>
      <c r="B384" s="7" t="s">
        <v>311</v>
      </c>
      <c r="C384" s="3" t="s">
        <v>13</v>
      </c>
      <c r="D384" s="3" t="s">
        <v>126</v>
      </c>
      <c r="E384" s="6" t="s">
        <v>890</v>
      </c>
      <c r="F384" s="11" t="s">
        <v>5</v>
      </c>
      <c r="G384" s="9">
        <v>2</v>
      </c>
      <c r="H384" s="11"/>
      <c r="I384" s="11"/>
      <c r="J384" s="11"/>
      <c r="K384" s="9">
        <f t="shared" si="91"/>
        <v>0</v>
      </c>
      <c r="L384" s="9"/>
      <c r="M384" s="9">
        <f t="shared" si="93"/>
        <v>0</v>
      </c>
      <c r="N384" s="11">
        <f t="shared" si="94"/>
        <v>0</v>
      </c>
      <c r="O384" s="9"/>
      <c r="P384" s="31"/>
      <c r="Q384" s="31"/>
    </row>
    <row r="385" spans="1:17" s="4" customFormat="1" hidden="1">
      <c r="A385" s="7" t="s">
        <v>319</v>
      </c>
      <c r="B385" s="7" t="s">
        <v>311</v>
      </c>
      <c r="C385" s="3" t="s">
        <v>13</v>
      </c>
      <c r="D385" s="3" t="s">
        <v>126</v>
      </c>
      <c r="E385" s="6" t="s">
        <v>891</v>
      </c>
      <c r="F385" s="11" t="s">
        <v>5</v>
      </c>
      <c r="G385" s="9">
        <v>2</v>
      </c>
      <c r="H385" s="11"/>
      <c r="I385" s="11"/>
      <c r="J385" s="11"/>
      <c r="K385" s="9">
        <f t="shared" si="91"/>
        <v>0</v>
      </c>
      <c r="L385" s="9"/>
      <c r="M385" s="9">
        <f>$J385*0.00328084</f>
        <v>0</v>
      </c>
      <c r="N385" s="11">
        <f>G385*K385*M385</f>
        <v>0</v>
      </c>
      <c r="O385" s="9"/>
      <c r="P385" s="31"/>
      <c r="Q385" s="31"/>
    </row>
    <row r="386" spans="1:17" s="4" customFormat="1" hidden="1">
      <c r="A386" s="7" t="s">
        <v>319</v>
      </c>
      <c r="B386" s="7" t="s">
        <v>311</v>
      </c>
      <c r="C386" s="3" t="s">
        <v>13</v>
      </c>
      <c r="D386" s="3" t="s">
        <v>126</v>
      </c>
      <c r="E386" s="6" t="s">
        <v>892</v>
      </c>
      <c r="F386" s="11" t="s">
        <v>5</v>
      </c>
      <c r="G386" s="9">
        <v>2</v>
      </c>
      <c r="H386" s="11"/>
      <c r="I386" s="11"/>
      <c r="J386" s="11"/>
      <c r="K386" s="9">
        <f t="shared" si="91"/>
        <v>0</v>
      </c>
      <c r="L386" s="9"/>
      <c r="M386" s="9">
        <f t="shared" ref="M386:M392" si="95">$J386*0.00328084</f>
        <v>0</v>
      </c>
      <c r="N386" s="11">
        <f t="shared" ref="N386:N392" si="96">G386*K386*M386</f>
        <v>0</v>
      </c>
      <c r="O386" s="9"/>
      <c r="P386" s="31"/>
      <c r="Q386" s="31"/>
    </row>
    <row r="387" spans="1:17" s="4" customFormat="1" hidden="1">
      <c r="A387" s="7" t="s">
        <v>319</v>
      </c>
      <c r="B387" s="7" t="s">
        <v>311</v>
      </c>
      <c r="C387" s="3" t="s">
        <v>13</v>
      </c>
      <c r="D387" s="3" t="s">
        <v>126</v>
      </c>
      <c r="E387" s="6" t="s">
        <v>888</v>
      </c>
      <c r="F387" s="11" t="s">
        <v>5</v>
      </c>
      <c r="G387" s="9">
        <v>-2</v>
      </c>
      <c r="H387" s="11"/>
      <c r="I387" s="11"/>
      <c r="J387" s="11"/>
      <c r="K387" s="9">
        <f t="shared" si="91"/>
        <v>0</v>
      </c>
      <c r="L387" s="9"/>
      <c r="M387" s="9">
        <f t="shared" si="95"/>
        <v>0</v>
      </c>
      <c r="N387" s="11">
        <f t="shared" si="96"/>
        <v>0</v>
      </c>
      <c r="O387" s="9"/>
      <c r="P387" s="31"/>
      <c r="Q387" s="31"/>
    </row>
    <row r="388" spans="1:17" s="4" customFormat="1" hidden="1">
      <c r="A388" s="7" t="s">
        <v>319</v>
      </c>
      <c r="B388" s="7" t="s">
        <v>311</v>
      </c>
      <c r="C388" s="3" t="s">
        <v>13</v>
      </c>
      <c r="D388" s="3" t="s">
        <v>126</v>
      </c>
      <c r="E388" s="6" t="s">
        <v>893</v>
      </c>
      <c r="F388" s="11" t="s">
        <v>5</v>
      </c>
      <c r="G388" s="9">
        <v>1</v>
      </c>
      <c r="H388" s="11"/>
      <c r="I388" s="11"/>
      <c r="J388" s="11"/>
      <c r="K388" s="9">
        <f t="shared" si="91"/>
        <v>0</v>
      </c>
      <c r="L388" s="9"/>
      <c r="M388" s="9">
        <f t="shared" si="95"/>
        <v>0</v>
      </c>
      <c r="N388" s="11">
        <f t="shared" si="96"/>
        <v>0</v>
      </c>
      <c r="O388" s="9"/>
      <c r="P388" s="31"/>
      <c r="Q388" s="31"/>
    </row>
    <row r="389" spans="1:17" s="4" customFormat="1" hidden="1">
      <c r="A389" s="7" t="s">
        <v>319</v>
      </c>
      <c r="B389" s="7" t="s">
        <v>311</v>
      </c>
      <c r="C389" s="3" t="s">
        <v>13</v>
      </c>
      <c r="D389" s="3" t="s">
        <v>126</v>
      </c>
      <c r="E389" s="6" t="s">
        <v>894</v>
      </c>
      <c r="F389" s="11" t="s">
        <v>5</v>
      </c>
      <c r="G389" s="9">
        <v>2</v>
      </c>
      <c r="H389" s="11"/>
      <c r="I389" s="11"/>
      <c r="J389" s="11"/>
      <c r="K389" s="9">
        <f t="shared" si="91"/>
        <v>0</v>
      </c>
      <c r="L389" s="9"/>
      <c r="M389" s="9">
        <f t="shared" si="95"/>
        <v>0</v>
      </c>
      <c r="N389" s="11">
        <f t="shared" si="96"/>
        <v>0</v>
      </c>
      <c r="O389" s="9"/>
      <c r="P389" s="31"/>
      <c r="Q389" s="31"/>
    </row>
    <row r="390" spans="1:17" s="4" customFormat="1" hidden="1">
      <c r="A390" s="7" t="s">
        <v>319</v>
      </c>
      <c r="B390" s="7" t="s">
        <v>311</v>
      </c>
      <c r="C390" s="3" t="s">
        <v>13</v>
      </c>
      <c r="D390" s="3" t="s">
        <v>126</v>
      </c>
      <c r="E390" s="6" t="s">
        <v>895</v>
      </c>
      <c r="F390" s="11" t="s">
        <v>5</v>
      </c>
      <c r="G390" s="9">
        <v>2</v>
      </c>
      <c r="H390" s="11"/>
      <c r="I390" s="11"/>
      <c r="J390" s="11"/>
      <c r="K390" s="9">
        <f t="shared" si="91"/>
        <v>0</v>
      </c>
      <c r="L390" s="9"/>
      <c r="M390" s="9">
        <f t="shared" si="95"/>
        <v>0</v>
      </c>
      <c r="N390" s="11">
        <f t="shared" si="96"/>
        <v>0</v>
      </c>
      <c r="O390" s="9"/>
      <c r="P390" s="31"/>
      <c r="Q390" s="31"/>
    </row>
    <row r="391" spans="1:17" s="4" customFormat="1" hidden="1">
      <c r="A391" s="7" t="s">
        <v>319</v>
      </c>
      <c r="B391" s="7" t="s">
        <v>311</v>
      </c>
      <c r="C391" s="3" t="s">
        <v>13</v>
      </c>
      <c r="D391" s="3" t="s">
        <v>126</v>
      </c>
      <c r="E391" s="6" t="s">
        <v>896</v>
      </c>
      <c r="F391" s="11" t="s">
        <v>5</v>
      </c>
      <c r="G391" s="9">
        <v>2</v>
      </c>
      <c r="H391" s="11"/>
      <c r="I391" s="11"/>
      <c r="J391" s="11"/>
      <c r="K391" s="9">
        <f t="shared" si="91"/>
        <v>0</v>
      </c>
      <c r="L391" s="9"/>
      <c r="M391" s="9">
        <f t="shared" si="95"/>
        <v>0</v>
      </c>
      <c r="N391" s="11">
        <f t="shared" si="96"/>
        <v>0</v>
      </c>
      <c r="O391" s="9"/>
      <c r="P391" s="31"/>
      <c r="Q391" s="31"/>
    </row>
    <row r="392" spans="1:17" s="4" customFormat="1" hidden="1">
      <c r="A392" s="7" t="s">
        <v>319</v>
      </c>
      <c r="B392" s="7" t="s">
        <v>311</v>
      </c>
      <c r="C392" s="3" t="s">
        <v>13</v>
      </c>
      <c r="D392" s="3" t="s">
        <v>126</v>
      </c>
      <c r="E392" s="6" t="s">
        <v>896</v>
      </c>
      <c r="F392" s="11" t="s">
        <v>5</v>
      </c>
      <c r="G392" s="9">
        <v>2</v>
      </c>
      <c r="H392" s="11"/>
      <c r="I392" s="11"/>
      <c r="J392" s="11"/>
      <c r="K392" s="9">
        <f t="shared" si="91"/>
        <v>0</v>
      </c>
      <c r="L392" s="9"/>
      <c r="M392" s="9">
        <f t="shared" si="95"/>
        <v>0</v>
      </c>
      <c r="N392" s="11">
        <f t="shared" si="96"/>
        <v>0</v>
      </c>
      <c r="O392" s="9"/>
      <c r="P392" s="31"/>
      <c r="Q392" s="31"/>
    </row>
    <row r="393" spans="1:17" s="4" customFormat="1" hidden="1">
      <c r="A393" s="7" t="s">
        <v>319</v>
      </c>
      <c r="B393" s="7" t="s">
        <v>311</v>
      </c>
      <c r="C393" s="3" t="s">
        <v>13</v>
      </c>
      <c r="D393" s="3" t="s">
        <v>126</v>
      </c>
      <c r="E393" s="6" t="s">
        <v>888</v>
      </c>
      <c r="F393" s="11" t="s">
        <v>5</v>
      </c>
      <c r="G393" s="9">
        <v>-2</v>
      </c>
      <c r="H393" s="11"/>
      <c r="I393" s="11"/>
      <c r="J393" s="11"/>
      <c r="K393" s="9">
        <f t="shared" si="91"/>
        <v>0</v>
      </c>
      <c r="L393" s="9"/>
      <c r="M393" s="9">
        <f>$J393*0.00328084</f>
        <v>0</v>
      </c>
      <c r="N393" s="11">
        <f>G393*K393*M393</f>
        <v>0</v>
      </c>
      <c r="O393" s="9"/>
      <c r="P393" s="31"/>
      <c r="Q393" s="31"/>
    </row>
    <row r="394" spans="1:17" s="4" customFormat="1" hidden="1">
      <c r="A394" s="7" t="s">
        <v>319</v>
      </c>
      <c r="B394" s="7" t="s">
        <v>311</v>
      </c>
      <c r="C394" s="3" t="s">
        <v>13</v>
      </c>
      <c r="D394" s="3" t="s">
        <v>126</v>
      </c>
      <c r="E394" s="6" t="s">
        <v>807</v>
      </c>
      <c r="F394" s="11" t="s">
        <v>5</v>
      </c>
      <c r="G394" s="9">
        <v>2</v>
      </c>
      <c r="H394" s="11"/>
      <c r="I394" s="11"/>
      <c r="J394" s="11"/>
      <c r="K394" s="9">
        <f t="shared" si="91"/>
        <v>0</v>
      </c>
      <c r="L394" s="9"/>
      <c r="M394" s="9">
        <f t="shared" ref="M394:M396" si="97">$J394*0.00328084</f>
        <v>0</v>
      </c>
      <c r="N394" s="11">
        <f t="shared" ref="N394:N396" si="98">G394*K394*M394</f>
        <v>0</v>
      </c>
      <c r="O394" s="9"/>
      <c r="P394" s="31"/>
      <c r="Q394" s="31"/>
    </row>
    <row r="395" spans="1:17" s="4" customFormat="1" hidden="1">
      <c r="A395" s="7" t="s">
        <v>319</v>
      </c>
      <c r="B395" s="7" t="s">
        <v>311</v>
      </c>
      <c r="C395" s="3" t="s">
        <v>13</v>
      </c>
      <c r="D395" s="3" t="s">
        <v>126</v>
      </c>
      <c r="E395" s="6" t="s">
        <v>897</v>
      </c>
      <c r="F395" s="11" t="s">
        <v>5</v>
      </c>
      <c r="G395" s="9">
        <v>4</v>
      </c>
      <c r="H395" s="11"/>
      <c r="I395" s="11"/>
      <c r="J395" s="11"/>
      <c r="K395" s="9">
        <f t="shared" si="91"/>
        <v>0</v>
      </c>
      <c r="L395" s="9"/>
      <c r="M395" s="9">
        <f t="shared" si="97"/>
        <v>0</v>
      </c>
      <c r="N395" s="11">
        <f t="shared" si="98"/>
        <v>0</v>
      </c>
      <c r="O395" s="9"/>
      <c r="P395" s="31"/>
      <c r="Q395" s="31"/>
    </row>
    <row r="396" spans="1:17" s="4" customFormat="1" hidden="1">
      <c r="A396" s="7" t="s">
        <v>319</v>
      </c>
      <c r="B396" s="7" t="s">
        <v>311</v>
      </c>
      <c r="C396" s="3" t="s">
        <v>13</v>
      </c>
      <c r="D396" s="3" t="s">
        <v>126</v>
      </c>
      <c r="E396" s="6" t="s">
        <v>897</v>
      </c>
      <c r="F396" s="11" t="s">
        <v>5</v>
      </c>
      <c r="G396" s="9">
        <v>2</v>
      </c>
      <c r="H396" s="11"/>
      <c r="I396" s="11"/>
      <c r="J396" s="11"/>
      <c r="K396" s="9">
        <f t="shared" si="91"/>
        <v>0</v>
      </c>
      <c r="L396" s="9"/>
      <c r="M396" s="9">
        <f t="shared" si="97"/>
        <v>0</v>
      </c>
      <c r="N396" s="11">
        <f t="shared" si="98"/>
        <v>0</v>
      </c>
      <c r="O396" s="9"/>
      <c r="P396" s="31"/>
      <c r="Q396" s="31"/>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1"/>
      <c r="Q397" s="31"/>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1"/>
      <c r="Q398" s="31"/>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1"/>
      <c r="Q399" s="31"/>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1"/>
      <c r="Q400" s="31"/>
    </row>
    <row r="401" spans="1:17" s="4" customFormat="1" ht="28.5" hidden="1">
      <c r="A401" s="42" t="s">
        <v>319</v>
      </c>
      <c r="B401" s="42" t="s">
        <v>311</v>
      </c>
      <c r="C401" s="42" t="s">
        <v>13</v>
      </c>
      <c r="D401" s="42" t="s">
        <v>126</v>
      </c>
      <c r="E401" s="42" t="s">
        <v>553</v>
      </c>
      <c r="F401" s="42" t="s">
        <v>5</v>
      </c>
      <c r="G401" s="42"/>
      <c r="H401" s="42"/>
      <c r="I401" s="42"/>
      <c r="J401" s="42"/>
      <c r="K401" s="42"/>
      <c r="L401" s="42"/>
      <c r="M401" s="42"/>
      <c r="N401" s="42">
        <f>SUM(N375:N400)</f>
        <v>0</v>
      </c>
      <c r="O401" s="42">
        <v>0</v>
      </c>
      <c r="P401" s="42">
        <f>N401*O401</f>
        <v>0</v>
      </c>
      <c r="Q401" s="42">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1"/>
      <c r="Q402" s="31"/>
    </row>
    <row r="403" spans="1:17" s="4" customFormat="1" hidden="1">
      <c r="A403" s="7" t="s">
        <v>319</v>
      </c>
      <c r="B403" s="7" t="s">
        <v>311</v>
      </c>
      <c r="C403" s="3" t="s">
        <v>13</v>
      </c>
      <c r="D403" s="3" t="s">
        <v>127</v>
      </c>
      <c r="E403" s="6" t="s">
        <v>802</v>
      </c>
      <c r="F403" s="9" t="s">
        <v>5</v>
      </c>
      <c r="G403" s="9">
        <v>1</v>
      </c>
      <c r="H403" s="9"/>
      <c r="I403" s="9"/>
      <c r="J403" s="9"/>
      <c r="K403" s="9">
        <f t="shared" ref="K403:K441" si="103">$H403*0.00328084</f>
        <v>0</v>
      </c>
      <c r="L403" s="9"/>
      <c r="M403" s="9">
        <f>$J403*0.00328084</f>
        <v>0</v>
      </c>
      <c r="N403" s="11">
        <f>Details2!$C$8+Details2!$C$9+Details2!$C$10</f>
        <v>0</v>
      </c>
      <c r="O403" s="9"/>
      <c r="P403" s="31"/>
      <c r="Q403" s="31"/>
    </row>
    <row r="404" spans="1:17" s="4" customFormat="1" hidden="1">
      <c r="A404" s="7" t="s">
        <v>319</v>
      </c>
      <c r="B404" s="7" t="s">
        <v>311</v>
      </c>
      <c r="C404" s="3" t="s">
        <v>13</v>
      </c>
      <c r="D404" s="3" t="s">
        <v>127</v>
      </c>
      <c r="E404" s="6" t="s">
        <v>947</v>
      </c>
      <c r="F404" s="11" t="s">
        <v>5</v>
      </c>
      <c r="G404" s="9">
        <v>0</v>
      </c>
      <c r="H404" s="9">
        <v>5620</v>
      </c>
      <c r="I404" s="9"/>
      <c r="J404" s="9">
        <v>13965</v>
      </c>
      <c r="K404" s="9">
        <f t="shared" si="103"/>
        <v>18.4383208</v>
      </c>
      <c r="L404" s="9"/>
      <c r="M404" s="9">
        <f>$J404*0.00328084</f>
        <v>45.816930599999999</v>
      </c>
      <c r="N404" s="11">
        <f t="shared" ref="N404:N409" si="104">G404*K404*M404</f>
        <v>0</v>
      </c>
      <c r="O404" s="9"/>
      <c r="P404" s="31"/>
      <c r="Q404" s="31"/>
    </row>
    <row r="405" spans="1:17" s="4" customFormat="1" hidden="1">
      <c r="A405" s="7" t="s">
        <v>319</v>
      </c>
      <c r="B405" s="7" t="s">
        <v>311</v>
      </c>
      <c r="C405" s="3" t="s">
        <v>13</v>
      </c>
      <c r="D405" s="3" t="s">
        <v>127</v>
      </c>
      <c r="E405" s="6" t="s">
        <v>808</v>
      </c>
      <c r="F405" s="9" t="s">
        <v>5</v>
      </c>
      <c r="G405" s="9">
        <v>0</v>
      </c>
      <c r="H405" s="9">
        <v>2650</v>
      </c>
      <c r="I405" s="9"/>
      <c r="J405" s="9">
        <v>900</v>
      </c>
      <c r="K405" s="9">
        <f t="shared" si="103"/>
        <v>8.6942260000000005</v>
      </c>
      <c r="L405" s="9"/>
      <c r="M405" s="9">
        <f>$J405*0.00328084</f>
        <v>2.9527559999999999</v>
      </c>
      <c r="N405" s="11">
        <f t="shared" si="104"/>
        <v>0</v>
      </c>
      <c r="O405" s="9"/>
      <c r="P405" s="31"/>
      <c r="Q405" s="31"/>
    </row>
    <row r="406" spans="1:17" s="4" customFormat="1" hidden="1">
      <c r="A406" s="7" t="s">
        <v>319</v>
      </c>
      <c r="B406" s="7" t="s">
        <v>311</v>
      </c>
      <c r="C406" s="3" t="s">
        <v>13</v>
      </c>
      <c r="D406" s="3" t="s">
        <v>127</v>
      </c>
      <c r="E406" s="6" t="s">
        <v>882</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1"/>
      <c r="Q406" s="31"/>
    </row>
    <row r="407" spans="1:17" s="4" customFormat="1" hidden="1">
      <c r="A407" s="7" t="s">
        <v>319</v>
      </c>
      <c r="B407" s="7" t="s">
        <v>311</v>
      </c>
      <c r="C407" s="3" t="s">
        <v>13</v>
      </c>
      <c r="D407" s="3" t="s">
        <v>127</v>
      </c>
      <c r="E407" s="6" t="s">
        <v>909</v>
      </c>
      <c r="F407" s="9" t="s">
        <v>5</v>
      </c>
      <c r="G407" s="9">
        <v>0</v>
      </c>
      <c r="H407" s="9">
        <v>12220</v>
      </c>
      <c r="I407" s="9"/>
      <c r="J407" s="9">
        <v>1900</v>
      </c>
      <c r="K407" s="9">
        <f t="shared" si="103"/>
        <v>40.091864800000003</v>
      </c>
      <c r="L407" s="9"/>
      <c r="M407" s="9">
        <f t="shared" si="105"/>
        <v>6.2335960000000004</v>
      </c>
      <c r="N407" s="11">
        <f t="shared" si="104"/>
        <v>0</v>
      </c>
      <c r="O407" s="9"/>
      <c r="P407" s="31"/>
      <c r="Q407" s="31"/>
    </row>
    <row r="408" spans="1:17" s="4" customFormat="1" hidden="1">
      <c r="A408" s="7" t="s">
        <v>319</v>
      </c>
      <c r="B408" s="7" t="s">
        <v>311</v>
      </c>
      <c r="C408" s="3" t="s">
        <v>13</v>
      </c>
      <c r="D408" s="3" t="s">
        <v>127</v>
      </c>
      <c r="E408" s="6" t="s">
        <v>909</v>
      </c>
      <c r="F408" s="9" t="s">
        <v>5</v>
      </c>
      <c r="G408" s="9">
        <v>0</v>
      </c>
      <c r="H408" s="9">
        <v>3588</v>
      </c>
      <c r="I408" s="9"/>
      <c r="J408" s="9">
        <v>600</v>
      </c>
      <c r="K408" s="9">
        <f t="shared" si="103"/>
        <v>11.77165392</v>
      </c>
      <c r="L408" s="9"/>
      <c r="M408" s="9">
        <f t="shared" si="105"/>
        <v>1.968504</v>
      </c>
      <c r="N408" s="11">
        <f t="shared" si="104"/>
        <v>0</v>
      </c>
      <c r="O408" s="9"/>
      <c r="P408" s="31"/>
      <c r="Q408" s="31"/>
    </row>
    <row r="409" spans="1:17" s="4" customFormat="1" hidden="1">
      <c r="A409" s="7" t="s">
        <v>319</v>
      </c>
      <c r="B409" s="7" t="s">
        <v>311</v>
      </c>
      <c r="C409" s="3" t="s">
        <v>13</v>
      </c>
      <c r="D409" s="3" t="s">
        <v>127</v>
      </c>
      <c r="E409" s="6" t="s">
        <v>910</v>
      </c>
      <c r="F409" s="9" t="s">
        <v>5</v>
      </c>
      <c r="G409" s="9">
        <v>0</v>
      </c>
      <c r="H409" s="9">
        <v>3000</v>
      </c>
      <c r="I409" s="9"/>
      <c r="J409" s="9">
        <v>2750</v>
      </c>
      <c r="K409" s="9">
        <f t="shared" si="103"/>
        <v>9.8425200000000004</v>
      </c>
      <c r="L409" s="9"/>
      <c r="M409" s="9">
        <f t="shared" si="105"/>
        <v>9.0223100000000009</v>
      </c>
      <c r="N409" s="11">
        <f t="shared" si="104"/>
        <v>0</v>
      </c>
      <c r="O409" s="9"/>
      <c r="P409" s="31"/>
      <c r="Q409" s="31"/>
    </row>
    <row r="410" spans="1:17" s="4" customFormat="1" hidden="1">
      <c r="A410" s="7" t="s">
        <v>319</v>
      </c>
      <c r="B410" s="7" t="s">
        <v>311</v>
      </c>
      <c r="C410" s="3" t="s">
        <v>13</v>
      </c>
      <c r="D410" s="3" t="s">
        <v>127</v>
      </c>
      <c r="E410" s="6" t="s">
        <v>910</v>
      </c>
      <c r="F410" s="9" t="s">
        <v>5</v>
      </c>
      <c r="G410" s="9">
        <v>0</v>
      </c>
      <c r="H410" s="9">
        <v>800</v>
      </c>
      <c r="I410" s="9"/>
      <c r="J410" s="9">
        <v>2100</v>
      </c>
      <c r="K410" s="9">
        <f t="shared" si="103"/>
        <v>2.6246720000000003</v>
      </c>
      <c r="L410" s="9"/>
      <c r="M410" s="9">
        <f t="shared" si="105"/>
        <v>6.8897640000000004</v>
      </c>
      <c r="N410" s="11">
        <f>G410*K410*M410</f>
        <v>0</v>
      </c>
      <c r="O410" s="9"/>
      <c r="P410" s="31"/>
      <c r="Q410" s="31"/>
    </row>
    <row r="411" spans="1:17" s="4" customFormat="1" hidden="1">
      <c r="A411" s="7" t="s">
        <v>319</v>
      </c>
      <c r="B411" s="7" t="s">
        <v>311</v>
      </c>
      <c r="C411" s="3" t="s">
        <v>13</v>
      </c>
      <c r="D411" s="3" t="s">
        <v>127</v>
      </c>
      <c r="E411" s="6" t="s">
        <v>911</v>
      </c>
      <c r="F411" s="9" t="s">
        <v>5</v>
      </c>
      <c r="G411" s="9">
        <v>0</v>
      </c>
      <c r="H411" s="9">
        <v>5300</v>
      </c>
      <c r="I411" s="9"/>
      <c r="J411" s="9">
        <v>2400</v>
      </c>
      <c r="K411" s="9">
        <f t="shared" si="103"/>
        <v>17.388452000000001</v>
      </c>
      <c r="L411" s="9"/>
      <c r="M411" s="9">
        <f t="shared" si="105"/>
        <v>7.8740160000000001</v>
      </c>
      <c r="N411" s="11">
        <f t="shared" ref="N411" si="106">G411*K411*M411</f>
        <v>0</v>
      </c>
      <c r="O411" s="9"/>
      <c r="P411" s="31"/>
      <c r="Q411" s="31"/>
    </row>
    <row r="412" spans="1:17" s="4" customFormat="1" hidden="1">
      <c r="A412" s="7" t="s">
        <v>319</v>
      </c>
      <c r="B412" s="7" t="s">
        <v>311</v>
      </c>
      <c r="C412" s="3" t="s">
        <v>13</v>
      </c>
      <c r="D412" s="3" t="s">
        <v>127</v>
      </c>
      <c r="E412" s="6" t="s">
        <v>912</v>
      </c>
      <c r="F412" s="9" t="s">
        <v>5</v>
      </c>
      <c r="G412" s="9">
        <v>1</v>
      </c>
      <c r="H412" s="9"/>
      <c r="I412" s="9"/>
      <c r="J412" s="9"/>
      <c r="K412" s="9">
        <f t="shared" si="103"/>
        <v>0</v>
      </c>
      <c r="L412" s="9"/>
      <c r="M412" s="9">
        <f>$J412*0.00328084</f>
        <v>0</v>
      </c>
      <c r="N412" s="11">
        <f t="shared" ref="N412:N417" si="107">G412*K412*M412</f>
        <v>0</v>
      </c>
      <c r="O412" s="9"/>
      <c r="P412" s="31"/>
      <c r="Q412" s="31"/>
    </row>
    <row r="413" spans="1:17" s="4" customFormat="1" hidden="1">
      <c r="A413" s="7" t="s">
        <v>319</v>
      </c>
      <c r="B413" s="7" t="s">
        <v>311</v>
      </c>
      <c r="C413" s="3" t="s">
        <v>13</v>
      </c>
      <c r="D413" s="3" t="s">
        <v>127</v>
      </c>
      <c r="E413" s="6" t="s">
        <v>888</v>
      </c>
      <c r="F413" s="9" t="s">
        <v>5</v>
      </c>
      <c r="G413" s="9">
        <v>-1</v>
      </c>
      <c r="H413" s="9"/>
      <c r="I413" s="9"/>
      <c r="J413" s="9"/>
      <c r="K413" s="9">
        <f t="shared" si="103"/>
        <v>0</v>
      </c>
      <c r="L413" s="9"/>
      <c r="M413" s="9">
        <f>$J413*0.00328084</f>
        <v>0</v>
      </c>
      <c r="N413" s="11">
        <f t="shared" si="107"/>
        <v>0</v>
      </c>
      <c r="O413" s="9"/>
      <c r="P413" s="31"/>
      <c r="Q413" s="31"/>
    </row>
    <row r="414" spans="1:17" s="4" customFormat="1" hidden="1">
      <c r="A414" s="7" t="s">
        <v>319</v>
      </c>
      <c r="B414" s="7" t="s">
        <v>311</v>
      </c>
      <c r="C414" s="3" t="s">
        <v>13</v>
      </c>
      <c r="D414" s="3" t="s">
        <v>127</v>
      </c>
      <c r="E414" s="6" t="s">
        <v>900</v>
      </c>
      <c r="F414" s="9" t="s">
        <v>5</v>
      </c>
      <c r="G414" s="9">
        <v>1</v>
      </c>
      <c r="H414" s="9"/>
      <c r="I414" s="9"/>
      <c r="J414" s="9"/>
      <c r="K414" s="9">
        <f t="shared" si="103"/>
        <v>0</v>
      </c>
      <c r="L414" s="9"/>
      <c r="M414" s="9">
        <f t="shared" ref="M414:M441" si="108">$J414*0.00328084</f>
        <v>0</v>
      </c>
      <c r="N414" s="11">
        <f t="shared" si="107"/>
        <v>0</v>
      </c>
      <c r="O414" s="9"/>
      <c r="P414" s="31"/>
      <c r="Q414" s="31"/>
    </row>
    <row r="415" spans="1:17" s="4" customFormat="1" hidden="1">
      <c r="A415" s="7" t="s">
        <v>319</v>
      </c>
      <c r="B415" s="7" t="s">
        <v>311</v>
      </c>
      <c r="C415" s="3" t="s">
        <v>13</v>
      </c>
      <c r="D415" s="3" t="s">
        <v>127</v>
      </c>
      <c r="E415" s="6" t="s">
        <v>906</v>
      </c>
      <c r="F415" s="9" t="s">
        <v>5</v>
      </c>
      <c r="G415" s="9">
        <v>2</v>
      </c>
      <c r="H415" s="9"/>
      <c r="I415" s="9"/>
      <c r="J415" s="9"/>
      <c r="K415" s="9">
        <f t="shared" si="103"/>
        <v>0</v>
      </c>
      <c r="L415" s="9"/>
      <c r="M415" s="9">
        <f t="shared" si="108"/>
        <v>0</v>
      </c>
      <c r="N415" s="11">
        <f t="shared" si="107"/>
        <v>0</v>
      </c>
      <c r="O415" s="9"/>
      <c r="P415" s="31"/>
      <c r="Q415" s="31"/>
    </row>
    <row r="416" spans="1:17" s="4" customFormat="1" hidden="1">
      <c r="A416" s="7" t="s">
        <v>319</v>
      </c>
      <c r="B416" s="7" t="s">
        <v>311</v>
      </c>
      <c r="C416" s="3" t="s">
        <v>13</v>
      </c>
      <c r="D416" s="3" t="s">
        <v>127</v>
      </c>
      <c r="E416" s="6" t="s">
        <v>906</v>
      </c>
      <c r="F416" s="9" t="s">
        <v>5</v>
      </c>
      <c r="G416" s="9">
        <v>2</v>
      </c>
      <c r="H416" s="9"/>
      <c r="I416" s="9"/>
      <c r="J416" s="9"/>
      <c r="K416" s="9">
        <f t="shared" si="103"/>
        <v>0</v>
      </c>
      <c r="L416" s="9"/>
      <c r="M416" s="9">
        <f t="shared" si="108"/>
        <v>0</v>
      </c>
      <c r="N416" s="11">
        <f t="shared" si="107"/>
        <v>0</v>
      </c>
      <c r="O416" s="9"/>
      <c r="P416" s="31"/>
      <c r="Q416" s="31"/>
    </row>
    <row r="417" spans="1:17" s="4" customFormat="1" hidden="1">
      <c r="A417" s="7" t="s">
        <v>319</v>
      </c>
      <c r="B417" s="7" t="s">
        <v>311</v>
      </c>
      <c r="C417" s="3" t="s">
        <v>13</v>
      </c>
      <c r="D417" s="3" t="s">
        <v>127</v>
      </c>
      <c r="E417" s="6" t="s">
        <v>913</v>
      </c>
      <c r="F417" s="9" t="s">
        <v>5</v>
      </c>
      <c r="G417" s="9">
        <v>1</v>
      </c>
      <c r="H417" s="9"/>
      <c r="I417" s="9"/>
      <c r="J417" s="9"/>
      <c r="K417" s="9">
        <f t="shared" si="103"/>
        <v>0</v>
      </c>
      <c r="L417" s="9"/>
      <c r="M417" s="9">
        <f t="shared" si="108"/>
        <v>0</v>
      </c>
      <c r="N417" s="11">
        <f t="shared" si="107"/>
        <v>0</v>
      </c>
      <c r="O417" s="9"/>
      <c r="P417" s="31"/>
      <c r="Q417" s="31"/>
    </row>
    <row r="418" spans="1:17" s="4" customFormat="1" hidden="1">
      <c r="A418" s="7" t="s">
        <v>319</v>
      </c>
      <c r="B418" s="7" t="s">
        <v>311</v>
      </c>
      <c r="C418" s="3" t="s">
        <v>13</v>
      </c>
      <c r="D418" s="3" t="s">
        <v>127</v>
      </c>
      <c r="E418" s="6" t="s">
        <v>807</v>
      </c>
      <c r="F418" s="9" t="s">
        <v>5</v>
      </c>
      <c r="G418" s="9">
        <v>1</v>
      </c>
      <c r="H418" s="9"/>
      <c r="I418" s="9"/>
      <c r="J418" s="9"/>
      <c r="K418" s="9">
        <f t="shared" si="103"/>
        <v>0</v>
      </c>
      <c r="L418" s="9"/>
      <c r="M418" s="9">
        <f t="shared" si="108"/>
        <v>0</v>
      </c>
      <c r="N418" s="11">
        <f>G418*K418*M418</f>
        <v>0</v>
      </c>
      <c r="O418" s="9"/>
      <c r="P418" s="31"/>
      <c r="Q418" s="31"/>
    </row>
    <row r="419" spans="1:17" s="4" customFormat="1" hidden="1">
      <c r="A419" s="7" t="s">
        <v>319</v>
      </c>
      <c r="B419" s="7" t="s">
        <v>311</v>
      </c>
      <c r="C419" s="3" t="s">
        <v>13</v>
      </c>
      <c r="D419" s="3" t="s">
        <v>127</v>
      </c>
      <c r="E419" s="6" t="s">
        <v>914</v>
      </c>
      <c r="F419" s="9" t="s">
        <v>5</v>
      </c>
      <c r="G419" s="9">
        <v>1</v>
      </c>
      <c r="H419" s="9"/>
      <c r="I419" s="9"/>
      <c r="J419" s="9"/>
      <c r="K419" s="9">
        <f t="shared" si="103"/>
        <v>0</v>
      </c>
      <c r="L419" s="9"/>
      <c r="M419" s="9">
        <f t="shared" si="108"/>
        <v>0</v>
      </c>
      <c r="N419" s="11">
        <f t="shared" ref="N419:N441" si="109">G419*K419*M419</f>
        <v>0</v>
      </c>
      <c r="O419" s="9"/>
      <c r="P419" s="31"/>
      <c r="Q419" s="31"/>
    </row>
    <row r="420" spans="1:17" s="4" customFormat="1" hidden="1">
      <c r="A420" s="7" t="s">
        <v>319</v>
      </c>
      <c r="B420" s="7" t="s">
        <v>311</v>
      </c>
      <c r="C420" s="3" t="s">
        <v>13</v>
      </c>
      <c r="D420" s="3" t="s">
        <v>127</v>
      </c>
      <c r="E420" s="6" t="s">
        <v>915</v>
      </c>
      <c r="F420" s="9" t="s">
        <v>5</v>
      </c>
      <c r="G420" s="9">
        <v>1</v>
      </c>
      <c r="H420" s="9"/>
      <c r="I420" s="9"/>
      <c r="J420" s="9"/>
      <c r="K420" s="9">
        <f t="shared" si="103"/>
        <v>0</v>
      </c>
      <c r="L420" s="9"/>
      <c r="M420" s="9">
        <f t="shared" si="108"/>
        <v>0</v>
      </c>
      <c r="N420" s="11">
        <f t="shared" si="109"/>
        <v>0</v>
      </c>
      <c r="O420" s="9"/>
      <c r="P420" s="31"/>
      <c r="Q420" s="31"/>
    </row>
    <row r="421" spans="1:17" s="4" customFormat="1" hidden="1">
      <c r="A421" s="7" t="s">
        <v>319</v>
      </c>
      <c r="B421" s="7" t="s">
        <v>311</v>
      </c>
      <c r="C421" s="3" t="s">
        <v>13</v>
      </c>
      <c r="D421" s="3" t="s">
        <v>127</v>
      </c>
      <c r="E421" s="6" t="s">
        <v>916</v>
      </c>
      <c r="F421" s="9" t="s">
        <v>5</v>
      </c>
      <c r="G421" s="9">
        <v>1</v>
      </c>
      <c r="H421" s="9"/>
      <c r="I421" s="9"/>
      <c r="J421" s="9"/>
      <c r="K421" s="9">
        <f t="shared" si="103"/>
        <v>0</v>
      </c>
      <c r="L421" s="9"/>
      <c r="M421" s="9">
        <f t="shared" si="108"/>
        <v>0</v>
      </c>
      <c r="N421" s="11">
        <f t="shared" si="109"/>
        <v>0</v>
      </c>
      <c r="O421" s="9"/>
      <c r="P421" s="31"/>
      <c r="Q421" s="31"/>
    </row>
    <row r="422" spans="1:17" s="4" customFormat="1" hidden="1">
      <c r="A422" s="7" t="s">
        <v>319</v>
      </c>
      <c r="B422" s="7" t="s">
        <v>311</v>
      </c>
      <c r="C422" s="3" t="s">
        <v>13</v>
      </c>
      <c r="D422" s="3" t="s">
        <v>127</v>
      </c>
      <c r="E422" s="6" t="s">
        <v>917</v>
      </c>
      <c r="F422" s="9" t="s">
        <v>5</v>
      </c>
      <c r="G422" s="9">
        <v>1</v>
      </c>
      <c r="H422" s="9"/>
      <c r="I422" s="9"/>
      <c r="J422" s="9"/>
      <c r="K422" s="9">
        <f t="shared" si="103"/>
        <v>0</v>
      </c>
      <c r="L422" s="9"/>
      <c r="M422" s="9">
        <f t="shared" si="108"/>
        <v>0</v>
      </c>
      <c r="N422" s="11">
        <f t="shared" si="109"/>
        <v>0</v>
      </c>
      <c r="O422" s="9"/>
      <c r="P422" s="31"/>
      <c r="Q422" s="31"/>
    </row>
    <row r="423" spans="1:17" s="4" customFormat="1" hidden="1">
      <c r="A423" s="7" t="s">
        <v>319</v>
      </c>
      <c r="B423" s="7" t="s">
        <v>311</v>
      </c>
      <c r="C423" s="3" t="s">
        <v>13</v>
      </c>
      <c r="D423" s="3" t="s">
        <v>127</v>
      </c>
      <c r="E423" s="6" t="s">
        <v>918</v>
      </c>
      <c r="F423" s="9" t="s">
        <v>5</v>
      </c>
      <c r="G423" s="9">
        <v>2</v>
      </c>
      <c r="H423" s="9"/>
      <c r="I423" s="9"/>
      <c r="J423" s="9"/>
      <c r="K423" s="9">
        <f t="shared" si="103"/>
        <v>0</v>
      </c>
      <c r="L423" s="9"/>
      <c r="M423" s="9">
        <f t="shared" si="108"/>
        <v>0</v>
      </c>
      <c r="N423" s="11">
        <f t="shared" si="109"/>
        <v>0</v>
      </c>
      <c r="O423" s="9"/>
      <c r="P423" s="31"/>
      <c r="Q423" s="31"/>
    </row>
    <row r="424" spans="1:17" s="4" customFormat="1" hidden="1">
      <c r="A424" s="7" t="s">
        <v>319</v>
      </c>
      <c r="B424" s="7" t="s">
        <v>311</v>
      </c>
      <c r="C424" s="3" t="s">
        <v>13</v>
      </c>
      <c r="D424" s="3" t="s">
        <v>127</v>
      </c>
      <c r="E424" s="6" t="s">
        <v>919</v>
      </c>
      <c r="F424" s="9" t="s">
        <v>5</v>
      </c>
      <c r="G424" s="9">
        <v>1</v>
      </c>
      <c r="H424" s="9"/>
      <c r="I424" s="9"/>
      <c r="J424" s="9"/>
      <c r="K424" s="9">
        <f t="shared" si="103"/>
        <v>0</v>
      </c>
      <c r="L424" s="9"/>
      <c r="M424" s="9">
        <f t="shared" si="108"/>
        <v>0</v>
      </c>
      <c r="N424" s="11">
        <f t="shared" si="109"/>
        <v>0</v>
      </c>
      <c r="O424" s="9"/>
      <c r="P424" s="31"/>
      <c r="Q424" s="31"/>
    </row>
    <row r="425" spans="1:17" s="4" customFormat="1" hidden="1">
      <c r="A425" s="7" t="s">
        <v>319</v>
      </c>
      <c r="B425" s="7" t="s">
        <v>311</v>
      </c>
      <c r="C425" s="3" t="s">
        <v>13</v>
      </c>
      <c r="D425" s="3" t="s">
        <v>127</v>
      </c>
      <c r="E425" s="6" t="s">
        <v>920</v>
      </c>
      <c r="F425" s="9" t="s">
        <v>5</v>
      </c>
      <c r="G425" s="9">
        <v>1</v>
      </c>
      <c r="H425" s="9"/>
      <c r="I425" s="9"/>
      <c r="J425" s="9"/>
      <c r="K425" s="9">
        <f t="shared" si="103"/>
        <v>0</v>
      </c>
      <c r="L425" s="9"/>
      <c r="M425" s="9">
        <f t="shared" si="108"/>
        <v>0</v>
      </c>
      <c r="N425" s="11">
        <f t="shared" ref="N425:N428" si="110">G425*K425*M425</f>
        <v>0</v>
      </c>
      <c r="O425" s="9"/>
      <c r="P425" s="31"/>
      <c r="Q425" s="31"/>
    </row>
    <row r="426" spans="1:17" s="4" customFormat="1" hidden="1">
      <c r="A426" s="7" t="s">
        <v>319</v>
      </c>
      <c r="B426" s="7" t="s">
        <v>311</v>
      </c>
      <c r="C426" s="3" t="s">
        <v>13</v>
      </c>
      <c r="D426" s="3" t="s">
        <v>127</v>
      </c>
      <c r="E426" s="6" t="s">
        <v>920</v>
      </c>
      <c r="F426" s="9" t="s">
        <v>5</v>
      </c>
      <c r="G426" s="9">
        <v>1</v>
      </c>
      <c r="H426" s="9"/>
      <c r="I426" s="9"/>
      <c r="J426" s="9"/>
      <c r="K426" s="9">
        <f t="shared" si="103"/>
        <v>0</v>
      </c>
      <c r="L426" s="9"/>
      <c r="M426" s="9">
        <f t="shared" si="108"/>
        <v>0</v>
      </c>
      <c r="N426" s="11">
        <f t="shared" ref="N426" si="111">G426*K426*M426</f>
        <v>0</v>
      </c>
      <c r="O426" s="9"/>
      <c r="P426" s="31"/>
      <c r="Q426" s="31"/>
    </row>
    <row r="427" spans="1:17" s="4" customFormat="1" hidden="1">
      <c r="A427" s="7" t="s">
        <v>319</v>
      </c>
      <c r="B427" s="7" t="s">
        <v>311</v>
      </c>
      <c r="C427" s="3" t="s">
        <v>13</v>
      </c>
      <c r="D427" s="3" t="s">
        <v>127</v>
      </c>
      <c r="E427" s="6" t="s">
        <v>921</v>
      </c>
      <c r="F427" s="9" t="s">
        <v>5</v>
      </c>
      <c r="G427" s="9">
        <v>2</v>
      </c>
      <c r="H427" s="9"/>
      <c r="I427" s="9"/>
      <c r="J427" s="9"/>
      <c r="K427" s="9">
        <f t="shared" si="103"/>
        <v>0</v>
      </c>
      <c r="L427" s="9"/>
      <c r="M427" s="9">
        <f t="shared" si="108"/>
        <v>0</v>
      </c>
      <c r="N427" s="11">
        <f t="shared" si="110"/>
        <v>0</v>
      </c>
      <c r="O427" s="9"/>
      <c r="P427" s="31"/>
      <c r="Q427" s="31"/>
    </row>
    <row r="428" spans="1:17" s="4" customFormat="1" hidden="1">
      <c r="A428" s="7" t="s">
        <v>319</v>
      </c>
      <c r="B428" s="7" t="s">
        <v>311</v>
      </c>
      <c r="C428" s="3" t="s">
        <v>13</v>
      </c>
      <c r="D428" s="3" t="s">
        <v>127</v>
      </c>
      <c r="E428" s="6" t="s">
        <v>921</v>
      </c>
      <c r="F428" s="9" t="s">
        <v>5</v>
      </c>
      <c r="G428" s="9">
        <v>2</v>
      </c>
      <c r="H428" s="9"/>
      <c r="I428" s="9"/>
      <c r="J428" s="9"/>
      <c r="K428" s="9">
        <f t="shared" si="103"/>
        <v>0</v>
      </c>
      <c r="L428" s="9"/>
      <c r="M428" s="9">
        <f t="shared" si="108"/>
        <v>0</v>
      </c>
      <c r="N428" s="11">
        <f t="shared" si="110"/>
        <v>0</v>
      </c>
      <c r="O428" s="9"/>
      <c r="P428" s="31"/>
      <c r="Q428" s="31"/>
    </row>
    <row r="429" spans="1:17" s="4" customFormat="1" hidden="1">
      <c r="A429" s="7" t="s">
        <v>319</v>
      </c>
      <c r="B429" s="7" t="s">
        <v>311</v>
      </c>
      <c r="C429" s="3" t="s">
        <v>13</v>
      </c>
      <c r="D429" s="3" t="s">
        <v>127</v>
      </c>
      <c r="E429" s="6" t="s">
        <v>921</v>
      </c>
      <c r="F429" s="9" t="s">
        <v>5</v>
      </c>
      <c r="G429" s="9">
        <v>2</v>
      </c>
      <c r="H429" s="9"/>
      <c r="I429" s="9"/>
      <c r="J429" s="9"/>
      <c r="K429" s="9">
        <f t="shared" si="103"/>
        <v>0</v>
      </c>
      <c r="L429" s="9"/>
      <c r="M429" s="9">
        <f t="shared" si="108"/>
        <v>0</v>
      </c>
      <c r="N429" s="11">
        <f t="shared" si="109"/>
        <v>0</v>
      </c>
      <c r="O429" s="9"/>
      <c r="P429" s="31"/>
      <c r="Q429" s="31"/>
    </row>
    <row r="430" spans="1:17" s="4" customFormat="1" hidden="1">
      <c r="A430" s="7" t="s">
        <v>319</v>
      </c>
      <c r="B430" s="7" t="s">
        <v>311</v>
      </c>
      <c r="C430" s="3" t="s">
        <v>13</v>
      </c>
      <c r="D430" s="3" t="s">
        <v>127</v>
      </c>
      <c r="E430" s="6" t="s">
        <v>921</v>
      </c>
      <c r="F430" s="9" t="s">
        <v>5</v>
      </c>
      <c r="G430" s="9">
        <v>2</v>
      </c>
      <c r="H430" s="9"/>
      <c r="I430" s="9"/>
      <c r="J430" s="9"/>
      <c r="K430" s="9">
        <f t="shared" si="103"/>
        <v>0</v>
      </c>
      <c r="L430" s="9"/>
      <c r="M430" s="9">
        <f t="shared" si="108"/>
        <v>0</v>
      </c>
      <c r="N430" s="11">
        <f t="shared" si="109"/>
        <v>0</v>
      </c>
      <c r="O430" s="9"/>
      <c r="P430" s="31"/>
      <c r="Q430" s="31"/>
    </row>
    <row r="431" spans="1:17" s="4" customFormat="1" hidden="1">
      <c r="A431" s="7" t="s">
        <v>319</v>
      </c>
      <c r="B431" s="7" t="s">
        <v>311</v>
      </c>
      <c r="C431" s="3" t="s">
        <v>13</v>
      </c>
      <c r="D431" s="3" t="s">
        <v>127</v>
      </c>
      <c r="E431" s="6" t="s">
        <v>922</v>
      </c>
      <c r="F431" s="9" t="s">
        <v>5</v>
      </c>
      <c r="G431" s="9">
        <v>1</v>
      </c>
      <c r="H431" s="9"/>
      <c r="I431" s="9"/>
      <c r="J431" s="9"/>
      <c r="K431" s="9">
        <f t="shared" si="103"/>
        <v>0</v>
      </c>
      <c r="L431" s="9"/>
      <c r="M431" s="9">
        <f t="shared" si="108"/>
        <v>0</v>
      </c>
      <c r="N431" s="11">
        <f t="shared" ref="N431" si="112">G431*K431*M431</f>
        <v>0</v>
      </c>
      <c r="O431" s="9"/>
      <c r="P431" s="31"/>
      <c r="Q431" s="31"/>
    </row>
    <row r="432" spans="1:17" s="4" customFormat="1" hidden="1">
      <c r="A432" s="7" t="s">
        <v>319</v>
      </c>
      <c r="B432" s="7" t="s">
        <v>311</v>
      </c>
      <c r="C432" s="3" t="s">
        <v>13</v>
      </c>
      <c r="D432" s="3" t="s">
        <v>127</v>
      </c>
      <c r="E432" s="6" t="s">
        <v>923</v>
      </c>
      <c r="F432" s="9" t="s">
        <v>5</v>
      </c>
      <c r="G432" s="9">
        <v>1</v>
      </c>
      <c r="H432" s="9"/>
      <c r="I432" s="9"/>
      <c r="J432" s="9"/>
      <c r="K432" s="9">
        <f t="shared" si="103"/>
        <v>0</v>
      </c>
      <c r="L432" s="9"/>
      <c r="M432" s="9">
        <f t="shared" si="108"/>
        <v>0</v>
      </c>
      <c r="N432" s="11">
        <f t="shared" si="109"/>
        <v>0</v>
      </c>
      <c r="O432" s="9"/>
      <c r="P432" s="31"/>
      <c r="Q432" s="31"/>
    </row>
    <row r="433" spans="1:17" s="4" customFormat="1" hidden="1">
      <c r="A433" s="7" t="s">
        <v>319</v>
      </c>
      <c r="B433" s="7" t="s">
        <v>311</v>
      </c>
      <c r="C433" s="3" t="s">
        <v>13</v>
      </c>
      <c r="D433" s="3" t="s">
        <v>127</v>
      </c>
      <c r="E433" s="6" t="s">
        <v>925</v>
      </c>
      <c r="F433" s="9" t="s">
        <v>5</v>
      </c>
      <c r="G433" s="9">
        <v>1</v>
      </c>
      <c r="H433" s="9"/>
      <c r="I433" s="9"/>
      <c r="J433" s="9"/>
      <c r="K433" s="9">
        <f t="shared" si="103"/>
        <v>0</v>
      </c>
      <c r="L433" s="9"/>
      <c r="M433" s="9">
        <f t="shared" si="108"/>
        <v>0</v>
      </c>
      <c r="N433" s="11">
        <f t="shared" ref="N433" si="113">G433*K433*M433</f>
        <v>0</v>
      </c>
      <c r="O433" s="9"/>
      <c r="P433" s="31"/>
      <c r="Q433" s="31"/>
    </row>
    <row r="434" spans="1:17" s="4" customFormat="1" hidden="1">
      <c r="A434" s="7" t="s">
        <v>319</v>
      </c>
      <c r="B434" s="7" t="s">
        <v>311</v>
      </c>
      <c r="C434" s="3" t="s">
        <v>13</v>
      </c>
      <c r="D434" s="3" t="s">
        <v>127</v>
      </c>
      <c r="E434" s="6" t="s">
        <v>924</v>
      </c>
      <c r="F434" s="9" t="s">
        <v>5</v>
      </c>
      <c r="G434" s="9">
        <v>1</v>
      </c>
      <c r="H434" s="9"/>
      <c r="I434" s="9"/>
      <c r="J434" s="9"/>
      <c r="K434" s="9">
        <f t="shared" si="103"/>
        <v>0</v>
      </c>
      <c r="L434" s="9"/>
      <c r="M434" s="9">
        <f t="shared" si="108"/>
        <v>0</v>
      </c>
      <c r="N434" s="11">
        <f t="shared" si="109"/>
        <v>0</v>
      </c>
      <c r="O434" s="9"/>
      <c r="P434" s="31"/>
      <c r="Q434" s="31"/>
    </row>
    <row r="435" spans="1:17" s="4" customFormat="1" hidden="1">
      <c r="A435" s="7" t="s">
        <v>319</v>
      </c>
      <c r="B435" s="7" t="s">
        <v>311</v>
      </c>
      <c r="C435" s="3" t="s">
        <v>13</v>
      </c>
      <c r="D435" s="3" t="s">
        <v>127</v>
      </c>
      <c r="E435" s="6" t="s">
        <v>926</v>
      </c>
      <c r="F435" s="9" t="s">
        <v>5</v>
      </c>
      <c r="G435" s="9">
        <v>1</v>
      </c>
      <c r="H435" s="9"/>
      <c r="I435" s="9"/>
      <c r="J435" s="9"/>
      <c r="K435" s="9">
        <f t="shared" si="103"/>
        <v>0</v>
      </c>
      <c r="L435" s="9"/>
      <c r="M435" s="9">
        <f t="shared" si="108"/>
        <v>0</v>
      </c>
      <c r="N435" s="11">
        <f t="shared" ref="N435:N438" si="114">G435*K435*M435</f>
        <v>0</v>
      </c>
      <c r="O435" s="9"/>
      <c r="P435" s="31"/>
      <c r="Q435" s="31"/>
    </row>
    <row r="436" spans="1:17" s="4" customFormat="1" hidden="1">
      <c r="A436" s="7" t="s">
        <v>319</v>
      </c>
      <c r="B436" s="7" t="s">
        <v>311</v>
      </c>
      <c r="C436" s="3" t="s">
        <v>13</v>
      </c>
      <c r="D436" s="3" t="s">
        <v>127</v>
      </c>
      <c r="E436" s="6" t="s">
        <v>927</v>
      </c>
      <c r="F436" s="9" t="s">
        <v>5</v>
      </c>
      <c r="G436" s="9">
        <v>1</v>
      </c>
      <c r="H436" s="9"/>
      <c r="I436" s="9"/>
      <c r="J436" s="9"/>
      <c r="K436" s="9">
        <f t="shared" si="103"/>
        <v>0</v>
      </c>
      <c r="L436" s="9"/>
      <c r="M436" s="9">
        <f t="shared" si="108"/>
        <v>0</v>
      </c>
      <c r="N436" s="11">
        <f t="shared" si="114"/>
        <v>0</v>
      </c>
      <c r="O436" s="9"/>
      <c r="P436" s="31"/>
      <c r="Q436" s="31"/>
    </row>
    <row r="437" spans="1:17" s="4" customFormat="1" hidden="1">
      <c r="A437" s="7" t="s">
        <v>319</v>
      </c>
      <c r="B437" s="7" t="s">
        <v>311</v>
      </c>
      <c r="C437" s="3" t="s">
        <v>13</v>
      </c>
      <c r="D437" s="3" t="s">
        <v>127</v>
      </c>
      <c r="E437" s="6" t="s">
        <v>928</v>
      </c>
      <c r="F437" s="9" t="s">
        <v>5</v>
      </c>
      <c r="G437" s="9">
        <v>1</v>
      </c>
      <c r="H437" s="9"/>
      <c r="I437" s="9"/>
      <c r="J437" s="9"/>
      <c r="K437" s="9">
        <f t="shared" si="103"/>
        <v>0</v>
      </c>
      <c r="L437" s="9"/>
      <c r="M437" s="9">
        <f t="shared" si="108"/>
        <v>0</v>
      </c>
      <c r="N437" s="11">
        <f t="shared" si="114"/>
        <v>0</v>
      </c>
      <c r="O437" s="9"/>
      <c r="P437" s="31"/>
      <c r="Q437" s="31"/>
    </row>
    <row r="438" spans="1:17" s="4" customFormat="1" hidden="1">
      <c r="A438" s="7" t="s">
        <v>319</v>
      </c>
      <c r="B438" s="7" t="s">
        <v>311</v>
      </c>
      <c r="C438" s="3" t="s">
        <v>13</v>
      </c>
      <c r="D438" s="3" t="s">
        <v>127</v>
      </c>
      <c r="E438" s="6" t="s">
        <v>929</v>
      </c>
      <c r="F438" s="9" t="s">
        <v>5</v>
      </c>
      <c r="G438" s="9">
        <v>1</v>
      </c>
      <c r="H438" s="9"/>
      <c r="I438" s="9"/>
      <c r="J438" s="9"/>
      <c r="K438" s="9">
        <f t="shared" si="103"/>
        <v>0</v>
      </c>
      <c r="L438" s="9"/>
      <c r="M438" s="9">
        <f t="shared" si="108"/>
        <v>0</v>
      </c>
      <c r="N438" s="11">
        <f t="shared" si="114"/>
        <v>0</v>
      </c>
      <c r="O438" s="9"/>
      <c r="P438" s="31"/>
      <c r="Q438" s="31"/>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1"/>
      <c r="Q439" s="31"/>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1"/>
      <c r="Q440" s="31"/>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1"/>
      <c r="Q441" s="31"/>
    </row>
    <row r="442" spans="1:17" s="4" customFormat="1" ht="28.5" hidden="1">
      <c r="A442" s="42" t="s">
        <v>319</v>
      </c>
      <c r="B442" s="42" t="s">
        <v>311</v>
      </c>
      <c r="C442" s="42" t="s">
        <v>13</v>
      </c>
      <c r="D442" s="42" t="s">
        <v>127</v>
      </c>
      <c r="E442" s="42" t="s">
        <v>553</v>
      </c>
      <c r="F442" s="42" t="s">
        <v>5</v>
      </c>
      <c r="G442" s="42"/>
      <c r="H442" s="42"/>
      <c r="I442" s="42"/>
      <c r="J442" s="42"/>
      <c r="K442" s="42"/>
      <c r="L442" s="42"/>
      <c r="M442" s="42"/>
      <c r="N442" s="42">
        <f>SUM(N403:N441)</f>
        <v>0</v>
      </c>
      <c r="O442" s="42">
        <v>0</v>
      </c>
      <c r="P442" s="42">
        <f>N442*O442</f>
        <v>0</v>
      </c>
      <c r="Q442" s="42">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1"/>
      <c r="Q443" s="31"/>
    </row>
    <row r="444" spans="1:17" s="4" customFormat="1" hidden="1">
      <c r="A444" s="7" t="s">
        <v>319</v>
      </c>
      <c r="B444" s="7" t="s">
        <v>311</v>
      </c>
      <c r="C444" s="3" t="s">
        <v>13</v>
      </c>
      <c r="D444" s="3" t="s">
        <v>128</v>
      </c>
      <c r="E444" s="6" t="s">
        <v>833</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1"/>
      <c r="Q444" s="31"/>
    </row>
    <row r="445" spans="1:17" s="4" customFormat="1" hidden="1">
      <c r="A445" s="7" t="s">
        <v>319</v>
      </c>
      <c r="B445" s="7" t="s">
        <v>311</v>
      </c>
      <c r="C445" s="3" t="s">
        <v>13</v>
      </c>
      <c r="D445" s="3" t="s">
        <v>128</v>
      </c>
      <c r="E445" s="6" t="s">
        <v>834</v>
      </c>
      <c r="F445" s="9" t="s">
        <v>5</v>
      </c>
      <c r="G445" s="77"/>
      <c r="H445" s="77"/>
      <c r="I445" s="77"/>
      <c r="J445" s="11"/>
      <c r="K445" s="9">
        <f>$H445*0.00328084</f>
        <v>0</v>
      </c>
      <c r="L445" s="9"/>
      <c r="M445" s="9">
        <f t="shared" ref="M445:M451" si="118">$J445*0.00328084</f>
        <v>0</v>
      </c>
      <c r="N445" s="11">
        <f>G445*K445*M445</f>
        <v>0</v>
      </c>
      <c r="O445" s="9"/>
      <c r="P445" s="31"/>
      <c r="Q445" s="31"/>
    </row>
    <row r="446" spans="1:17" s="4" customFormat="1" hidden="1">
      <c r="A446" s="7" t="s">
        <v>319</v>
      </c>
      <c r="B446" s="7" t="s">
        <v>311</v>
      </c>
      <c r="C446" s="3" t="s">
        <v>13</v>
      </c>
      <c r="D446" s="3" t="s">
        <v>128</v>
      </c>
      <c r="E446" s="6" t="s">
        <v>809</v>
      </c>
      <c r="F446" s="9" t="s">
        <v>5</v>
      </c>
      <c r="G446" s="9"/>
      <c r="H446" s="11"/>
      <c r="I446" s="11"/>
      <c r="J446" s="11"/>
      <c r="K446" s="9">
        <f>$H446*0.00328084</f>
        <v>0</v>
      </c>
      <c r="L446" s="9"/>
      <c r="M446" s="9">
        <f t="shared" si="118"/>
        <v>0</v>
      </c>
      <c r="N446" s="11">
        <v>0</v>
      </c>
      <c r="O446" s="9"/>
      <c r="P446" s="31"/>
      <c r="Q446" s="31"/>
    </row>
    <row r="447" spans="1:17" s="4" customFormat="1" hidden="1">
      <c r="A447" s="7" t="s">
        <v>319</v>
      </c>
      <c r="B447" s="7" t="s">
        <v>311</v>
      </c>
      <c r="C447" s="3" t="s">
        <v>13</v>
      </c>
      <c r="D447" s="3" t="s">
        <v>128</v>
      </c>
      <c r="E447" s="6" t="s">
        <v>825</v>
      </c>
      <c r="F447" s="9" t="s">
        <v>5</v>
      </c>
      <c r="G447" s="9"/>
      <c r="H447" s="11"/>
      <c r="I447" s="11"/>
      <c r="J447" s="11"/>
      <c r="K447" s="9">
        <f t="shared" ref="K447:K451" si="119">$H447*0.00328084</f>
        <v>0</v>
      </c>
      <c r="L447" s="9"/>
      <c r="M447" s="9">
        <f t="shared" si="118"/>
        <v>0</v>
      </c>
      <c r="N447" s="11">
        <f t="shared" ref="N447:N451" si="120">G447*K447*M447</f>
        <v>0</v>
      </c>
      <c r="O447" s="9"/>
      <c r="P447" s="31"/>
      <c r="Q447" s="31"/>
    </row>
    <row r="448" spans="1:17" s="4" customFormat="1" hidden="1">
      <c r="A448" s="7" t="s">
        <v>319</v>
      </c>
      <c r="B448" s="7" t="s">
        <v>311</v>
      </c>
      <c r="C448" s="3" t="s">
        <v>13</v>
      </c>
      <c r="D448" s="3" t="s">
        <v>128</v>
      </c>
      <c r="E448" s="6" t="s">
        <v>931</v>
      </c>
      <c r="F448" s="9" t="s">
        <v>5</v>
      </c>
      <c r="G448" s="9">
        <v>10</v>
      </c>
      <c r="H448" s="11"/>
      <c r="I448" s="11"/>
      <c r="J448" s="11"/>
      <c r="K448" s="9">
        <f t="shared" si="119"/>
        <v>0</v>
      </c>
      <c r="L448" s="9"/>
      <c r="M448" s="9">
        <f t="shared" si="118"/>
        <v>0</v>
      </c>
      <c r="N448" s="11">
        <f t="shared" si="120"/>
        <v>0</v>
      </c>
      <c r="O448" s="9"/>
      <c r="P448" s="31"/>
      <c r="Q448" s="31"/>
    </row>
    <row r="449" spans="1:17" s="4" customFormat="1" hidden="1">
      <c r="A449" s="7" t="s">
        <v>319</v>
      </c>
      <c r="B449" s="7" t="s">
        <v>311</v>
      </c>
      <c r="C449" s="3" t="s">
        <v>13</v>
      </c>
      <c r="D449" s="3" t="s">
        <v>128</v>
      </c>
      <c r="E449" s="6" t="s">
        <v>930</v>
      </c>
      <c r="F449" s="9" t="s">
        <v>5</v>
      </c>
      <c r="G449" s="9">
        <v>2</v>
      </c>
      <c r="H449" s="11"/>
      <c r="I449" s="11"/>
      <c r="J449" s="11"/>
      <c r="K449" s="9">
        <f t="shared" si="119"/>
        <v>0</v>
      </c>
      <c r="L449" s="9"/>
      <c r="M449" s="9">
        <f t="shared" si="118"/>
        <v>0</v>
      </c>
      <c r="N449" s="11">
        <f t="shared" si="120"/>
        <v>0</v>
      </c>
      <c r="O449" s="9"/>
      <c r="P449" s="31"/>
      <c r="Q449" s="31"/>
    </row>
    <row r="450" spans="1:17" s="4" customFormat="1" hidden="1">
      <c r="A450" s="7" t="s">
        <v>319</v>
      </c>
      <c r="B450" s="7" t="s">
        <v>311</v>
      </c>
      <c r="C450" s="3" t="s">
        <v>13</v>
      </c>
      <c r="D450" s="3" t="s">
        <v>128</v>
      </c>
      <c r="E450" s="6" t="s">
        <v>930</v>
      </c>
      <c r="F450" s="9" t="s">
        <v>5</v>
      </c>
      <c r="G450" s="9">
        <v>2</v>
      </c>
      <c r="H450" s="11"/>
      <c r="I450" s="11"/>
      <c r="J450" s="11"/>
      <c r="K450" s="9">
        <f t="shared" si="119"/>
        <v>0</v>
      </c>
      <c r="L450" s="9"/>
      <c r="M450" s="9">
        <f t="shared" si="118"/>
        <v>0</v>
      </c>
      <c r="N450" s="11">
        <f t="shared" si="120"/>
        <v>0</v>
      </c>
      <c r="O450" s="9"/>
      <c r="P450" s="31"/>
      <c r="Q450" s="31"/>
    </row>
    <row r="451" spans="1:17" s="4" customFormat="1" hidden="1">
      <c r="A451" s="7" t="s">
        <v>319</v>
      </c>
      <c r="B451" s="7" t="s">
        <v>311</v>
      </c>
      <c r="C451" s="3" t="s">
        <v>13</v>
      </c>
      <c r="D451" s="3" t="s">
        <v>128</v>
      </c>
      <c r="E451" s="6" t="s">
        <v>930</v>
      </c>
      <c r="F451" s="9" t="s">
        <v>5</v>
      </c>
      <c r="G451" s="9">
        <v>1</v>
      </c>
      <c r="H451" s="11"/>
      <c r="I451" s="11"/>
      <c r="J451" s="11"/>
      <c r="K451" s="9">
        <f t="shared" si="119"/>
        <v>0</v>
      </c>
      <c r="L451" s="9"/>
      <c r="M451" s="9">
        <f t="shared" si="118"/>
        <v>0</v>
      </c>
      <c r="N451" s="11">
        <f t="shared" si="120"/>
        <v>0</v>
      </c>
      <c r="O451" s="9"/>
      <c r="P451" s="31"/>
      <c r="Q451" s="31"/>
    </row>
    <row r="452" spans="1:17" s="4" customFormat="1" ht="28.5" hidden="1">
      <c r="A452" s="44" t="s">
        <v>319</v>
      </c>
      <c r="B452" s="44" t="s">
        <v>311</v>
      </c>
      <c r="C452" s="44" t="s">
        <v>13</v>
      </c>
      <c r="D452" s="44" t="s">
        <v>128</v>
      </c>
      <c r="E452" s="44" t="s">
        <v>553</v>
      </c>
      <c r="F452" s="42" t="s">
        <v>5</v>
      </c>
      <c r="G452" s="42"/>
      <c r="H452" s="42"/>
      <c r="I452" s="42"/>
      <c r="J452" s="42"/>
      <c r="K452" s="42"/>
      <c r="L452" s="42"/>
      <c r="M452" s="42"/>
      <c r="N452" s="42">
        <f>SUM(N444:N451)</f>
        <v>0</v>
      </c>
      <c r="O452" s="42">
        <v>0</v>
      </c>
      <c r="P452" s="42">
        <f>N452*O452</f>
        <v>0</v>
      </c>
      <c r="Q452" s="42">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1"/>
      <c r="Q453" s="31"/>
    </row>
    <row r="454" spans="1:17" s="4" customFormat="1" hidden="1">
      <c r="A454" s="7" t="s">
        <v>319</v>
      </c>
      <c r="B454" s="7" t="s">
        <v>311</v>
      </c>
      <c r="C454" s="3" t="s">
        <v>13</v>
      </c>
      <c r="D454" s="3" t="s">
        <v>129</v>
      </c>
      <c r="E454" s="6" t="s">
        <v>943</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1"/>
      <c r="Q454" s="31"/>
    </row>
    <row r="455" spans="1:17" s="4" customFormat="1" hidden="1">
      <c r="A455" s="7" t="s">
        <v>319</v>
      </c>
      <c r="B455" s="7" t="s">
        <v>311</v>
      </c>
      <c r="C455" s="3" t="s">
        <v>13</v>
      </c>
      <c r="D455" s="3" t="s">
        <v>129</v>
      </c>
      <c r="E455" s="6" t="s">
        <v>948</v>
      </c>
      <c r="F455" s="9" t="s">
        <v>5</v>
      </c>
      <c r="G455" s="9">
        <v>0</v>
      </c>
      <c r="H455" s="9">
        <f>28104+9900</f>
        <v>38004</v>
      </c>
      <c r="I455" s="9"/>
      <c r="J455" s="9">
        <v>305</v>
      </c>
      <c r="K455" s="9">
        <f t="shared" si="121"/>
        <v>124.68504336000001</v>
      </c>
      <c r="L455" s="9"/>
      <c r="M455" s="9">
        <f t="shared" si="122"/>
        <v>1.0006562000000001</v>
      </c>
      <c r="N455" s="11">
        <f t="shared" si="123"/>
        <v>0</v>
      </c>
      <c r="O455" s="9"/>
      <c r="P455" s="31"/>
      <c r="Q455" s="31"/>
    </row>
    <row r="456" spans="1:17" s="4" customFormat="1" hidden="1">
      <c r="A456" s="7" t="s">
        <v>319</v>
      </c>
      <c r="B456" s="7" t="s">
        <v>311</v>
      </c>
      <c r="C456" s="3" t="s">
        <v>13</v>
      </c>
      <c r="D456" s="3" t="s">
        <v>129</v>
      </c>
      <c r="E456" s="6" t="s">
        <v>942</v>
      </c>
      <c r="F456" s="9" t="s">
        <v>5</v>
      </c>
      <c r="G456" s="9">
        <v>0</v>
      </c>
      <c r="H456" s="9">
        <v>33465</v>
      </c>
      <c r="I456" s="9"/>
      <c r="J456" s="9">
        <v>305</v>
      </c>
      <c r="K456" s="9">
        <f t="shared" si="121"/>
        <v>109.7933106</v>
      </c>
      <c r="L456" s="9"/>
      <c r="M456" s="9">
        <f t="shared" si="122"/>
        <v>1.0006562000000001</v>
      </c>
      <c r="N456" s="11">
        <f t="shared" si="123"/>
        <v>0</v>
      </c>
      <c r="O456" s="9"/>
      <c r="P456" s="31"/>
      <c r="Q456" s="31"/>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1"/>
      <c r="Q457" s="31"/>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1"/>
      <c r="Q458" s="31"/>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1"/>
      <c r="Q459" s="31"/>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1"/>
      <c r="Q460" s="31"/>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1"/>
      <c r="Q461" s="31"/>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1"/>
      <c r="Q462" s="31"/>
    </row>
    <row r="463" spans="1:17" s="4" customFormat="1" hidden="1">
      <c r="A463" s="7" t="s">
        <v>319</v>
      </c>
      <c r="B463" s="7" t="s">
        <v>311</v>
      </c>
      <c r="C463" s="3" t="s">
        <v>13</v>
      </c>
      <c r="D463" s="3" t="s">
        <v>129</v>
      </c>
      <c r="E463" s="6" t="s">
        <v>855</v>
      </c>
      <c r="F463" s="9" t="s">
        <v>5</v>
      </c>
      <c r="G463" s="9"/>
      <c r="H463" s="11"/>
      <c r="I463" s="11"/>
      <c r="J463" s="11"/>
      <c r="K463" s="9">
        <f t="shared" si="121"/>
        <v>0</v>
      </c>
      <c r="L463" s="9"/>
      <c r="M463" s="9">
        <f t="shared" si="122"/>
        <v>0</v>
      </c>
      <c r="N463" s="11">
        <f t="shared" ref="N463" si="126">G463*K463*M463</f>
        <v>0</v>
      </c>
      <c r="O463" s="9"/>
      <c r="P463" s="31"/>
      <c r="Q463" s="31"/>
    </row>
    <row r="464" spans="1:17" s="4" customFormat="1" hidden="1">
      <c r="A464" s="7" t="s">
        <v>319</v>
      </c>
      <c r="B464" s="7" t="s">
        <v>311</v>
      </c>
      <c r="C464" s="3" t="s">
        <v>13</v>
      </c>
      <c r="D464" s="3" t="s">
        <v>129</v>
      </c>
      <c r="E464" s="6" t="s">
        <v>855</v>
      </c>
      <c r="F464" s="9" t="s">
        <v>5</v>
      </c>
      <c r="G464" s="9"/>
      <c r="H464" s="11"/>
      <c r="I464" s="11"/>
      <c r="J464" s="11"/>
      <c r="K464" s="9">
        <f t="shared" si="121"/>
        <v>0</v>
      </c>
      <c r="L464" s="9"/>
      <c r="M464" s="9">
        <f t="shared" si="122"/>
        <v>0</v>
      </c>
      <c r="N464" s="11">
        <f t="shared" si="125"/>
        <v>0</v>
      </c>
      <c r="O464" s="9"/>
      <c r="P464" s="31"/>
      <c r="Q464" s="31"/>
    </row>
    <row r="465" spans="1:17" s="4" customFormat="1" hidden="1">
      <c r="A465" s="7" t="s">
        <v>319</v>
      </c>
      <c r="B465" s="7" t="s">
        <v>311</v>
      </c>
      <c r="C465" s="3" t="s">
        <v>13</v>
      </c>
      <c r="D465" s="3" t="s">
        <v>129</v>
      </c>
      <c r="E465" s="6" t="s">
        <v>855</v>
      </c>
      <c r="F465" s="9" t="s">
        <v>5</v>
      </c>
      <c r="G465" s="9"/>
      <c r="H465" s="11"/>
      <c r="I465" s="11"/>
      <c r="J465" s="11"/>
      <c r="K465" s="9">
        <f t="shared" si="121"/>
        <v>0</v>
      </c>
      <c r="L465" s="9"/>
      <c r="M465" s="9">
        <f t="shared" si="122"/>
        <v>0</v>
      </c>
      <c r="N465" s="11">
        <f t="shared" ref="N465" si="127">G465*K465*M465</f>
        <v>0</v>
      </c>
      <c r="O465" s="9"/>
      <c r="P465" s="31"/>
      <c r="Q465" s="31"/>
    </row>
    <row r="466" spans="1:17" s="4" customFormat="1" hidden="1">
      <c r="A466" s="7" t="s">
        <v>319</v>
      </c>
      <c r="B466" s="7" t="s">
        <v>311</v>
      </c>
      <c r="C466" s="3" t="s">
        <v>13</v>
      </c>
      <c r="D466" s="3" t="s">
        <v>129</v>
      </c>
      <c r="E466" s="6" t="s">
        <v>855</v>
      </c>
      <c r="F466" s="9" t="s">
        <v>5</v>
      </c>
      <c r="G466" s="9"/>
      <c r="H466" s="11"/>
      <c r="I466" s="11"/>
      <c r="J466" s="11"/>
      <c r="K466" s="9">
        <f t="shared" si="121"/>
        <v>0</v>
      </c>
      <c r="L466" s="9"/>
      <c r="M466" s="9">
        <f t="shared" si="122"/>
        <v>0</v>
      </c>
      <c r="N466" s="11">
        <f t="shared" si="125"/>
        <v>0</v>
      </c>
      <c r="O466" s="9"/>
      <c r="P466" s="31"/>
      <c r="Q466" s="31"/>
    </row>
    <row r="467" spans="1:17" s="4" customFormat="1" hidden="1">
      <c r="A467" s="7" t="s">
        <v>319</v>
      </c>
      <c r="B467" s="7" t="s">
        <v>311</v>
      </c>
      <c r="C467" s="3" t="s">
        <v>13</v>
      </c>
      <c r="D467" s="3" t="s">
        <v>129</v>
      </c>
      <c r="E467" s="6" t="s">
        <v>855</v>
      </c>
      <c r="F467" s="9" t="s">
        <v>5</v>
      </c>
      <c r="G467" s="9"/>
      <c r="H467" s="11"/>
      <c r="I467" s="11"/>
      <c r="J467" s="11"/>
      <c r="K467" s="9">
        <f t="shared" si="121"/>
        <v>0</v>
      </c>
      <c r="L467" s="9"/>
      <c r="M467" s="9">
        <f t="shared" si="122"/>
        <v>0</v>
      </c>
      <c r="N467" s="11">
        <f t="shared" ref="N467" si="128">G467*K467*M467</f>
        <v>0</v>
      </c>
      <c r="O467" s="9"/>
      <c r="P467" s="31"/>
      <c r="Q467" s="31"/>
    </row>
    <row r="468" spans="1:17" s="4" customFormat="1" hidden="1">
      <c r="A468" s="7" t="s">
        <v>319</v>
      </c>
      <c r="B468" s="7" t="s">
        <v>311</v>
      </c>
      <c r="C468" s="3" t="s">
        <v>13</v>
      </c>
      <c r="D468" s="3" t="s">
        <v>129</v>
      </c>
      <c r="E468" s="6" t="s">
        <v>855</v>
      </c>
      <c r="F468" s="9" t="s">
        <v>5</v>
      </c>
      <c r="G468" s="9"/>
      <c r="H468" s="11"/>
      <c r="I468" s="11"/>
      <c r="J468" s="11"/>
      <c r="K468" s="9">
        <f t="shared" si="121"/>
        <v>0</v>
      </c>
      <c r="L468" s="9"/>
      <c r="M468" s="9">
        <f t="shared" si="122"/>
        <v>0</v>
      </c>
      <c r="N468" s="11">
        <f t="shared" si="125"/>
        <v>0</v>
      </c>
      <c r="O468" s="9"/>
      <c r="P468" s="31"/>
      <c r="Q468" s="31"/>
    </row>
    <row r="469" spans="1:17" s="4" customFormat="1" hidden="1">
      <c r="A469" s="7" t="s">
        <v>319</v>
      </c>
      <c r="B469" s="7" t="s">
        <v>311</v>
      </c>
      <c r="C469" s="3" t="s">
        <v>13</v>
      </c>
      <c r="D469" s="3" t="s">
        <v>129</v>
      </c>
      <c r="E469" s="6" t="s">
        <v>855</v>
      </c>
      <c r="F469" s="9" t="s">
        <v>5</v>
      </c>
      <c r="G469" s="9"/>
      <c r="H469" s="11"/>
      <c r="I469" s="11"/>
      <c r="J469" s="11"/>
      <c r="K469" s="9">
        <f t="shared" si="121"/>
        <v>0</v>
      </c>
      <c r="L469" s="9"/>
      <c r="M469" s="9">
        <f t="shared" si="122"/>
        <v>0</v>
      </c>
      <c r="N469" s="11">
        <f t="shared" ref="N469" si="129">G469*K469*M469</f>
        <v>0</v>
      </c>
      <c r="O469" s="9"/>
      <c r="P469" s="31"/>
      <c r="Q469" s="31"/>
    </row>
    <row r="470" spans="1:17" s="4" customFormat="1" hidden="1">
      <c r="A470" s="7" t="s">
        <v>319</v>
      </c>
      <c r="B470" s="7" t="s">
        <v>311</v>
      </c>
      <c r="C470" s="3" t="s">
        <v>13</v>
      </c>
      <c r="D470" s="3" t="s">
        <v>129</v>
      </c>
      <c r="E470" s="6" t="s">
        <v>855</v>
      </c>
      <c r="F470" s="9" t="s">
        <v>5</v>
      </c>
      <c r="G470" s="9"/>
      <c r="H470" s="11"/>
      <c r="I470" s="11"/>
      <c r="J470" s="11"/>
      <c r="K470" s="9">
        <f t="shared" si="121"/>
        <v>0</v>
      </c>
      <c r="L470" s="9"/>
      <c r="M470" s="9">
        <f t="shared" si="122"/>
        <v>0</v>
      </c>
      <c r="N470" s="11">
        <f t="shared" si="125"/>
        <v>0</v>
      </c>
      <c r="O470" s="9"/>
      <c r="P470" s="31"/>
      <c r="Q470" s="31"/>
    </row>
    <row r="471" spans="1:17" s="4" customFormat="1" hidden="1">
      <c r="A471" s="7" t="s">
        <v>319</v>
      </c>
      <c r="B471" s="7" t="s">
        <v>311</v>
      </c>
      <c r="C471" s="3" t="s">
        <v>13</v>
      </c>
      <c r="D471" s="3" t="s">
        <v>129</v>
      </c>
      <c r="E471" s="6" t="s">
        <v>855</v>
      </c>
      <c r="F471" s="9" t="s">
        <v>5</v>
      </c>
      <c r="G471" s="9"/>
      <c r="H471" s="11"/>
      <c r="I471" s="11"/>
      <c r="J471" s="11"/>
      <c r="K471" s="9">
        <f t="shared" si="121"/>
        <v>0</v>
      </c>
      <c r="L471" s="9"/>
      <c r="M471" s="9">
        <f t="shared" si="122"/>
        <v>0</v>
      </c>
      <c r="N471" s="11">
        <f t="shared" si="123"/>
        <v>0</v>
      </c>
      <c r="O471" s="9"/>
      <c r="P471" s="31"/>
      <c r="Q471" s="31"/>
    </row>
    <row r="472" spans="1:17" s="4" customFormat="1" ht="28.5" hidden="1">
      <c r="A472" s="44" t="s">
        <v>319</v>
      </c>
      <c r="B472" s="44" t="s">
        <v>311</v>
      </c>
      <c r="C472" s="44" t="s">
        <v>13</v>
      </c>
      <c r="D472" s="44" t="s">
        <v>129</v>
      </c>
      <c r="E472" s="44" t="s">
        <v>553</v>
      </c>
      <c r="F472" s="42" t="s">
        <v>5</v>
      </c>
      <c r="G472" s="42"/>
      <c r="H472" s="42"/>
      <c r="I472" s="42"/>
      <c r="J472" s="42"/>
      <c r="K472" s="42"/>
      <c r="L472" s="42"/>
      <c r="M472" s="42"/>
      <c r="N472" s="42">
        <f>SUM(N454:N471)</f>
        <v>0</v>
      </c>
      <c r="O472" s="42">
        <v>0</v>
      </c>
      <c r="P472" s="42">
        <f>N472*O472</f>
        <v>0</v>
      </c>
      <c r="Q472" s="42">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1"/>
      <c r="Q473" s="31"/>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1"/>
      <c r="Q474" s="31"/>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1"/>
      <c r="Q475" s="31"/>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1"/>
      <c r="Q476" s="31"/>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1"/>
      <c r="Q477" s="31"/>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1"/>
      <c r="Q478" s="31"/>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1"/>
      <c r="Q479" s="31"/>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1"/>
      <c r="Q480" s="31"/>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1"/>
      <c r="Q481" s="31"/>
    </row>
    <row r="482" spans="1:17" s="4" customFormat="1" ht="28.5" hidden="1">
      <c r="A482" s="44" t="s">
        <v>319</v>
      </c>
      <c r="B482" s="44" t="s">
        <v>311</v>
      </c>
      <c r="C482" s="44" t="s">
        <v>13</v>
      </c>
      <c r="D482" s="44" t="s">
        <v>130</v>
      </c>
      <c r="E482" s="44" t="s">
        <v>553</v>
      </c>
      <c r="F482" s="42" t="s">
        <v>5</v>
      </c>
      <c r="G482" s="42"/>
      <c r="H482" s="42"/>
      <c r="I482" s="42"/>
      <c r="J482" s="42"/>
      <c r="K482" s="42"/>
      <c r="L482" s="42"/>
      <c r="M482" s="42"/>
      <c r="N482" s="42">
        <f>SUM(N474:N481)</f>
        <v>0</v>
      </c>
      <c r="O482" s="42">
        <v>0</v>
      </c>
      <c r="P482" s="42">
        <f>N482*O482</f>
        <v>0</v>
      </c>
      <c r="Q482" s="42">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1"/>
      <c r="Q483" s="31"/>
    </row>
    <row r="484" spans="1:17" s="4" customFormat="1">
      <c r="A484" s="7" t="s">
        <v>319</v>
      </c>
      <c r="B484" s="7" t="s">
        <v>311</v>
      </c>
      <c r="C484" s="3" t="s">
        <v>13</v>
      </c>
      <c r="D484" s="3" t="s">
        <v>131</v>
      </c>
      <c r="E484" s="85" t="s">
        <v>963</v>
      </c>
      <c r="F484" s="9" t="s">
        <v>5</v>
      </c>
      <c r="G484" s="9">
        <v>1</v>
      </c>
      <c r="H484" s="9">
        <v>700</v>
      </c>
      <c r="I484" s="9"/>
      <c r="J484" s="9">
        <v>1000</v>
      </c>
      <c r="K484" s="9">
        <f t="shared" ref="K484:K491" si="133">$H484*0.00328084</f>
        <v>2.2965880000000003</v>
      </c>
      <c r="L484" s="9"/>
      <c r="M484" s="9">
        <f t="shared" ref="M484:M491" si="134">$J484*0.00328084</f>
        <v>3.28084</v>
      </c>
      <c r="N484" s="89">
        <f t="shared" ref="N484:N491" si="135">G484*K484*M484</f>
        <v>7.5347377739200008</v>
      </c>
      <c r="O484" s="9"/>
      <c r="P484" s="31"/>
      <c r="Q484" s="31"/>
    </row>
    <row r="485" spans="1:17" s="4" customFormat="1">
      <c r="A485" s="7" t="s">
        <v>319</v>
      </c>
      <c r="B485" s="7" t="s">
        <v>311</v>
      </c>
      <c r="C485" s="3" t="s">
        <v>13</v>
      </c>
      <c r="D485" s="3" t="s">
        <v>131</v>
      </c>
      <c r="E485" s="6" t="s">
        <v>964</v>
      </c>
      <c r="F485" s="9" t="s">
        <v>5</v>
      </c>
      <c r="G485" s="9">
        <v>4</v>
      </c>
      <c r="H485" s="9">
        <v>8500</v>
      </c>
      <c r="I485" s="9"/>
      <c r="J485" s="9">
        <v>250</v>
      </c>
      <c r="K485" s="9">
        <f t="shared" si="133"/>
        <v>27.887140000000002</v>
      </c>
      <c r="L485" s="9"/>
      <c r="M485" s="9">
        <f t="shared" si="134"/>
        <v>0.82020999999999999</v>
      </c>
      <c r="N485" s="89">
        <f t="shared" si="135"/>
        <v>91.493244397600009</v>
      </c>
      <c r="O485" s="9"/>
      <c r="P485" s="31"/>
      <c r="Q485" s="31"/>
    </row>
    <row r="486" spans="1:17" s="4" customFormat="1">
      <c r="A486" s="7" t="s">
        <v>319</v>
      </c>
      <c r="B486" s="7" t="s">
        <v>311</v>
      </c>
      <c r="C486" s="3" t="s">
        <v>13</v>
      </c>
      <c r="D486" s="3" t="s">
        <v>131</v>
      </c>
      <c r="E486" s="6" t="s">
        <v>965</v>
      </c>
      <c r="F486" s="9" t="s">
        <v>5</v>
      </c>
      <c r="G486" s="9">
        <v>4</v>
      </c>
      <c r="H486" s="9">
        <v>1050</v>
      </c>
      <c r="I486" s="9"/>
      <c r="J486" s="9">
        <v>250</v>
      </c>
      <c r="K486" s="9">
        <f t="shared" si="133"/>
        <v>3.4448820000000002</v>
      </c>
      <c r="L486" s="9"/>
      <c r="M486" s="9">
        <f t="shared" si="134"/>
        <v>0.82020999999999999</v>
      </c>
      <c r="N486" s="89">
        <f t="shared" si="135"/>
        <v>11.30210666088</v>
      </c>
      <c r="O486" s="9"/>
      <c r="P486" s="31"/>
      <c r="Q486" s="31"/>
    </row>
    <row r="487" spans="1:17" s="4" customFormat="1">
      <c r="A487" s="7" t="s">
        <v>319</v>
      </c>
      <c r="B487" s="7" t="s">
        <v>311</v>
      </c>
      <c r="C487" s="3" t="s">
        <v>13</v>
      </c>
      <c r="D487" s="3" t="s">
        <v>131</v>
      </c>
      <c r="E487" s="6" t="s">
        <v>933</v>
      </c>
      <c r="F487" s="9" t="s">
        <v>5</v>
      </c>
      <c r="G487" s="9">
        <v>20</v>
      </c>
      <c r="H487" s="11">
        <v>3000</v>
      </c>
      <c r="I487" s="11"/>
      <c r="J487" s="9">
        <v>250</v>
      </c>
      <c r="K487" s="9">
        <f t="shared" si="133"/>
        <v>9.8425200000000004</v>
      </c>
      <c r="L487" s="9"/>
      <c r="M487" s="9">
        <f t="shared" si="134"/>
        <v>0.82020999999999999</v>
      </c>
      <c r="N487" s="89">
        <f t="shared" si="135"/>
        <v>161.45866658400001</v>
      </c>
      <c r="O487" s="9"/>
      <c r="P487" s="31"/>
      <c r="Q487" s="31"/>
    </row>
    <row r="488" spans="1:17" s="4" customFormat="1">
      <c r="A488" s="7" t="s">
        <v>319</v>
      </c>
      <c r="B488" s="7" t="s">
        <v>311</v>
      </c>
      <c r="C488" s="3" t="s">
        <v>13</v>
      </c>
      <c r="D488" s="3" t="s">
        <v>131</v>
      </c>
      <c r="E488" s="85" t="s">
        <v>966</v>
      </c>
      <c r="F488" s="9" t="s">
        <v>5</v>
      </c>
      <c r="G488" s="9">
        <v>1</v>
      </c>
      <c r="H488" s="11">
        <v>3000</v>
      </c>
      <c r="I488" s="11"/>
      <c r="J488" s="9">
        <v>1200</v>
      </c>
      <c r="K488" s="9">
        <f t="shared" si="133"/>
        <v>9.8425200000000004</v>
      </c>
      <c r="L488" s="9"/>
      <c r="M488" s="9">
        <f t="shared" si="134"/>
        <v>3.9370080000000001</v>
      </c>
      <c r="N488" s="89">
        <f t="shared" si="135"/>
        <v>38.750079980160002</v>
      </c>
      <c r="O488" s="9"/>
      <c r="P488" s="31"/>
      <c r="Q488" s="31"/>
    </row>
    <row r="489" spans="1:17" s="4" customFormat="1">
      <c r="A489" s="7" t="s">
        <v>319</v>
      </c>
      <c r="B489" s="7" t="s">
        <v>311</v>
      </c>
      <c r="C489" s="3" t="s">
        <v>13</v>
      </c>
      <c r="D489" s="3" t="s">
        <v>131</v>
      </c>
      <c r="E489" s="6" t="s">
        <v>967</v>
      </c>
      <c r="F489" s="9" t="s">
        <v>5</v>
      </c>
      <c r="G489" s="9">
        <v>1</v>
      </c>
      <c r="H489" s="11">
        <v>3000</v>
      </c>
      <c r="I489" s="11"/>
      <c r="J489" s="9">
        <v>300</v>
      </c>
      <c r="K489" s="9">
        <f t="shared" si="133"/>
        <v>9.8425200000000004</v>
      </c>
      <c r="L489" s="9"/>
      <c r="M489" s="9">
        <f t="shared" si="134"/>
        <v>0.98425200000000002</v>
      </c>
      <c r="N489" s="89">
        <f t="shared" si="135"/>
        <v>9.6875199950400006</v>
      </c>
      <c r="O489" s="9"/>
      <c r="P489" s="31"/>
      <c r="Q489" s="31"/>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1"/>
      <c r="Q490" s="31"/>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1"/>
      <c r="Q491" s="31"/>
    </row>
    <row r="492" spans="1:17" s="4" customFormat="1" ht="28.5">
      <c r="A492" s="44" t="s">
        <v>319</v>
      </c>
      <c r="B492" s="44" t="s">
        <v>311</v>
      </c>
      <c r="C492" s="44" t="s">
        <v>13</v>
      </c>
      <c r="D492" s="44" t="s">
        <v>131</v>
      </c>
      <c r="E492" s="44" t="s">
        <v>553</v>
      </c>
      <c r="F492" s="42" t="s">
        <v>5</v>
      </c>
      <c r="G492" s="42"/>
      <c r="H492" s="42"/>
      <c r="I492" s="42"/>
      <c r="J492" s="42"/>
      <c r="K492" s="42"/>
      <c r="L492" s="42"/>
      <c r="M492" s="42"/>
      <c r="N492" s="88">
        <f>SUM(N484:N491)</f>
        <v>320.22635539160007</v>
      </c>
      <c r="O492" s="42">
        <v>0</v>
      </c>
      <c r="P492" s="42">
        <f>N492*O492</f>
        <v>0</v>
      </c>
      <c r="Q492" s="42">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1"/>
      <c r="Q493" s="31"/>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1"/>
      <c r="Q494" s="31"/>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1"/>
      <c r="Q495" s="31"/>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1"/>
      <c r="Q496" s="31"/>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1"/>
      <c r="Q497" s="31"/>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1"/>
      <c r="Q498" s="31"/>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1"/>
      <c r="Q499" s="31"/>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1"/>
      <c r="Q500" s="31"/>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1"/>
      <c r="Q501" s="31"/>
    </row>
    <row r="502" spans="1:17" s="4" customFormat="1" ht="28.5" hidden="1">
      <c r="A502" s="44" t="s">
        <v>319</v>
      </c>
      <c r="B502" s="44" t="s">
        <v>311</v>
      </c>
      <c r="C502" s="44" t="s">
        <v>13</v>
      </c>
      <c r="D502" s="44" t="s">
        <v>436</v>
      </c>
      <c r="E502" s="44" t="s">
        <v>553</v>
      </c>
      <c r="F502" s="42" t="s">
        <v>5</v>
      </c>
      <c r="G502" s="42"/>
      <c r="H502" s="42"/>
      <c r="I502" s="42"/>
      <c r="J502" s="42"/>
      <c r="K502" s="42"/>
      <c r="L502" s="42"/>
      <c r="M502" s="42"/>
      <c r="N502" s="42">
        <f>SUM(N494:N501)</f>
        <v>0</v>
      </c>
      <c r="O502" s="42">
        <v>0</v>
      </c>
      <c r="P502" s="42">
        <f>N502*O502</f>
        <v>0</v>
      </c>
      <c r="Q502" s="42">
        <f>P502*1.18</f>
        <v>0</v>
      </c>
    </row>
    <row r="503" spans="1:17" s="4" customFormat="1" hidden="1">
      <c r="A503" s="7" t="s">
        <v>319</v>
      </c>
      <c r="B503" s="7" t="s">
        <v>311</v>
      </c>
      <c r="C503" s="3" t="s">
        <v>13</v>
      </c>
      <c r="D503" s="3" t="s">
        <v>132</v>
      </c>
      <c r="E503" s="24" t="s">
        <v>330</v>
      </c>
      <c r="F503" s="9" t="s">
        <v>5</v>
      </c>
      <c r="G503" s="9"/>
      <c r="H503" s="9"/>
      <c r="I503" s="9"/>
      <c r="J503" s="9"/>
      <c r="K503" s="9"/>
      <c r="L503" s="9"/>
      <c r="M503" s="9"/>
      <c r="N503" s="9"/>
      <c r="O503" s="9"/>
      <c r="P503" s="31"/>
      <c r="Q503" s="31"/>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1"/>
      <c r="Q504" s="31"/>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1"/>
      <c r="Q505" s="31"/>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1"/>
      <c r="Q506" s="31"/>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1"/>
      <c r="Q507" s="31"/>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1"/>
      <c r="Q508" s="31"/>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1"/>
      <c r="Q509" s="31"/>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1"/>
      <c r="Q510" s="31"/>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1"/>
      <c r="Q511" s="31"/>
    </row>
    <row r="512" spans="1:17" s="4" customFormat="1" ht="28.5" hidden="1">
      <c r="A512" s="44" t="s">
        <v>319</v>
      </c>
      <c r="B512" s="44" t="s">
        <v>311</v>
      </c>
      <c r="C512" s="44" t="s">
        <v>13</v>
      </c>
      <c r="D512" s="44" t="s">
        <v>132</v>
      </c>
      <c r="E512" s="44" t="s">
        <v>553</v>
      </c>
      <c r="F512" s="42" t="s">
        <v>5</v>
      </c>
      <c r="G512" s="42"/>
      <c r="H512" s="42"/>
      <c r="I512" s="42"/>
      <c r="J512" s="42"/>
      <c r="K512" s="42"/>
      <c r="L512" s="42"/>
      <c r="M512" s="42"/>
      <c r="N512" s="42">
        <f>SUM(N504:N511)</f>
        <v>0</v>
      </c>
      <c r="O512" s="42">
        <v>0</v>
      </c>
      <c r="P512" s="42">
        <f>N512*O512</f>
        <v>0</v>
      </c>
      <c r="Q512" s="42">
        <f>P512*1.18</f>
        <v>0</v>
      </c>
    </row>
    <row r="513" spans="1:17" s="4" customFormat="1" hidden="1">
      <c r="A513" s="7" t="s">
        <v>319</v>
      </c>
      <c r="B513" s="7" t="s">
        <v>311</v>
      </c>
      <c r="C513" s="3" t="s">
        <v>13</v>
      </c>
      <c r="D513" s="3" t="s">
        <v>133</v>
      </c>
      <c r="E513" s="24" t="s">
        <v>438</v>
      </c>
      <c r="F513" s="9" t="s">
        <v>5</v>
      </c>
      <c r="G513" s="9"/>
      <c r="H513" s="9"/>
      <c r="I513" s="9"/>
      <c r="J513" s="9"/>
      <c r="K513" s="9"/>
      <c r="L513" s="9"/>
      <c r="M513" s="9"/>
      <c r="N513" s="9"/>
      <c r="O513" s="9"/>
      <c r="P513" s="31"/>
      <c r="Q513" s="31"/>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1"/>
      <c r="Q514" s="31"/>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1"/>
      <c r="Q515" s="31"/>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1"/>
      <c r="Q516" s="31"/>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1"/>
      <c r="Q517" s="31"/>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1"/>
      <c r="Q518" s="31"/>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1"/>
      <c r="Q519" s="31"/>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1"/>
      <c r="Q520" s="31"/>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1"/>
      <c r="Q521" s="31"/>
    </row>
    <row r="522" spans="1:17" s="4" customFormat="1" ht="28.5" hidden="1">
      <c r="A522" s="44" t="s">
        <v>319</v>
      </c>
      <c r="B522" s="44" t="s">
        <v>311</v>
      </c>
      <c r="C522" s="44" t="s">
        <v>13</v>
      </c>
      <c r="D522" s="44" t="s">
        <v>133</v>
      </c>
      <c r="E522" s="44" t="s">
        <v>553</v>
      </c>
      <c r="F522" s="42" t="s">
        <v>5</v>
      </c>
      <c r="G522" s="42"/>
      <c r="H522" s="42"/>
      <c r="I522" s="42"/>
      <c r="J522" s="42"/>
      <c r="K522" s="42"/>
      <c r="L522" s="42"/>
      <c r="M522" s="42"/>
      <c r="N522" s="42">
        <f>SUM(N514:N521)</f>
        <v>0</v>
      </c>
      <c r="O522" s="42">
        <v>0</v>
      </c>
      <c r="P522" s="42">
        <f>N522*O522</f>
        <v>0</v>
      </c>
      <c r="Q522" s="42">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1"/>
      <c r="Q523" s="31"/>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1"/>
      <c r="Q524" s="31"/>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1"/>
      <c r="Q525" s="31"/>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1"/>
      <c r="Q526" s="31"/>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1"/>
      <c r="Q527" s="31"/>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1"/>
      <c r="Q528" s="31"/>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1"/>
      <c r="Q529" s="31"/>
    </row>
    <row r="530" spans="1:17" s="4" customFormat="1" ht="28.5" hidden="1">
      <c r="A530" s="44" t="s">
        <v>319</v>
      </c>
      <c r="B530" s="44" t="s">
        <v>311</v>
      </c>
      <c r="C530" s="44" t="s">
        <v>13</v>
      </c>
      <c r="D530" s="44" t="s">
        <v>134</v>
      </c>
      <c r="E530" s="44" t="s">
        <v>553</v>
      </c>
      <c r="F530" s="42" t="s">
        <v>5</v>
      </c>
      <c r="G530" s="42"/>
      <c r="H530" s="42"/>
      <c r="I530" s="42"/>
      <c r="J530" s="42"/>
      <c r="K530" s="42"/>
      <c r="L530" s="42"/>
      <c r="M530" s="42"/>
      <c r="N530" s="42">
        <f>SUM(N524:N529)</f>
        <v>0</v>
      </c>
      <c r="O530" s="42">
        <v>0</v>
      </c>
      <c r="P530" s="42">
        <f>N530*O530</f>
        <v>0</v>
      </c>
      <c r="Q530" s="42">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5"/>
      <c r="P531" s="31"/>
      <c r="Q531" s="31"/>
    </row>
    <row r="532" spans="1:17" s="4" customFormat="1" ht="30" hidden="1">
      <c r="A532" s="7" t="s">
        <v>319</v>
      </c>
      <c r="B532" s="7" t="s">
        <v>311</v>
      </c>
      <c r="C532" s="3" t="s">
        <v>94</v>
      </c>
      <c r="D532" s="3" t="s">
        <v>777</v>
      </c>
      <c r="E532" s="6" t="s">
        <v>938</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1"/>
      <c r="Q532" s="31"/>
    </row>
    <row r="533" spans="1:17" s="4" customFormat="1" ht="30" hidden="1">
      <c r="A533" s="7" t="s">
        <v>319</v>
      </c>
      <c r="B533" s="7" t="s">
        <v>311</v>
      </c>
      <c r="C533" s="3" t="s">
        <v>94</v>
      </c>
      <c r="D533" s="3" t="s">
        <v>777</v>
      </c>
      <c r="E533" s="6" t="s">
        <v>888</v>
      </c>
      <c r="F533" s="9" t="s">
        <v>5</v>
      </c>
      <c r="G533" s="9">
        <v>-1</v>
      </c>
      <c r="H533" s="11"/>
      <c r="I533" s="11"/>
      <c r="J533" s="11"/>
      <c r="K533" s="9">
        <f t="shared" si="148"/>
        <v>0</v>
      </c>
      <c r="L533" s="9"/>
      <c r="M533" s="9">
        <f t="shared" si="149"/>
        <v>0</v>
      </c>
      <c r="N533" s="11">
        <f t="shared" ref="N533:N535" si="151">G533*K533*M533</f>
        <v>0</v>
      </c>
      <c r="O533" s="9"/>
      <c r="P533" s="31"/>
      <c r="Q533" s="31"/>
    </row>
    <row r="534" spans="1:17" s="4" customFormat="1" ht="30" hidden="1">
      <c r="A534" s="7" t="s">
        <v>319</v>
      </c>
      <c r="B534" s="7" t="s">
        <v>311</v>
      </c>
      <c r="C534" s="3" t="s">
        <v>94</v>
      </c>
      <c r="D534" s="3" t="s">
        <v>777</v>
      </c>
      <c r="E534" s="6" t="s">
        <v>939</v>
      </c>
      <c r="F534" s="9" t="s">
        <v>5</v>
      </c>
      <c r="G534" s="9">
        <v>1</v>
      </c>
      <c r="H534" s="11"/>
      <c r="I534" s="11"/>
      <c r="J534" s="11"/>
      <c r="K534" s="9">
        <f t="shared" si="148"/>
        <v>0</v>
      </c>
      <c r="L534" s="9"/>
      <c r="M534" s="9">
        <f t="shared" si="149"/>
        <v>0</v>
      </c>
      <c r="N534" s="11">
        <f t="shared" si="151"/>
        <v>0</v>
      </c>
      <c r="O534" s="9"/>
      <c r="P534" s="31"/>
      <c r="Q534" s="31"/>
    </row>
    <row r="535" spans="1:17" s="4" customFormat="1" ht="30" hidden="1">
      <c r="A535" s="7" t="s">
        <v>319</v>
      </c>
      <c r="B535" s="7" t="s">
        <v>311</v>
      </c>
      <c r="C535" s="3" t="s">
        <v>94</v>
      </c>
      <c r="D535" s="3" t="s">
        <v>777</v>
      </c>
      <c r="E535" s="6" t="s">
        <v>888</v>
      </c>
      <c r="F535" s="9" t="s">
        <v>5</v>
      </c>
      <c r="G535" s="9">
        <v>-1</v>
      </c>
      <c r="H535" s="11"/>
      <c r="I535" s="11"/>
      <c r="J535" s="11"/>
      <c r="K535" s="9">
        <f t="shared" si="148"/>
        <v>0</v>
      </c>
      <c r="L535" s="9"/>
      <c r="M535" s="9">
        <f t="shared" si="149"/>
        <v>0</v>
      </c>
      <c r="N535" s="11">
        <f t="shared" si="151"/>
        <v>0</v>
      </c>
      <c r="O535" s="9"/>
      <c r="P535" s="31"/>
      <c r="Q535" s="31"/>
    </row>
    <row r="536" spans="1:17" s="4" customFormat="1" ht="44.25" hidden="1" customHeight="1">
      <c r="A536" s="44" t="s">
        <v>319</v>
      </c>
      <c r="B536" s="44" t="s">
        <v>311</v>
      </c>
      <c r="C536" s="44" t="s">
        <v>94</v>
      </c>
      <c r="D536" s="44" t="s">
        <v>777</v>
      </c>
      <c r="E536" s="44" t="s">
        <v>553</v>
      </c>
      <c r="F536" s="42" t="s">
        <v>5</v>
      </c>
      <c r="G536" s="42"/>
      <c r="H536" s="42"/>
      <c r="I536" s="42"/>
      <c r="J536" s="42"/>
      <c r="K536" s="42"/>
      <c r="L536" s="42"/>
      <c r="M536" s="42"/>
      <c r="N536" s="42">
        <f>SUM(N532:N535)</f>
        <v>0</v>
      </c>
      <c r="O536" s="42">
        <v>0</v>
      </c>
      <c r="P536" s="42">
        <f>N536*O536</f>
        <v>0</v>
      </c>
      <c r="Q536" s="42">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830</v>
      </c>
      <c r="O537" s="15"/>
      <c r="P537" s="31"/>
      <c r="Q537" s="31"/>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1"/>
      <c r="Q538" s="31"/>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1"/>
      <c r="Q539" s="31"/>
    </row>
    <row r="540" spans="1:17" s="4" customFormat="1" ht="44.25" hidden="1" customHeight="1">
      <c r="A540" s="44" t="s">
        <v>319</v>
      </c>
      <c r="B540" s="44" t="s">
        <v>311</v>
      </c>
      <c r="C540" s="44" t="s">
        <v>94</v>
      </c>
      <c r="D540" s="44" t="s">
        <v>777</v>
      </c>
      <c r="E540" s="44" t="s">
        <v>553</v>
      </c>
      <c r="F540" s="42" t="s">
        <v>5</v>
      </c>
      <c r="G540" s="42"/>
      <c r="H540" s="42"/>
      <c r="I540" s="42"/>
      <c r="J540" s="42"/>
      <c r="K540" s="42"/>
      <c r="L540" s="42"/>
      <c r="M540" s="42"/>
      <c r="N540" s="42">
        <f>SUM(N538:N539)</f>
        <v>0</v>
      </c>
      <c r="O540" s="42">
        <v>0</v>
      </c>
      <c r="P540" s="42">
        <f>N540*O540</f>
        <v>0</v>
      </c>
      <c r="Q540" s="42">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5"/>
      <c r="P541" s="31"/>
      <c r="Q541" s="31">
        <f>O541*P541</f>
        <v>0</v>
      </c>
    </row>
    <row r="542" spans="1:17" s="4" customFormat="1" ht="45" hidden="1">
      <c r="A542" s="7" t="s">
        <v>319</v>
      </c>
      <c r="B542" s="7" t="s">
        <v>311</v>
      </c>
      <c r="C542" s="3" t="s">
        <v>94</v>
      </c>
      <c r="D542" s="3" t="s">
        <v>778</v>
      </c>
      <c r="E542" s="6" t="s">
        <v>934</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1"/>
      <c r="Q542" s="31"/>
    </row>
    <row r="543" spans="1:17" s="4" customFormat="1" ht="45" hidden="1">
      <c r="A543" s="7" t="s">
        <v>319</v>
      </c>
      <c r="B543" s="7" t="s">
        <v>311</v>
      </c>
      <c r="C543" s="3" t="s">
        <v>94</v>
      </c>
      <c r="D543" s="3" t="s">
        <v>778</v>
      </c>
      <c r="E543" s="6" t="s">
        <v>934</v>
      </c>
      <c r="F543" s="9" t="s">
        <v>5</v>
      </c>
      <c r="G543" s="9">
        <v>1</v>
      </c>
      <c r="H543" s="11"/>
      <c r="I543" s="11"/>
      <c r="J543" s="11"/>
      <c r="K543" s="9">
        <f t="shared" si="155"/>
        <v>0</v>
      </c>
      <c r="L543" s="9"/>
      <c r="M543" s="9">
        <f t="shared" si="156"/>
        <v>0</v>
      </c>
      <c r="N543" s="11">
        <f t="shared" si="157"/>
        <v>0</v>
      </c>
      <c r="O543" s="9"/>
      <c r="P543" s="31"/>
      <c r="Q543" s="31"/>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1"/>
      <c r="Q544" s="31"/>
    </row>
    <row r="545" spans="1:17" s="4" customFormat="1" ht="42.75" hidden="1">
      <c r="A545" s="44" t="s">
        <v>319</v>
      </c>
      <c r="B545" s="44" t="s">
        <v>311</v>
      </c>
      <c r="C545" s="44" t="s">
        <v>94</v>
      </c>
      <c r="D545" s="44" t="s">
        <v>778</v>
      </c>
      <c r="E545" s="44" t="s">
        <v>553</v>
      </c>
      <c r="F545" s="42" t="s">
        <v>5</v>
      </c>
      <c r="G545" s="42"/>
      <c r="H545" s="42"/>
      <c r="I545" s="42"/>
      <c r="J545" s="42"/>
      <c r="K545" s="42"/>
      <c r="L545" s="42"/>
      <c r="M545" s="42"/>
      <c r="N545" s="42">
        <f>SUM(N542:N544)</f>
        <v>0</v>
      </c>
      <c r="O545" s="42">
        <v>0</v>
      </c>
      <c r="P545" s="42">
        <f>N545*O545</f>
        <v>0</v>
      </c>
      <c r="Q545" s="42">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1"/>
      <c r="Q546" s="31"/>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1"/>
      <c r="Q547" s="31"/>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1"/>
      <c r="Q548" s="31"/>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1"/>
      <c r="Q549" s="31"/>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1"/>
      <c r="Q550" s="31"/>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1"/>
      <c r="Q551" s="31"/>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1"/>
      <c r="Q552" s="31"/>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1"/>
      <c r="Q553" s="31"/>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1"/>
      <c r="Q554" s="31"/>
    </row>
    <row r="555" spans="1:17" s="4" customFormat="1" ht="28.5" hidden="1">
      <c r="A555" s="44" t="s">
        <v>319</v>
      </c>
      <c r="B555" s="44" t="s">
        <v>311</v>
      </c>
      <c r="C555" s="44" t="s">
        <v>94</v>
      </c>
      <c r="D555" s="44" t="s">
        <v>137</v>
      </c>
      <c r="E555" s="44" t="s">
        <v>553</v>
      </c>
      <c r="F555" s="42" t="s">
        <v>5</v>
      </c>
      <c r="G555" s="42"/>
      <c r="H555" s="42"/>
      <c r="I555" s="42"/>
      <c r="J555" s="42"/>
      <c r="K555" s="42"/>
      <c r="L555" s="42"/>
      <c r="M555" s="42"/>
      <c r="N555" s="42">
        <f>SUM(N547:N554)</f>
        <v>0</v>
      </c>
      <c r="O555" s="42">
        <v>0</v>
      </c>
      <c r="P555" s="42">
        <f>N555*O555</f>
        <v>0</v>
      </c>
      <c r="Q555" s="42">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1"/>
      <c r="Q556" s="31"/>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1"/>
      <c r="Q557" s="31"/>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1"/>
      <c r="Q558" s="31"/>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1"/>
      <c r="Q559" s="31"/>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1"/>
      <c r="Q560" s="31"/>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1"/>
      <c r="Q561" s="31"/>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1"/>
      <c r="Q562" s="31"/>
    </row>
    <row r="563" spans="1:17" s="4" customFormat="1" ht="28.5" hidden="1">
      <c r="A563" s="44" t="s">
        <v>319</v>
      </c>
      <c r="B563" s="44" t="s">
        <v>311</v>
      </c>
      <c r="C563" s="44" t="s">
        <v>94</v>
      </c>
      <c r="D563" s="44" t="s">
        <v>138</v>
      </c>
      <c r="E563" s="44" t="s">
        <v>553</v>
      </c>
      <c r="F563" s="42" t="s">
        <v>5</v>
      </c>
      <c r="G563" s="42"/>
      <c r="H563" s="42"/>
      <c r="I563" s="42"/>
      <c r="J563" s="42"/>
      <c r="K563" s="42"/>
      <c r="L563" s="42"/>
      <c r="M563" s="42"/>
      <c r="N563" s="42">
        <f>SUM(N557:N562)</f>
        <v>0</v>
      </c>
      <c r="O563" s="42">
        <v>0</v>
      </c>
      <c r="P563" s="42">
        <f>N563*O563</f>
        <v>0</v>
      </c>
      <c r="Q563" s="42">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5"/>
      <c r="P564" s="31"/>
      <c r="Q564" s="31"/>
    </row>
    <row r="565" spans="1:17" s="4" customFormat="1" ht="30" hidden="1">
      <c r="A565" s="7" t="s">
        <v>319</v>
      </c>
      <c r="B565" s="7" t="s">
        <v>311</v>
      </c>
      <c r="C565" s="3" t="s">
        <v>24</v>
      </c>
      <c r="D565" s="3" t="s">
        <v>139</v>
      </c>
      <c r="E565" s="6" t="s">
        <v>848</v>
      </c>
      <c r="F565" s="9" t="s">
        <v>5</v>
      </c>
      <c r="G565" s="9">
        <v>0</v>
      </c>
      <c r="H565" s="9">
        <v>0</v>
      </c>
      <c r="I565" s="9">
        <v>0</v>
      </c>
      <c r="J565" s="9">
        <f>Details2!$J$3</f>
        <v>0</v>
      </c>
      <c r="K565" s="9">
        <f t="shared" ref="K565:K576" si="164">$H565*0.00328084</f>
        <v>0</v>
      </c>
      <c r="L565" s="9">
        <f>$I565*0.00328084</f>
        <v>0</v>
      </c>
      <c r="M565" s="9"/>
      <c r="N565" s="11">
        <f>Details2!$C$9</f>
        <v>0</v>
      </c>
      <c r="O565" s="9"/>
      <c r="P565" s="31"/>
      <c r="Q565" s="31"/>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1"/>
      <c r="Q566" s="31"/>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1"/>
      <c r="Q567" s="31"/>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1"/>
      <c r="Q568" s="31"/>
    </row>
    <row r="569" spans="1:17" s="4" customFormat="1" ht="30" hidden="1">
      <c r="A569" s="7" t="s">
        <v>319</v>
      </c>
      <c r="B569" s="7" t="s">
        <v>311</v>
      </c>
      <c r="C569" s="3" t="s">
        <v>24</v>
      </c>
      <c r="D569" s="3" t="s">
        <v>139</v>
      </c>
      <c r="E569" s="6" t="s">
        <v>849</v>
      </c>
      <c r="F569" s="9" t="s">
        <v>5</v>
      </c>
      <c r="G569" s="9">
        <v>0</v>
      </c>
      <c r="H569" s="11">
        <v>0</v>
      </c>
      <c r="I569" s="11">
        <v>0</v>
      </c>
      <c r="J569" s="11">
        <v>0</v>
      </c>
      <c r="K569" s="9">
        <f t="shared" si="164"/>
        <v>0</v>
      </c>
      <c r="L569" s="9">
        <f t="shared" si="165"/>
        <v>0</v>
      </c>
      <c r="M569" s="9"/>
      <c r="N569" s="11">
        <f>Details2!$C$10</f>
        <v>0</v>
      </c>
      <c r="O569" s="9"/>
      <c r="P569" s="31"/>
      <c r="Q569" s="31"/>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1"/>
      <c r="Q570" s="31"/>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1"/>
      <c r="Q571" s="31"/>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1"/>
      <c r="Q572" s="31"/>
    </row>
    <row r="573" spans="1:17" s="4" customFormat="1" ht="28.5" hidden="1">
      <c r="A573" s="44" t="s">
        <v>319</v>
      </c>
      <c r="B573" s="44" t="s">
        <v>311</v>
      </c>
      <c r="C573" s="44" t="s">
        <v>24</v>
      </c>
      <c r="D573" s="44" t="s">
        <v>139</v>
      </c>
      <c r="E573" s="44" t="s">
        <v>553</v>
      </c>
      <c r="F573" s="42" t="s">
        <v>5</v>
      </c>
      <c r="G573" s="42"/>
      <c r="H573" s="42"/>
      <c r="I573" s="42"/>
      <c r="J573" s="42"/>
      <c r="K573" s="42"/>
      <c r="L573" s="42"/>
      <c r="M573" s="42"/>
      <c r="N573" s="42">
        <f>SUM(N565:N572)</f>
        <v>0</v>
      </c>
      <c r="O573" s="42">
        <v>0</v>
      </c>
      <c r="P573" s="42">
        <f>N573*O573</f>
        <v>0</v>
      </c>
      <c r="Q573" s="42">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1"/>
      <c r="Q574" s="31"/>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1"/>
      <c r="Q575" s="31"/>
    </row>
    <row r="576" spans="1:17" s="4" customFormat="1" ht="30" hidden="1">
      <c r="A576" s="7" t="s">
        <v>319</v>
      </c>
      <c r="B576" s="7" t="s">
        <v>311</v>
      </c>
      <c r="C576" s="3" t="s">
        <v>24</v>
      </c>
      <c r="D576" s="3" t="s">
        <v>140</v>
      </c>
      <c r="E576" s="6" t="s">
        <v>800</v>
      </c>
      <c r="F576" s="9" t="s">
        <v>5</v>
      </c>
      <c r="G576" s="9">
        <v>0</v>
      </c>
      <c r="H576" s="9">
        <v>0</v>
      </c>
      <c r="I576" s="9">
        <v>0</v>
      </c>
      <c r="J576" s="9">
        <f>Details2!J8</f>
        <v>0</v>
      </c>
      <c r="K576" s="9">
        <f t="shared" si="164"/>
        <v>0</v>
      </c>
      <c r="L576" s="9">
        <f t="shared" si="165"/>
        <v>0</v>
      </c>
      <c r="M576" s="9"/>
      <c r="N576" s="11">
        <f t="shared" si="170"/>
        <v>0</v>
      </c>
      <c r="O576" s="9"/>
      <c r="P576" s="31"/>
      <c r="Q576" s="31"/>
    </row>
    <row r="577" spans="1:17" s="4" customFormat="1" ht="30" hidden="1">
      <c r="A577" s="7" t="s">
        <v>319</v>
      </c>
      <c r="B577" s="7" t="s">
        <v>311</v>
      </c>
      <c r="C577" s="3" t="s">
        <v>24</v>
      </c>
      <c r="D577" s="3" t="s">
        <v>140</v>
      </c>
      <c r="E577" s="6" t="s">
        <v>801</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1"/>
      <c r="Q577" s="31"/>
    </row>
    <row r="578" spans="1:17" s="4" customFormat="1" ht="28.5" hidden="1">
      <c r="A578" s="44" t="s">
        <v>319</v>
      </c>
      <c r="B578" s="44" t="s">
        <v>311</v>
      </c>
      <c r="C578" s="44" t="s">
        <v>24</v>
      </c>
      <c r="D578" s="44" t="s">
        <v>140</v>
      </c>
      <c r="E578" s="44" t="s">
        <v>553</v>
      </c>
      <c r="F578" s="42" t="s">
        <v>5</v>
      </c>
      <c r="G578" s="42"/>
      <c r="H578" s="42"/>
      <c r="I578" s="42"/>
      <c r="J578" s="42"/>
      <c r="K578" s="42"/>
      <c r="L578" s="42"/>
      <c r="M578" s="42"/>
      <c r="N578" s="42">
        <f>SUM(N575:N577)</f>
        <v>0</v>
      </c>
      <c r="O578" s="42">
        <v>0</v>
      </c>
      <c r="P578" s="42">
        <f>N578*O578</f>
        <v>0</v>
      </c>
      <c r="Q578" s="42">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1"/>
      <c r="Q579" s="31"/>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1"/>
      <c r="Q580" s="31"/>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1"/>
      <c r="Q581" s="31"/>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1"/>
      <c r="Q582" s="31"/>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1"/>
      <c r="Q583" s="31"/>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1"/>
      <c r="Q584" s="31"/>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1"/>
      <c r="Q585" s="31"/>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1"/>
      <c r="Q586" s="31"/>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1"/>
      <c r="Q587" s="31"/>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1"/>
      <c r="Q588" s="31"/>
    </row>
    <row r="589" spans="1:17" s="4" customFormat="1" ht="28.5" hidden="1">
      <c r="A589" s="42" t="s">
        <v>319</v>
      </c>
      <c r="B589" s="42" t="s">
        <v>312</v>
      </c>
      <c r="C589" s="42" t="s">
        <v>20</v>
      </c>
      <c r="D589" s="42" t="s">
        <v>141</v>
      </c>
      <c r="E589" s="42" t="s">
        <v>553</v>
      </c>
      <c r="F589" s="42" t="s">
        <v>5</v>
      </c>
      <c r="G589" s="42"/>
      <c r="H589" s="42"/>
      <c r="I589" s="42"/>
      <c r="J589" s="42"/>
      <c r="K589" s="42"/>
      <c r="L589" s="42"/>
      <c r="M589" s="42"/>
      <c r="N589" s="42">
        <f>SUM(N580:N588)</f>
        <v>0</v>
      </c>
      <c r="O589" s="42">
        <v>0</v>
      </c>
      <c r="P589" s="42">
        <f>N589*O589</f>
        <v>0</v>
      </c>
      <c r="Q589" s="42">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1"/>
      <c r="Q590" s="31"/>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1"/>
      <c r="Q591" s="31"/>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1"/>
      <c r="Q592" s="31"/>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1"/>
      <c r="Q593" s="31"/>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1"/>
      <c r="Q594" s="31"/>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1"/>
      <c r="Q595" s="31"/>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1"/>
      <c r="Q596" s="31"/>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1"/>
      <c r="Q597" s="31"/>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1"/>
      <c r="Q598" s="31"/>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1"/>
      <c r="Q599" s="31"/>
    </row>
    <row r="600" spans="1:17" s="4" customFormat="1" ht="28.5" hidden="1">
      <c r="A600" s="42" t="s">
        <v>319</v>
      </c>
      <c r="B600" s="42" t="s">
        <v>312</v>
      </c>
      <c r="C600" s="42" t="s">
        <v>20</v>
      </c>
      <c r="D600" s="42" t="s">
        <v>142</v>
      </c>
      <c r="E600" s="44" t="s">
        <v>553</v>
      </c>
      <c r="F600" s="42" t="s">
        <v>5</v>
      </c>
      <c r="G600" s="42"/>
      <c r="H600" s="42"/>
      <c r="I600" s="42"/>
      <c r="J600" s="42"/>
      <c r="K600" s="42"/>
      <c r="L600" s="42"/>
      <c r="M600" s="42"/>
      <c r="N600" s="42">
        <f>SUM(N591:N599)</f>
        <v>0</v>
      </c>
      <c r="O600" s="42">
        <v>0</v>
      </c>
      <c r="P600" s="42">
        <f>N600*O600</f>
        <v>0</v>
      </c>
      <c r="Q600" s="42">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1"/>
      <c r="Q601" s="31"/>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1"/>
      <c r="Q602" s="31"/>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1"/>
      <c r="Q603" s="31"/>
    </row>
    <row r="604" spans="1:17" s="4" customFormat="1" ht="28.5" hidden="1">
      <c r="A604" s="42" t="s">
        <v>319</v>
      </c>
      <c r="B604" s="42" t="s">
        <v>312</v>
      </c>
      <c r="C604" s="42" t="s">
        <v>20</v>
      </c>
      <c r="D604" s="42" t="s">
        <v>143</v>
      </c>
      <c r="E604" s="44" t="s">
        <v>553</v>
      </c>
      <c r="F604" s="42" t="s">
        <v>5</v>
      </c>
      <c r="G604" s="42"/>
      <c r="H604" s="42"/>
      <c r="I604" s="42"/>
      <c r="J604" s="42"/>
      <c r="K604" s="42"/>
      <c r="L604" s="42"/>
      <c r="M604" s="42"/>
      <c r="N604" s="42">
        <f>SUM(N602:N603)</f>
        <v>0</v>
      </c>
      <c r="O604" s="42">
        <v>0</v>
      </c>
      <c r="P604" s="42">
        <f>N604*O604</f>
        <v>0</v>
      </c>
      <c r="Q604" s="42">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1"/>
      <c r="Q605" s="31"/>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1"/>
      <c r="Q606" s="31"/>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1"/>
      <c r="Q607" s="31"/>
    </row>
    <row r="608" spans="1:17" s="4" customFormat="1" ht="28.5" hidden="1">
      <c r="A608" s="44" t="s">
        <v>319</v>
      </c>
      <c r="B608" s="44" t="s">
        <v>312</v>
      </c>
      <c r="C608" s="44" t="s">
        <v>20</v>
      </c>
      <c r="D608" s="44" t="s">
        <v>144</v>
      </c>
      <c r="E608" s="44" t="s">
        <v>553</v>
      </c>
      <c r="F608" s="42" t="s">
        <v>5</v>
      </c>
      <c r="G608" s="42"/>
      <c r="H608" s="42"/>
      <c r="I608" s="42"/>
      <c r="J608" s="42"/>
      <c r="K608" s="42"/>
      <c r="L608" s="42"/>
      <c r="M608" s="42"/>
      <c r="N608" s="42">
        <f>SUM(N606:N607)</f>
        <v>0</v>
      </c>
      <c r="O608" s="42">
        <v>0</v>
      </c>
      <c r="P608" s="42">
        <f>N608*O608</f>
        <v>0</v>
      </c>
      <c r="Q608" s="42">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1"/>
      <c r="Q609" s="31"/>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1"/>
      <c r="Q610" s="31"/>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1"/>
      <c r="Q611" s="31"/>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1"/>
      <c r="Q612" s="31"/>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1"/>
      <c r="Q613" s="31"/>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1"/>
      <c r="Q614" s="31"/>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1"/>
      <c r="Q615" s="31"/>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1"/>
      <c r="Q616" s="31"/>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1"/>
      <c r="Q617" s="31"/>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1"/>
      <c r="Q618" s="31"/>
    </row>
    <row r="619" spans="1:17" s="4" customFormat="1" ht="42.75" hidden="1">
      <c r="A619" s="44" t="s">
        <v>319</v>
      </c>
      <c r="B619" s="44" t="s">
        <v>312</v>
      </c>
      <c r="C619" s="44" t="s">
        <v>20</v>
      </c>
      <c r="D619" s="44" t="s">
        <v>145</v>
      </c>
      <c r="E619" s="44" t="s">
        <v>553</v>
      </c>
      <c r="F619" s="42" t="s">
        <v>5</v>
      </c>
      <c r="G619" s="42"/>
      <c r="H619" s="42"/>
      <c r="I619" s="42"/>
      <c r="J619" s="42"/>
      <c r="K619" s="42"/>
      <c r="L619" s="42"/>
      <c r="M619" s="42"/>
      <c r="N619" s="42">
        <f>SUM(N610:N618)</f>
        <v>0</v>
      </c>
      <c r="O619" s="42">
        <v>0</v>
      </c>
      <c r="P619" s="42">
        <f>N619*O619</f>
        <v>0</v>
      </c>
      <c r="Q619" s="42">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1"/>
      <c r="Q620" s="31"/>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1"/>
      <c r="Q621" s="31"/>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1"/>
      <c r="Q622" s="31"/>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1"/>
      <c r="Q623" s="31"/>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1"/>
      <c r="Q624" s="31"/>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1"/>
      <c r="Q625" s="31"/>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1"/>
      <c r="Q626" s="31"/>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1"/>
      <c r="Q627" s="31"/>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1"/>
      <c r="Q628" s="31"/>
    </row>
    <row r="629" spans="1:17" s="4" customFormat="1" ht="28.5" hidden="1">
      <c r="A629" s="44" t="s">
        <v>319</v>
      </c>
      <c r="B629" s="44" t="s">
        <v>312</v>
      </c>
      <c r="C629" s="44" t="s">
        <v>20</v>
      </c>
      <c r="D629" s="44" t="s">
        <v>146</v>
      </c>
      <c r="E629" s="44" t="s">
        <v>553</v>
      </c>
      <c r="F629" s="42" t="s">
        <v>5</v>
      </c>
      <c r="G629" s="42"/>
      <c r="H629" s="42"/>
      <c r="I629" s="42"/>
      <c r="J629" s="42"/>
      <c r="K629" s="42"/>
      <c r="L629" s="42"/>
      <c r="M629" s="42"/>
      <c r="N629" s="42">
        <f>SUM(N620:N628)</f>
        <v>0</v>
      </c>
      <c r="O629" s="42">
        <v>0</v>
      </c>
      <c r="P629" s="42">
        <f>N629*O629</f>
        <v>0</v>
      </c>
      <c r="Q629" s="42">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1"/>
      <c r="Q630" s="31"/>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1"/>
      <c r="Q631" s="31"/>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1"/>
      <c r="Q632" s="31"/>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1"/>
      <c r="Q633" s="31"/>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1"/>
      <c r="Q634" s="31"/>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1"/>
      <c r="Q635" s="31"/>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1"/>
      <c r="Q636" s="31"/>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1"/>
      <c r="Q637" s="31"/>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1"/>
      <c r="Q638" s="31"/>
    </row>
    <row r="639" spans="1:17" s="4" customFormat="1" ht="28.5" hidden="1">
      <c r="A639" s="44" t="s">
        <v>319</v>
      </c>
      <c r="B639" s="44" t="s">
        <v>312</v>
      </c>
      <c r="C639" s="44" t="s">
        <v>20</v>
      </c>
      <c r="D639" s="44" t="s">
        <v>147</v>
      </c>
      <c r="E639" s="44" t="s">
        <v>553</v>
      </c>
      <c r="F639" s="42" t="s">
        <v>5</v>
      </c>
      <c r="G639" s="42"/>
      <c r="H639" s="42"/>
      <c r="I639" s="42"/>
      <c r="J639" s="42"/>
      <c r="K639" s="42"/>
      <c r="L639" s="42"/>
      <c r="M639" s="42"/>
      <c r="N639" s="42">
        <f>SUM(N630:N638)</f>
        <v>0</v>
      </c>
      <c r="O639" s="42">
        <v>0</v>
      </c>
      <c r="P639" s="42">
        <f>N639*O639</f>
        <v>0</v>
      </c>
      <c r="Q639" s="42">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1"/>
      <c r="Q640" s="31"/>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1"/>
      <c r="Q641" s="31"/>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1"/>
      <c r="Q642" s="31"/>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1"/>
      <c r="Q643" s="31"/>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1"/>
      <c r="Q644" s="31"/>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1"/>
      <c r="Q645" s="31"/>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1"/>
      <c r="Q646" s="31"/>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1"/>
      <c r="Q647" s="31"/>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1"/>
      <c r="Q648" s="31"/>
    </row>
    <row r="649" spans="1:17" s="4" customFormat="1" ht="28.5" hidden="1">
      <c r="A649" s="44" t="s">
        <v>319</v>
      </c>
      <c r="B649" s="44" t="s">
        <v>312</v>
      </c>
      <c r="C649" s="44" t="s">
        <v>20</v>
      </c>
      <c r="D649" s="44" t="s">
        <v>148</v>
      </c>
      <c r="E649" s="44" t="s">
        <v>553</v>
      </c>
      <c r="F649" s="42" t="s">
        <v>5</v>
      </c>
      <c r="G649" s="42"/>
      <c r="H649" s="42"/>
      <c r="I649" s="42"/>
      <c r="J649" s="42"/>
      <c r="K649" s="42"/>
      <c r="L649" s="42"/>
      <c r="M649" s="42"/>
      <c r="N649" s="42">
        <f>SUM(N640:N648)</f>
        <v>0</v>
      </c>
      <c r="O649" s="42">
        <v>0</v>
      </c>
      <c r="P649" s="42">
        <f>N649*O649</f>
        <v>0</v>
      </c>
      <c r="Q649" s="42">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1"/>
      <c r="Q650" s="31"/>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1"/>
      <c r="Q651" s="31"/>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1"/>
      <c r="Q652" s="31"/>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1"/>
      <c r="Q653" s="31"/>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1"/>
      <c r="Q654" s="31"/>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1"/>
      <c r="Q655" s="31"/>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1"/>
      <c r="Q656" s="31"/>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1"/>
      <c r="Q657" s="31"/>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1"/>
      <c r="Q658" s="31"/>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1"/>
      <c r="Q659" s="31"/>
    </row>
    <row r="660" spans="1:17" s="4" customFormat="1" ht="28.5" hidden="1">
      <c r="A660" s="44" t="s">
        <v>319</v>
      </c>
      <c r="B660" s="44" t="s">
        <v>312</v>
      </c>
      <c r="C660" s="44" t="s">
        <v>20</v>
      </c>
      <c r="D660" s="44" t="s">
        <v>149</v>
      </c>
      <c r="E660" s="44" t="s">
        <v>553</v>
      </c>
      <c r="F660" s="42" t="s">
        <v>5</v>
      </c>
      <c r="G660" s="42"/>
      <c r="H660" s="42"/>
      <c r="I660" s="42"/>
      <c r="J660" s="42"/>
      <c r="K660" s="42"/>
      <c r="L660" s="42"/>
      <c r="M660" s="42"/>
      <c r="N660" s="42">
        <f>SUM(N651:N659)</f>
        <v>0</v>
      </c>
      <c r="O660" s="42">
        <v>0</v>
      </c>
      <c r="P660" s="42">
        <f>N660*O660</f>
        <v>0</v>
      </c>
      <c r="Q660" s="42">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1"/>
      <c r="Q661" s="31"/>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1"/>
      <c r="Q662" s="31"/>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1"/>
      <c r="Q663" s="31"/>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1"/>
      <c r="Q664" s="31"/>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1"/>
      <c r="Q665" s="31"/>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1"/>
      <c r="Q666" s="31"/>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1"/>
      <c r="Q667" s="31"/>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1"/>
      <c r="Q668" s="31"/>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1"/>
      <c r="Q669" s="31"/>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1"/>
      <c r="Q670" s="31"/>
    </row>
    <row r="671" spans="1:17" s="4" customFormat="1" ht="28.5" hidden="1">
      <c r="A671" s="44" t="s">
        <v>319</v>
      </c>
      <c r="B671" s="44" t="s">
        <v>312</v>
      </c>
      <c r="C671" s="44" t="s">
        <v>20</v>
      </c>
      <c r="D671" s="44" t="s">
        <v>150</v>
      </c>
      <c r="E671" s="44" t="s">
        <v>553</v>
      </c>
      <c r="F671" s="42" t="s">
        <v>5</v>
      </c>
      <c r="G671" s="42"/>
      <c r="H671" s="42"/>
      <c r="I671" s="42"/>
      <c r="J671" s="42"/>
      <c r="K671" s="42"/>
      <c r="L671" s="42"/>
      <c r="M671" s="42"/>
      <c r="N671" s="42">
        <f>SUM(N662:N670)</f>
        <v>0</v>
      </c>
      <c r="O671" s="42">
        <v>0</v>
      </c>
      <c r="P671" s="42">
        <f>N671*O671</f>
        <v>0</v>
      </c>
      <c r="Q671" s="42">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1"/>
      <c r="Q672" s="31"/>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1"/>
      <c r="Q673" s="31"/>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1"/>
      <c r="Q674" s="31"/>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1"/>
      <c r="Q675" s="31"/>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1"/>
      <c r="Q676" s="31"/>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1"/>
      <c r="Q677" s="31"/>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1"/>
      <c r="Q678" s="31"/>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1"/>
      <c r="Q679" s="31"/>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1"/>
      <c r="Q680" s="31"/>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1"/>
      <c r="Q681" s="31"/>
    </row>
    <row r="682" spans="1:17" s="4" customFormat="1" ht="28.5" hidden="1">
      <c r="A682" s="44" t="s">
        <v>319</v>
      </c>
      <c r="B682" s="44" t="s">
        <v>312</v>
      </c>
      <c r="C682" s="44" t="s">
        <v>20</v>
      </c>
      <c r="D682" s="44" t="s">
        <v>151</v>
      </c>
      <c r="E682" s="44" t="s">
        <v>553</v>
      </c>
      <c r="F682" s="42" t="s">
        <v>5</v>
      </c>
      <c r="G682" s="42"/>
      <c r="H682" s="42"/>
      <c r="I682" s="42"/>
      <c r="J682" s="42"/>
      <c r="K682" s="42"/>
      <c r="L682" s="42"/>
      <c r="M682" s="42"/>
      <c r="N682" s="42">
        <f>SUM(N673:N681)</f>
        <v>0</v>
      </c>
      <c r="O682" s="42">
        <v>0</v>
      </c>
      <c r="P682" s="42">
        <f>N682*O682</f>
        <v>0</v>
      </c>
      <c r="Q682" s="42">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1"/>
      <c r="Q683" s="31"/>
    </row>
    <row r="684" spans="1:17" s="4" customFormat="1" ht="30">
      <c r="A684" s="7" t="s">
        <v>319</v>
      </c>
      <c r="B684" s="7" t="s">
        <v>312</v>
      </c>
      <c r="C684" s="8" t="s">
        <v>20</v>
      </c>
      <c r="D684" s="3" t="s">
        <v>152</v>
      </c>
      <c r="E684" s="6" t="s">
        <v>574</v>
      </c>
      <c r="F684" s="9" t="s">
        <v>5</v>
      </c>
      <c r="G684" s="9">
        <v>5</v>
      </c>
      <c r="H684" s="11"/>
      <c r="I684" s="11"/>
      <c r="J684" s="11"/>
      <c r="K684" s="9"/>
      <c r="L684" s="9"/>
      <c r="M684" s="9"/>
      <c r="N684" s="89">
        <f>G684</f>
        <v>5</v>
      </c>
      <c r="O684" s="9"/>
      <c r="P684" s="31"/>
      <c r="Q684" s="31"/>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1"/>
      <c r="Q685" s="31"/>
    </row>
    <row r="686" spans="1:17" s="4" customFormat="1" ht="28.5">
      <c r="A686" s="44" t="s">
        <v>319</v>
      </c>
      <c r="B686" s="44" t="s">
        <v>312</v>
      </c>
      <c r="C686" s="44" t="s">
        <v>20</v>
      </c>
      <c r="D686" s="44" t="s">
        <v>152</v>
      </c>
      <c r="E686" s="44" t="s">
        <v>553</v>
      </c>
      <c r="F686" s="42" t="s">
        <v>5</v>
      </c>
      <c r="G686" s="42"/>
      <c r="H686" s="42"/>
      <c r="I686" s="42"/>
      <c r="J686" s="42"/>
      <c r="K686" s="42"/>
      <c r="L686" s="42"/>
      <c r="M686" s="42"/>
      <c r="N686" s="88">
        <f>SUM(N684:N685)</f>
        <v>5</v>
      </c>
      <c r="O686" s="42">
        <v>0</v>
      </c>
      <c r="P686" s="42">
        <f>N686*O686</f>
        <v>0</v>
      </c>
      <c r="Q686" s="42">
        <f>P686*1.18</f>
        <v>0</v>
      </c>
    </row>
    <row r="687" spans="1:17" s="4" customFormat="1" ht="60" hidden="1">
      <c r="A687" s="7" t="s">
        <v>319</v>
      </c>
      <c r="B687" s="7" t="s">
        <v>312</v>
      </c>
      <c r="C687" s="8" t="s">
        <v>20</v>
      </c>
      <c r="D687" s="3" t="s">
        <v>153</v>
      </c>
      <c r="E687" s="27" t="s">
        <v>448</v>
      </c>
      <c r="F687" s="9" t="s">
        <v>23</v>
      </c>
      <c r="G687" s="9"/>
      <c r="H687" s="9"/>
      <c r="I687" s="9"/>
      <c r="J687" s="9"/>
      <c r="K687" s="9"/>
      <c r="L687" s="9"/>
      <c r="M687" s="9"/>
      <c r="N687" s="9"/>
      <c r="O687" s="9"/>
      <c r="P687" s="31"/>
      <c r="Q687" s="31"/>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1"/>
      <c r="Q688" s="31"/>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1"/>
      <c r="Q689" s="31"/>
    </row>
    <row r="690" spans="1:17" s="4" customFormat="1" ht="28.5" hidden="1">
      <c r="A690" s="44" t="s">
        <v>319</v>
      </c>
      <c r="B690" s="44" t="s">
        <v>312</v>
      </c>
      <c r="C690" s="44" t="s">
        <v>20</v>
      </c>
      <c r="D690" s="44" t="s">
        <v>153</v>
      </c>
      <c r="E690" s="44" t="s">
        <v>553</v>
      </c>
      <c r="F690" s="42" t="s">
        <v>5</v>
      </c>
      <c r="G690" s="42"/>
      <c r="H690" s="42"/>
      <c r="I690" s="42"/>
      <c r="J690" s="42"/>
      <c r="K690" s="42"/>
      <c r="L690" s="42"/>
      <c r="M690" s="42"/>
      <c r="N690" s="42">
        <f>SUM(N688:N689)</f>
        <v>0</v>
      </c>
      <c r="O690" s="42">
        <v>0</v>
      </c>
      <c r="P690" s="42">
        <f>N690*O690</f>
        <v>0</v>
      </c>
      <c r="Q690" s="42">
        <f>P690*1.18</f>
        <v>0</v>
      </c>
    </row>
    <row r="691" spans="1:17" s="4" customFormat="1" ht="60" hidden="1">
      <c r="A691" s="7" t="s">
        <v>319</v>
      </c>
      <c r="B691" s="7" t="s">
        <v>312</v>
      </c>
      <c r="C691" s="8" t="s">
        <v>20</v>
      </c>
      <c r="D691" s="3" t="s">
        <v>153</v>
      </c>
      <c r="E691" s="27" t="s">
        <v>448</v>
      </c>
      <c r="F691" s="9" t="s">
        <v>23</v>
      </c>
      <c r="G691" s="9"/>
      <c r="H691" s="9"/>
      <c r="I691" s="9"/>
      <c r="J691" s="9"/>
      <c r="K691" s="9"/>
      <c r="L691" s="9"/>
      <c r="M691" s="9"/>
      <c r="N691" s="9"/>
      <c r="O691" s="9"/>
      <c r="P691" s="31"/>
      <c r="Q691" s="31"/>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1"/>
      <c r="Q692" s="31"/>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1"/>
      <c r="Q693" s="31"/>
    </row>
    <row r="694" spans="1:17" s="4" customFormat="1" ht="28.5" hidden="1">
      <c r="A694" s="44" t="s">
        <v>319</v>
      </c>
      <c r="B694" s="44" t="s">
        <v>312</v>
      </c>
      <c r="C694" s="44" t="s">
        <v>20</v>
      </c>
      <c r="D694" s="44" t="s">
        <v>153</v>
      </c>
      <c r="E694" s="44" t="s">
        <v>553</v>
      </c>
      <c r="F694" s="42" t="s">
        <v>5</v>
      </c>
      <c r="G694" s="42"/>
      <c r="H694" s="42"/>
      <c r="I694" s="42"/>
      <c r="J694" s="42"/>
      <c r="K694" s="42"/>
      <c r="L694" s="42"/>
      <c r="M694" s="42"/>
      <c r="N694" s="42">
        <f>SUM(N692:N693)</f>
        <v>0</v>
      </c>
      <c r="O694" s="42">
        <v>0</v>
      </c>
      <c r="P694" s="42">
        <f>N694*O694</f>
        <v>0</v>
      </c>
      <c r="Q694" s="42">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1"/>
      <c r="Q695" s="31"/>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1"/>
      <c r="Q696" s="31"/>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1"/>
      <c r="Q697" s="31"/>
    </row>
    <row r="698" spans="1:17" s="4" customFormat="1" ht="28.5" hidden="1">
      <c r="A698" s="42" t="s">
        <v>319</v>
      </c>
      <c r="B698" s="42" t="s">
        <v>312</v>
      </c>
      <c r="C698" s="42" t="s">
        <v>52</v>
      </c>
      <c r="D698" s="42" t="s">
        <v>409</v>
      </c>
      <c r="E698" s="42" t="s">
        <v>553</v>
      </c>
      <c r="F698" s="42"/>
      <c r="G698" s="42"/>
      <c r="H698" s="42"/>
      <c r="I698" s="42"/>
      <c r="J698" s="42"/>
      <c r="K698" s="42"/>
      <c r="L698" s="42"/>
      <c r="M698" s="42"/>
      <c r="N698" s="42">
        <f>SUM(N696:N697)</f>
        <v>0</v>
      </c>
      <c r="O698" s="42">
        <v>0</v>
      </c>
      <c r="P698" s="42">
        <f>N698*O698</f>
        <v>0</v>
      </c>
      <c r="Q698" s="42">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1"/>
      <c r="Q699" s="31"/>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1"/>
      <c r="Q700" s="31"/>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1"/>
      <c r="Q701" s="31"/>
    </row>
    <row r="702" spans="1:17" s="4" customFormat="1" ht="28.5" hidden="1">
      <c r="A702" s="42" t="s">
        <v>319</v>
      </c>
      <c r="B702" s="42" t="s">
        <v>312</v>
      </c>
      <c r="C702" s="42" t="s">
        <v>52</v>
      </c>
      <c r="D702" s="42" t="s">
        <v>410</v>
      </c>
      <c r="E702" s="42" t="s">
        <v>553</v>
      </c>
      <c r="F702" s="42"/>
      <c r="G702" s="42"/>
      <c r="H702" s="42"/>
      <c r="I702" s="42"/>
      <c r="J702" s="42"/>
      <c r="K702" s="42"/>
      <c r="L702" s="42"/>
      <c r="M702" s="42"/>
      <c r="N702" s="42">
        <f>SUM(N700:N701)</f>
        <v>0</v>
      </c>
      <c r="O702" s="42">
        <v>0</v>
      </c>
      <c r="P702" s="42">
        <f>N702*O702</f>
        <v>0</v>
      </c>
      <c r="Q702" s="42">
        <f>P702*1.18</f>
        <v>0</v>
      </c>
    </row>
    <row r="703" spans="1:17" s="4" customFormat="1" ht="30" hidden="1">
      <c r="A703" s="7" t="s">
        <v>319</v>
      </c>
      <c r="B703" s="7" t="s">
        <v>312</v>
      </c>
      <c r="C703" s="12" t="s">
        <v>52</v>
      </c>
      <c r="D703" s="3" t="s">
        <v>411</v>
      </c>
      <c r="E703" s="24" t="s">
        <v>451</v>
      </c>
      <c r="F703" s="9" t="s">
        <v>38</v>
      </c>
      <c r="G703" s="9"/>
      <c r="H703" s="9"/>
      <c r="I703" s="9"/>
      <c r="J703" s="9"/>
      <c r="K703" s="9"/>
      <c r="L703" s="9"/>
      <c r="M703" s="9"/>
      <c r="N703" s="9"/>
      <c r="O703" s="9"/>
      <c r="P703" s="31"/>
      <c r="Q703" s="31"/>
    </row>
    <row r="704" spans="1:17" s="4" customFormat="1" ht="30">
      <c r="A704" s="7" t="s">
        <v>319</v>
      </c>
      <c r="B704" s="7" t="s">
        <v>312</v>
      </c>
      <c r="C704" s="12" t="s">
        <v>52</v>
      </c>
      <c r="D704" s="3" t="s">
        <v>411</v>
      </c>
      <c r="E704" s="6" t="s">
        <v>574</v>
      </c>
      <c r="F704" s="9" t="s">
        <v>5</v>
      </c>
      <c r="G704" s="9">
        <v>1</v>
      </c>
      <c r="H704" s="11"/>
      <c r="I704" s="11"/>
      <c r="J704" s="11"/>
      <c r="K704" s="9">
        <v>35</v>
      </c>
      <c r="L704" s="9"/>
      <c r="M704" s="9"/>
      <c r="N704" s="89">
        <f>G704*K704</f>
        <v>35</v>
      </c>
      <c r="O704" s="9"/>
      <c r="P704" s="31"/>
      <c r="Q704" s="31"/>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1"/>
      <c r="Q705" s="31"/>
    </row>
    <row r="706" spans="1:17" s="4" customFormat="1" ht="28.5">
      <c r="A706" s="42" t="s">
        <v>319</v>
      </c>
      <c r="B706" s="42" t="s">
        <v>312</v>
      </c>
      <c r="C706" s="42" t="s">
        <v>52</v>
      </c>
      <c r="D706" s="42" t="s">
        <v>411</v>
      </c>
      <c r="E706" s="42" t="s">
        <v>553</v>
      </c>
      <c r="F706" s="42"/>
      <c r="G706" s="42"/>
      <c r="H706" s="42"/>
      <c r="I706" s="42"/>
      <c r="J706" s="42"/>
      <c r="K706" s="42"/>
      <c r="L706" s="42"/>
      <c r="M706" s="42"/>
      <c r="N706" s="88">
        <f>SUM(N704:N705)</f>
        <v>35</v>
      </c>
      <c r="O706" s="42">
        <v>0</v>
      </c>
      <c r="P706" s="42">
        <f>N706*O706</f>
        <v>0</v>
      </c>
      <c r="Q706" s="42">
        <f>P706*1.18</f>
        <v>0</v>
      </c>
    </row>
    <row r="707" spans="1:17" s="4" customFormat="1" ht="30" hidden="1">
      <c r="A707" s="7" t="s">
        <v>319</v>
      </c>
      <c r="B707" s="7" t="s">
        <v>312</v>
      </c>
      <c r="C707" s="12" t="s">
        <v>52</v>
      </c>
      <c r="D707" s="3" t="s">
        <v>779</v>
      </c>
      <c r="E707" s="24" t="s">
        <v>780</v>
      </c>
      <c r="F707" s="9" t="s">
        <v>38</v>
      </c>
      <c r="G707" s="9"/>
      <c r="H707" s="9"/>
      <c r="I707" s="9"/>
      <c r="J707" s="9"/>
      <c r="K707" s="9"/>
      <c r="L707" s="9"/>
      <c r="M707" s="9"/>
      <c r="N707" s="9"/>
      <c r="O707" s="9"/>
      <c r="P707" s="31"/>
      <c r="Q707" s="31"/>
    </row>
    <row r="708" spans="1:17" s="4" customFormat="1" ht="30" hidden="1">
      <c r="A708" s="7" t="s">
        <v>319</v>
      </c>
      <c r="B708" s="7" t="s">
        <v>312</v>
      </c>
      <c r="C708" s="12" t="s">
        <v>52</v>
      </c>
      <c r="D708" s="3" t="s">
        <v>779</v>
      </c>
      <c r="E708" s="24" t="s">
        <v>780</v>
      </c>
      <c r="F708" s="9" t="s">
        <v>5</v>
      </c>
      <c r="G708" s="9">
        <v>0</v>
      </c>
      <c r="H708" s="11"/>
      <c r="I708" s="11"/>
      <c r="J708" s="11"/>
      <c r="K708" s="9">
        <f>$H708*0.00328084</f>
        <v>0</v>
      </c>
      <c r="L708" s="9"/>
      <c r="M708" s="9"/>
      <c r="N708" s="11">
        <f>G708*K708</f>
        <v>0</v>
      </c>
      <c r="O708" s="9"/>
      <c r="P708" s="31"/>
      <c r="Q708" s="31"/>
    </row>
    <row r="709" spans="1:17" s="4" customFormat="1" ht="30" hidden="1">
      <c r="A709" s="7" t="s">
        <v>319</v>
      </c>
      <c r="B709" s="7" t="s">
        <v>312</v>
      </c>
      <c r="C709" s="12" t="s">
        <v>52</v>
      </c>
      <c r="D709" s="3" t="s">
        <v>779</v>
      </c>
      <c r="E709" s="24" t="s">
        <v>780</v>
      </c>
      <c r="F709" s="9" t="s">
        <v>5</v>
      </c>
      <c r="G709" s="9">
        <v>0</v>
      </c>
      <c r="H709" s="11"/>
      <c r="I709" s="11"/>
      <c r="J709" s="11"/>
      <c r="K709" s="9">
        <f>$H709*0.00328084</f>
        <v>0</v>
      </c>
      <c r="L709" s="9"/>
      <c r="M709" s="9"/>
      <c r="N709" s="11">
        <f>G709*K709</f>
        <v>0</v>
      </c>
      <c r="O709" s="9"/>
      <c r="P709" s="31"/>
      <c r="Q709" s="31"/>
    </row>
    <row r="710" spans="1:17" s="4" customFormat="1" ht="28.5" hidden="1">
      <c r="A710" s="42" t="s">
        <v>319</v>
      </c>
      <c r="B710" s="42" t="s">
        <v>312</v>
      </c>
      <c r="C710" s="42" t="s">
        <v>52</v>
      </c>
      <c r="D710" s="42" t="s">
        <v>779</v>
      </c>
      <c r="E710" s="42" t="s">
        <v>553</v>
      </c>
      <c r="F710" s="42"/>
      <c r="G710" s="42"/>
      <c r="H710" s="42"/>
      <c r="I710" s="42"/>
      <c r="J710" s="42"/>
      <c r="K710" s="42"/>
      <c r="L710" s="42"/>
      <c r="M710" s="42"/>
      <c r="N710" s="42">
        <f>SUM(N708:N709)</f>
        <v>0</v>
      </c>
      <c r="O710" s="42">
        <v>0</v>
      </c>
      <c r="P710" s="42">
        <f>N710*O710</f>
        <v>0</v>
      </c>
      <c r="Q710" s="42">
        <f>P710*1.18</f>
        <v>0</v>
      </c>
    </row>
    <row r="711" spans="1:17" s="4" customFormat="1" ht="30" hidden="1">
      <c r="A711" s="7" t="s">
        <v>319</v>
      </c>
      <c r="B711" s="7" t="s">
        <v>312</v>
      </c>
      <c r="C711" s="12" t="s">
        <v>52</v>
      </c>
      <c r="D711" s="3" t="s">
        <v>412</v>
      </c>
      <c r="E711" s="24" t="s">
        <v>452</v>
      </c>
      <c r="F711" s="9" t="s">
        <v>38</v>
      </c>
      <c r="G711" s="9"/>
      <c r="H711" s="9"/>
      <c r="I711" s="9"/>
      <c r="J711" s="9"/>
      <c r="K711" s="9"/>
      <c r="L711" s="9"/>
      <c r="M711" s="9"/>
      <c r="N711" s="9"/>
      <c r="O711" s="9"/>
      <c r="P711" s="31"/>
      <c r="Q711" s="31"/>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1"/>
      <c r="Q712" s="31"/>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1"/>
      <c r="Q713" s="31"/>
    </row>
    <row r="714" spans="1:17" s="4" customFormat="1" ht="28.5" hidden="1">
      <c r="A714" s="42" t="s">
        <v>319</v>
      </c>
      <c r="B714" s="42" t="s">
        <v>312</v>
      </c>
      <c r="C714" s="42" t="s">
        <v>52</v>
      </c>
      <c r="D714" s="42" t="s">
        <v>412</v>
      </c>
      <c r="E714" s="42" t="s">
        <v>553</v>
      </c>
      <c r="F714" s="42"/>
      <c r="G714" s="42"/>
      <c r="H714" s="42"/>
      <c r="I714" s="42"/>
      <c r="J714" s="42"/>
      <c r="K714" s="42"/>
      <c r="L714" s="42"/>
      <c r="M714" s="42"/>
      <c r="N714" s="42">
        <f>SUM(N712:N713)</f>
        <v>0</v>
      </c>
      <c r="O714" s="42">
        <v>0</v>
      </c>
      <c r="P714" s="42">
        <f>N714*O714</f>
        <v>0</v>
      </c>
      <c r="Q714" s="42">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1"/>
      <c r="Q715" s="31"/>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1"/>
      <c r="Q716" s="31"/>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1"/>
      <c r="Q717" s="31"/>
    </row>
    <row r="718" spans="1:17" s="4" customFormat="1" ht="28.5" hidden="1">
      <c r="A718" s="42" t="s">
        <v>319</v>
      </c>
      <c r="B718" s="42" t="s">
        <v>312</v>
      </c>
      <c r="C718" s="42" t="s">
        <v>52</v>
      </c>
      <c r="D718" s="42" t="s">
        <v>408</v>
      </c>
      <c r="E718" s="42" t="s">
        <v>553</v>
      </c>
      <c r="F718" s="42"/>
      <c r="G718" s="42"/>
      <c r="H718" s="42"/>
      <c r="I718" s="42"/>
      <c r="J718" s="42"/>
      <c r="K718" s="42"/>
      <c r="L718" s="42"/>
      <c r="M718" s="42"/>
      <c r="N718" s="42">
        <f>SUM(N716:N717)</f>
        <v>0</v>
      </c>
      <c r="O718" s="42">
        <v>0</v>
      </c>
      <c r="P718" s="42">
        <f>N718*O718</f>
        <v>0</v>
      </c>
      <c r="Q718" s="42">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1"/>
      <c r="Q719" s="31"/>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1"/>
      <c r="Q720" s="31"/>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1"/>
      <c r="Q721" s="31"/>
    </row>
    <row r="722" spans="1:17" s="4" customFormat="1" ht="28.5" hidden="1">
      <c r="A722" s="42" t="s">
        <v>319</v>
      </c>
      <c r="B722" s="42" t="s">
        <v>312</v>
      </c>
      <c r="C722" s="42" t="s">
        <v>52</v>
      </c>
      <c r="D722" s="42" t="s">
        <v>413</v>
      </c>
      <c r="E722" s="42" t="s">
        <v>553</v>
      </c>
      <c r="F722" s="42"/>
      <c r="G722" s="42"/>
      <c r="H722" s="42"/>
      <c r="I722" s="42"/>
      <c r="J722" s="42"/>
      <c r="K722" s="42"/>
      <c r="L722" s="42"/>
      <c r="M722" s="42"/>
      <c r="N722" s="42">
        <f>SUM(N720:N721)</f>
        <v>0</v>
      </c>
      <c r="O722" s="42">
        <v>0</v>
      </c>
      <c r="P722" s="42">
        <f>N722*O722</f>
        <v>0</v>
      </c>
      <c r="Q722" s="42">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1"/>
      <c r="Q723" s="31"/>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1"/>
      <c r="Q724" s="31"/>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1"/>
      <c r="Q725" s="31"/>
    </row>
    <row r="726" spans="1:17" s="4" customFormat="1" ht="28.5" hidden="1">
      <c r="A726" s="42" t="s">
        <v>319</v>
      </c>
      <c r="B726" s="42" t="s">
        <v>312</v>
      </c>
      <c r="C726" s="42" t="s">
        <v>52</v>
      </c>
      <c r="D726" s="42" t="s">
        <v>414</v>
      </c>
      <c r="E726" s="42" t="s">
        <v>553</v>
      </c>
      <c r="F726" s="42"/>
      <c r="G726" s="42"/>
      <c r="H726" s="42"/>
      <c r="I726" s="42"/>
      <c r="J726" s="42"/>
      <c r="K726" s="42"/>
      <c r="L726" s="42"/>
      <c r="M726" s="42"/>
      <c r="N726" s="42">
        <f>SUM(N724:N725)</f>
        <v>0</v>
      </c>
      <c r="O726" s="42">
        <v>0</v>
      </c>
      <c r="P726" s="42">
        <f>N726*O726</f>
        <v>0</v>
      </c>
      <c r="Q726" s="42">
        <f>P726*1.18</f>
        <v>0</v>
      </c>
    </row>
    <row r="727" spans="1:17" s="4" customFormat="1" ht="30" hidden="1">
      <c r="A727" s="7" t="s">
        <v>319</v>
      </c>
      <c r="B727" s="7" t="s">
        <v>312</v>
      </c>
      <c r="C727" s="12" t="s">
        <v>52</v>
      </c>
      <c r="D727" s="3" t="s">
        <v>781</v>
      </c>
      <c r="E727" s="6" t="s">
        <v>782</v>
      </c>
      <c r="F727" s="9" t="s">
        <v>38</v>
      </c>
      <c r="G727" s="9"/>
      <c r="H727" s="9"/>
      <c r="I727" s="9"/>
      <c r="J727" s="9"/>
      <c r="K727" s="9"/>
      <c r="L727" s="9"/>
      <c r="M727" s="9"/>
      <c r="N727" s="9"/>
      <c r="O727" s="9"/>
      <c r="P727" s="31"/>
      <c r="Q727" s="31"/>
    </row>
    <row r="728" spans="1:17" s="4" customFormat="1" ht="30" hidden="1">
      <c r="A728" s="7" t="s">
        <v>319</v>
      </c>
      <c r="B728" s="7" t="s">
        <v>312</v>
      </c>
      <c r="C728" s="12" t="s">
        <v>52</v>
      </c>
      <c r="D728" s="3" t="s">
        <v>781</v>
      </c>
      <c r="E728" s="6" t="s">
        <v>574</v>
      </c>
      <c r="F728" s="9" t="s">
        <v>5</v>
      </c>
      <c r="G728" s="9">
        <v>0</v>
      </c>
      <c r="H728" s="11"/>
      <c r="I728" s="11"/>
      <c r="J728" s="11"/>
      <c r="K728" s="9">
        <f>$H728*0.00328084</f>
        <v>0</v>
      </c>
      <c r="L728" s="9"/>
      <c r="M728" s="9"/>
      <c r="N728" s="11">
        <f>G728*K728</f>
        <v>0</v>
      </c>
      <c r="O728" s="9"/>
      <c r="P728" s="31"/>
      <c r="Q728" s="31"/>
    </row>
    <row r="729" spans="1:17" s="4" customFormat="1" ht="30" hidden="1">
      <c r="A729" s="7" t="s">
        <v>319</v>
      </c>
      <c r="B729" s="7" t="s">
        <v>312</v>
      </c>
      <c r="C729" s="12" t="s">
        <v>52</v>
      </c>
      <c r="D729" s="3" t="s">
        <v>781</v>
      </c>
      <c r="E729" s="6" t="s">
        <v>574</v>
      </c>
      <c r="F729" s="9" t="s">
        <v>5</v>
      </c>
      <c r="G729" s="9">
        <v>0</v>
      </c>
      <c r="H729" s="11"/>
      <c r="I729" s="11"/>
      <c r="J729" s="11"/>
      <c r="K729" s="9">
        <f>$H729*0.00328084</f>
        <v>0</v>
      </c>
      <c r="L729" s="9"/>
      <c r="M729" s="9"/>
      <c r="N729" s="11">
        <f>G729*K729</f>
        <v>0</v>
      </c>
      <c r="O729" s="9"/>
      <c r="P729" s="31"/>
      <c r="Q729" s="31"/>
    </row>
    <row r="730" spans="1:17" s="4" customFormat="1" ht="28.5" hidden="1">
      <c r="A730" s="42" t="s">
        <v>319</v>
      </c>
      <c r="B730" s="42" t="s">
        <v>312</v>
      </c>
      <c r="C730" s="42" t="s">
        <v>52</v>
      </c>
      <c r="D730" s="42" t="s">
        <v>781</v>
      </c>
      <c r="E730" s="42" t="s">
        <v>553</v>
      </c>
      <c r="F730" s="42"/>
      <c r="G730" s="42"/>
      <c r="H730" s="42"/>
      <c r="I730" s="42"/>
      <c r="J730" s="42"/>
      <c r="K730" s="42"/>
      <c r="L730" s="42"/>
      <c r="M730" s="42"/>
      <c r="N730" s="42">
        <f>SUM(N728:N729)</f>
        <v>0</v>
      </c>
      <c r="O730" s="42">
        <v>0</v>
      </c>
      <c r="P730" s="42">
        <f>N730*O730</f>
        <v>0</v>
      </c>
      <c r="Q730" s="42">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1"/>
      <c r="Q731" s="31"/>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1"/>
      <c r="Q732" s="31"/>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1"/>
      <c r="Q733" s="31"/>
    </row>
    <row r="734" spans="1:17" s="4" customFormat="1" ht="28.5" hidden="1">
      <c r="A734" s="42" t="s">
        <v>319</v>
      </c>
      <c r="B734" s="42" t="s">
        <v>312</v>
      </c>
      <c r="C734" s="42" t="s">
        <v>52</v>
      </c>
      <c r="D734" s="42" t="s">
        <v>415</v>
      </c>
      <c r="E734" s="42" t="s">
        <v>553</v>
      </c>
      <c r="F734" s="42"/>
      <c r="G734" s="42"/>
      <c r="H734" s="42"/>
      <c r="I734" s="42"/>
      <c r="J734" s="42"/>
      <c r="K734" s="42"/>
      <c r="L734" s="42"/>
      <c r="M734" s="42"/>
      <c r="N734" s="42">
        <f>SUM(N732:N733)</f>
        <v>0</v>
      </c>
      <c r="O734" s="42">
        <v>0</v>
      </c>
      <c r="P734" s="42">
        <f>N734*O734</f>
        <v>0</v>
      </c>
      <c r="Q734" s="42">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1"/>
      <c r="Q735" s="31"/>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1"/>
      <c r="Q736" s="31"/>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1"/>
      <c r="Q737" s="31"/>
    </row>
    <row r="738" spans="1:17" s="4" customFormat="1" ht="28.5" hidden="1">
      <c r="A738" s="42" t="s">
        <v>319</v>
      </c>
      <c r="B738" s="42" t="s">
        <v>312</v>
      </c>
      <c r="C738" s="42" t="s">
        <v>72</v>
      </c>
      <c r="D738" s="42" t="s">
        <v>416</v>
      </c>
      <c r="E738" s="42" t="s">
        <v>553</v>
      </c>
      <c r="F738" s="42"/>
      <c r="G738" s="42"/>
      <c r="H738" s="42"/>
      <c r="I738" s="42"/>
      <c r="J738" s="42"/>
      <c r="K738" s="42"/>
      <c r="L738" s="42"/>
      <c r="M738" s="42"/>
      <c r="N738" s="42">
        <f>Details2!$C$7</f>
        <v>0</v>
      </c>
      <c r="O738" s="42">
        <v>0</v>
      </c>
      <c r="P738" s="42">
        <f>N738*O738</f>
        <v>0</v>
      </c>
      <c r="Q738" s="42">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1"/>
      <c r="Q739" s="31"/>
    </row>
    <row r="740" spans="1:17" s="4" customFormat="1" ht="30">
      <c r="A740" s="7" t="s">
        <v>319</v>
      </c>
      <c r="B740" s="7" t="s">
        <v>313</v>
      </c>
      <c r="C740" s="12" t="s">
        <v>17</v>
      </c>
      <c r="D740" s="3" t="s">
        <v>155</v>
      </c>
      <c r="E740" s="6" t="s">
        <v>601</v>
      </c>
      <c r="F740" s="9" t="s">
        <v>18</v>
      </c>
      <c r="G740" s="9"/>
      <c r="H740" s="9"/>
      <c r="I740" s="9"/>
      <c r="J740" s="9"/>
      <c r="K740" s="9"/>
      <c r="L740" s="9"/>
      <c r="M740" s="9"/>
      <c r="N740" s="86">
        <v>690</v>
      </c>
      <c r="O740" s="9"/>
      <c r="P740" s="31"/>
      <c r="Q740" s="31"/>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1"/>
      <c r="Q741" s="31"/>
    </row>
    <row r="742" spans="1:17" s="4" customFormat="1" ht="28.5">
      <c r="A742" s="42" t="s">
        <v>319</v>
      </c>
      <c r="B742" s="42" t="s">
        <v>313</v>
      </c>
      <c r="C742" s="42" t="s">
        <v>17</v>
      </c>
      <c r="D742" s="42" t="s">
        <v>155</v>
      </c>
      <c r="E742" s="44" t="s">
        <v>553</v>
      </c>
      <c r="F742" s="42" t="s">
        <v>18</v>
      </c>
      <c r="G742" s="42"/>
      <c r="H742" s="42"/>
      <c r="I742" s="42"/>
      <c r="J742" s="42"/>
      <c r="K742" s="42"/>
      <c r="L742" s="42"/>
      <c r="M742" s="42"/>
      <c r="N742" s="88">
        <f>SUM(N740)</f>
        <v>690</v>
      </c>
      <c r="O742" s="42">
        <v>0</v>
      </c>
      <c r="P742" s="42">
        <f>N742*O742</f>
        <v>0</v>
      </c>
      <c r="Q742" s="42">
        <f>P742*1.18</f>
        <v>0</v>
      </c>
    </row>
    <row r="743" spans="1:17" s="4" customFormat="1" ht="60" hidden="1">
      <c r="A743" s="7" t="s">
        <v>319</v>
      </c>
      <c r="B743" s="7" t="s">
        <v>313</v>
      </c>
      <c r="C743" s="73" t="s">
        <v>19</v>
      </c>
      <c r="D743" s="3" t="s">
        <v>156</v>
      </c>
      <c r="E743" s="24" t="s">
        <v>370</v>
      </c>
      <c r="F743" s="9" t="s">
        <v>6</v>
      </c>
      <c r="G743" s="9"/>
      <c r="H743" s="9"/>
      <c r="I743" s="9"/>
      <c r="J743" s="9"/>
      <c r="K743" s="9"/>
      <c r="L743" s="9"/>
      <c r="M743" s="9"/>
      <c r="N743" s="9"/>
      <c r="O743" s="9"/>
      <c r="P743" s="31"/>
      <c r="Q743" s="31"/>
    </row>
    <row r="744" spans="1:17" s="4" customFormat="1" ht="30" hidden="1">
      <c r="A744" s="7" t="s">
        <v>319</v>
      </c>
      <c r="B744" s="7" t="s">
        <v>313</v>
      </c>
      <c r="C744" s="73" t="s">
        <v>19</v>
      </c>
      <c r="D744" s="3" t="s">
        <v>156</v>
      </c>
      <c r="E744" s="6" t="s">
        <v>932</v>
      </c>
      <c r="F744" s="9" t="s">
        <v>6</v>
      </c>
      <c r="G744" s="9">
        <v>0</v>
      </c>
      <c r="H744" s="9">
        <v>0</v>
      </c>
      <c r="I744" s="9"/>
      <c r="J744" s="9"/>
      <c r="K744" s="9">
        <v>5.82</v>
      </c>
      <c r="L744" s="9"/>
      <c r="M744" s="9"/>
      <c r="N744" s="9">
        <f t="shared" ref="N744:N750" si="201">G744*K744</f>
        <v>0</v>
      </c>
      <c r="O744" s="9"/>
      <c r="P744" s="31"/>
      <c r="Q744" s="31"/>
    </row>
    <row r="745" spans="1:17" s="4" customFormat="1" ht="30" hidden="1">
      <c r="A745" s="7" t="s">
        <v>319</v>
      </c>
      <c r="B745" s="7" t="s">
        <v>313</v>
      </c>
      <c r="C745" s="73" t="s">
        <v>19</v>
      </c>
      <c r="D745" s="3" t="s">
        <v>156</v>
      </c>
      <c r="E745" s="6" t="s">
        <v>932</v>
      </c>
      <c r="F745" s="9" t="s">
        <v>6</v>
      </c>
      <c r="G745" s="9">
        <v>1</v>
      </c>
      <c r="H745" s="9"/>
      <c r="I745" s="9"/>
      <c r="J745" s="9"/>
      <c r="K745" s="9">
        <f t="shared" ref="K745:K750" si="202">$H745*0.00328084</f>
        <v>0</v>
      </c>
      <c r="L745" s="9"/>
      <c r="M745" s="9"/>
      <c r="N745" s="9">
        <f t="shared" si="201"/>
        <v>0</v>
      </c>
      <c r="O745" s="9"/>
      <c r="P745" s="31"/>
      <c r="Q745" s="31"/>
    </row>
    <row r="746" spans="1:17" s="4" customFormat="1" ht="30" hidden="1">
      <c r="A746" s="7" t="s">
        <v>319</v>
      </c>
      <c r="B746" s="7" t="s">
        <v>313</v>
      </c>
      <c r="C746" s="73" t="s">
        <v>19</v>
      </c>
      <c r="D746" s="3" t="s">
        <v>156</v>
      </c>
      <c r="E746" s="6" t="s">
        <v>932</v>
      </c>
      <c r="F746" s="9" t="s">
        <v>6</v>
      </c>
      <c r="G746" s="9">
        <v>1</v>
      </c>
      <c r="H746" s="9"/>
      <c r="I746" s="9"/>
      <c r="J746" s="9"/>
      <c r="K746" s="9">
        <f t="shared" si="202"/>
        <v>0</v>
      </c>
      <c r="L746" s="9"/>
      <c r="M746" s="9"/>
      <c r="N746" s="9">
        <f t="shared" si="201"/>
        <v>0</v>
      </c>
      <c r="O746" s="9"/>
      <c r="P746" s="31"/>
      <c r="Q746" s="31"/>
    </row>
    <row r="747" spans="1:17" s="4" customFormat="1" ht="30" hidden="1">
      <c r="A747" s="7" t="s">
        <v>319</v>
      </c>
      <c r="B747" s="7" t="s">
        <v>313</v>
      </c>
      <c r="C747" s="73" t="s">
        <v>19</v>
      </c>
      <c r="D747" s="3" t="s">
        <v>156</v>
      </c>
      <c r="E747" s="6" t="s">
        <v>933</v>
      </c>
      <c r="F747" s="9" t="s">
        <v>6</v>
      </c>
      <c r="G747" s="9">
        <v>1</v>
      </c>
      <c r="H747" s="11"/>
      <c r="I747" s="9"/>
      <c r="J747" s="9"/>
      <c r="K747" s="9">
        <f t="shared" si="202"/>
        <v>0</v>
      </c>
      <c r="L747" s="9"/>
      <c r="M747" s="9"/>
      <c r="N747" s="9">
        <f t="shared" si="201"/>
        <v>0</v>
      </c>
      <c r="O747" s="9"/>
      <c r="P747" s="31"/>
      <c r="Q747" s="31"/>
    </row>
    <row r="748" spans="1:17" s="4" customFormat="1" ht="30" hidden="1">
      <c r="A748" s="7" t="s">
        <v>319</v>
      </c>
      <c r="B748" s="7" t="s">
        <v>313</v>
      </c>
      <c r="C748" s="73" t="s">
        <v>19</v>
      </c>
      <c r="D748" s="3" t="s">
        <v>156</v>
      </c>
      <c r="E748" s="6" t="s">
        <v>933</v>
      </c>
      <c r="F748" s="9" t="s">
        <v>6</v>
      </c>
      <c r="G748" s="9">
        <v>1</v>
      </c>
      <c r="H748" s="11"/>
      <c r="I748" s="9"/>
      <c r="J748" s="9"/>
      <c r="K748" s="9">
        <f t="shared" si="202"/>
        <v>0</v>
      </c>
      <c r="L748" s="9"/>
      <c r="M748" s="9"/>
      <c r="N748" s="9">
        <f t="shared" si="201"/>
        <v>0</v>
      </c>
      <c r="O748" s="9"/>
      <c r="P748" s="31"/>
      <c r="Q748" s="31"/>
    </row>
    <row r="749" spans="1:17" s="4" customFormat="1" ht="30" hidden="1">
      <c r="A749" s="7" t="s">
        <v>319</v>
      </c>
      <c r="B749" s="7" t="s">
        <v>313</v>
      </c>
      <c r="C749" s="73" t="s">
        <v>19</v>
      </c>
      <c r="D749" s="3" t="s">
        <v>156</v>
      </c>
      <c r="E749" s="6" t="s">
        <v>933</v>
      </c>
      <c r="F749" s="9" t="s">
        <v>6</v>
      </c>
      <c r="G749" s="9">
        <v>1</v>
      </c>
      <c r="H749" s="11"/>
      <c r="I749" s="9"/>
      <c r="J749" s="9"/>
      <c r="K749" s="9">
        <f t="shared" si="202"/>
        <v>0</v>
      </c>
      <c r="L749" s="9"/>
      <c r="M749" s="9"/>
      <c r="N749" s="9">
        <f t="shared" si="201"/>
        <v>0</v>
      </c>
      <c r="O749" s="9"/>
      <c r="P749" s="31"/>
      <c r="Q749" s="31"/>
    </row>
    <row r="750" spans="1:17" s="4" customFormat="1" ht="30" hidden="1">
      <c r="A750" s="7" t="s">
        <v>319</v>
      </c>
      <c r="B750" s="7" t="s">
        <v>313</v>
      </c>
      <c r="C750" s="73" t="s">
        <v>19</v>
      </c>
      <c r="D750" s="3" t="s">
        <v>156</v>
      </c>
      <c r="E750" s="24" t="s">
        <v>561</v>
      </c>
      <c r="F750" s="9" t="s">
        <v>6</v>
      </c>
      <c r="G750" s="9">
        <v>0</v>
      </c>
      <c r="H750" s="9"/>
      <c r="I750" s="9"/>
      <c r="J750" s="9"/>
      <c r="K750" s="9">
        <f t="shared" si="202"/>
        <v>0</v>
      </c>
      <c r="L750" s="9"/>
      <c r="M750" s="9"/>
      <c r="N750" s="9">
        <f t="shared" si="201"/>
        <v>0</v>
      </c>
      <c r="O750" s="9"/>
      <c r="P750" s="31"/>
      <c r="Q750" s="31"/>
    </row>
    <row r="751" spans="1:17" s="4" customFormat="1" ht="28.5" hidden="1">
      <c r="A751" s="42" t="s">
        <v>319</v>
      </c>
      <c r="B751" s="42" t="s">
        <v>313</v>
      </c>
      <c r="C751" s="42" t="s">
        <v>19</v>
      </c>
      <c r="D751" s="42" t="s">
        <v>156</v>
      </c>
      <c r="E751" s="44" t="s">
        <v>553</v>
      </c>
      <c r="F751" s="42"/>
      <c r="G751" s="42"/>
      <c r="H751" s="42"/>
      <c r="I751" s="42"/>
      <c r="J751" s="42"/>
      <c r="K751" s="42"/>
      <c r="L751" s="42"/>
      <c r="M751" s="42"/>
      <c r="N751" s="42">
        <f>SUM(N744:N750)</f>
        <v>0</v>
      </c>
      <c r="O751" s="42">
        <v>0</v>
      </c>
      <c r="P751" s="42">
        <f>N751*O751</f>
        <v>0</v>
      </c>
      <c r="Q751" s="42">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5"/>
      <c r="P752" s="31"/>
      <c r="Q752" s="31"/>
    </row>
    <row r="753" spans="1:17" s="4" customFormat="1">
      <c r="A753" s="7" t="s">
        <v>319</v>
      </c>
      <c r="B753" s="7" t="s">
        <v>313</v>
      </c>
      <c r="C753" s="3" t="s">
        <v>26</v>
      </c>
      <c r="D753" s="3" t="s">
        <v>157</v>
      </c>
      <c r="E753" s="24" t="s">
        <v>968</v>
      </c>
      <c r="F753" s="9" t="s">
        <v>28</v>
      </c>
      <c r="G753" s="9">
        <v>4</v>
      </c>
      <c r="H753" s="11"/>
      <c r="I753" s="11"/>
      <c r="J753" s="11"/>
      <c r="K753" s="9">
        <v>1.3</v>
      </c>
      <c r="L753" s="9"/>
      <c r="M753" s="9"/>
      <c r="N753" s="89">
        <f>G753*K753</f>
        <v>5.2</v>
      </c>
      <c r="O753" s="9"/>
      <c r="P753" s="31"/>
      <c r="Q753" s="31"/>
    </row>
    <row r="754" spans="1:17" s="4" customFormat="1">
      <c r="A754" s="7" t="s">
        <v>319</v>
      </c>
      <c r="B754" s="7" t="s">
        <v>313</v>
      </c>
      <c r="C754" s="3" t="s">
        <v>26</v>
      </c>
      <c r="D754" s="3" t="s">
        <v>157</v>
      </c>
      <c r="E754" s="24" t="s">
        <v>969</v>
      </c>
      <c r="F754" s="9" t="s">
        <v>28</v>
      </c>
      <c r="G754" s="9">
        <v>2</v>
      </c>
      <c r="H754" s="11"/>
      <c r="I754" s="11"/>
      <c r="J754" s="11"/>
      <c r="K754" s="9">
        <v>0.9</v>
      </c>
      <c r="L754" s="9"/>
      <c r="M754" s="9"/>
      <c r="N754" s="89">
        <f>G754*K754</f>
        <v>1.8</v>
      </c>
      <c r="O754" s="9"/>
      <c r="P754" s="31"/>
      <c r="Q754" s="31"/>
    </row>
    <row r="755" spans="1:17" s="4" customFormat="1" hidden="1">
      <c r="A755" s="7" t="s">
        <v>319</v>
      </c>
      <c r="B755" s="7" t="s">
        <v>313</v>
      </c>
      <c r="C755" s="3" t="s">
        <v>26</v>
      </c>
      <c r="D755" s="3" t="s">
        <v>157</v>
      </c>
      <c r="E755" s="24" t="s">
        <v>561</v>
      </c>
      <c r="F755" s="9" t="s">
        <v>28</v>
      </c>
      <c r="G755" s="9">
        <v>0</v>
      </c>
      <c r="H755" s="11"/>
      <c r="I755" s="11"/>
      <c r="J755" s="11"/>
      <c r="K755" s="9"/>
      <c r="L755" s="9"/>
      <c r="M755" s="9"/>
      <c r="N755" s="11">
        <f>G755*K755</f>
        <v>0</v>
      </c>
      <c r="O755" s="9"/>
      <c r="P755" s="31"/>
      <c r="Q755" s="31"/>
    </row>
    <row r="756" spans="1:17" s="4" customFormat="1" hidden="1">
      <c r="A756" s="7" t="s">
        <v>319</v>
      </c>
      <c r="B756" s="7" t="s">
        <v>313</v>
      </c>
      <c r="C756" s="3" t="s">
        <v>26</v>
      </c>
      <c r="D756" s="3" t="s">
        <v>157</v>
      </c>
      <c r="E756" s="24" t="s">
        <v>561</v>
      </c>
      <c r="F756" s="9" t="s">
        <v>28</v>
      </c>
      <c r="G756" s="9">
        <v>0</v>
      </c>
      <c r="H756" s="11"/>
      <c r="I756" s="11"/>
      <c r="J756" s="11"/>
      <c r="K756" s="9"/>
      <c r="L756" s="9"/>
      <c r="M756" s="9"/>
      <c r="N756" s="11">
        <f>G756*K756</f>
        <v>0</v>
      </c>
      <c r="O756" s="9"/>
      <c r="P756" s="31"/>
      <c r="Q756" s="31"/>
    </row>
    <row r="757" spans="1:17" s="4" customFormat="1" ht="28.5">
      <c r="A757" s="42" t="s">
        <v>319</v>
      </c>
      <c r="B757" s="42" t="s">
        <v>313</v>
      </c>
      <c r="C757" s="42" t="s">
        <v>26</v>
      </c>
      <c r="D757" s="42" t="s">
        <v>157</v>
      </c>
      <c r="E757" s="44" t="s">
        <v>553</v>
      </c>
      <c r="F757" s="42" t="s">
        <v>28</v>
      </c>
      <c r="G757" s="42"/>
      <c r="H757" s="42"/>
      <c r="I757" s="42"/>
      <c r="J757" s="42"/>
      <c r="K757" s="42"/>
      <c r="L757" s="42"/>
      <c r="M757" s="42"/>
      <c r="N757" s="88">
        <f>SUM(N753:N756)</f>
        <v>7</v>
      </c>
      <c r="O757" s="42">
        <v>0</v>
      </c>
      <c r="P757" s="42">
        <f>N757*O757</f>
        <v>0</v>
      </c>
      <c r="Q757" s="42">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5"/>
      <c r="P758" s="31"/>
      <c r="Q758" s="31"/>
    </row>
    <row r="759" spans="1:17" s="4" customFormat="1" hidden="1">
      <c r="A759" s="7" t="s">
        <v>319</v>
      </c>
      <c r="B759" s="7" t="s">
        <v>313</v>
      </c>
      <c r="C759" s="12" t="s">
        <v>26</v>
      </c>
      <c r="D759" s="3" t="s">
        <v>158</v>
      </c>
      <c r="E759" s="24" t="s">
        <v>561</v>
      </c>
      <c r="F759" s="9" t="s">
        <v>28</v>
      </c>
      <c r="G759" s="9">
        <v>0</v>
      </c>
      <c r="H759" s="11"/>
      <c r="I759" s="11"/>
      <c r="J759" s="11"/>
      <c r="K759" s="9"/>
      <c r="L759" s="9"/>
      <c r="M759" s="9"/>
      <c r="N759" s="11">
        <f>G759</f>
        <v>0</v>
      </c>
      <c r="O759" s="9"/>
      <c r="P759" s="31"/>
      <c r="Q759" s="31"/>
    </row>
    <row r="760" spans="1:17" s="4" customFormat="1" hidden="1">
      <c r="A760" s="7" t="s">
        <v>319</v>
      </c>
      <c r="B760" s="7" t="s">
        <v>313</v>
      </c>
      <c r="C760" s="12" t="s">
        <v>26</v>
      </c>
      <c r="D760" s="3" t="s">
        <v>158</v>
      </c>
      <c r="E760" s="24" t="s">
        <v>561</v>
      </c>
      <c r="F760" s="9" t="s">
        <v>28</v>
      </c>
      <c r="G760" s="9">
        <v>0</v>
      </c>
      <c r="H760" s="11"/>
      <c r="I760" s="11"/>
      <c r="J760" s="11"/>
      <c r="K760" s="9"/>
      <c r="L760" s="9"/>
      <c r="M760" s="9"/>
      <c r="N760" s="11">
        <f>G760</f>
        <v>0</v>
      </c>
      <c r="O760" s="9"/>
      <c r="P760" s="31"/>
      <c r="Q760" s="31"/>
    </row>
    <row r="761" spans="1:17" s="4" customFormat="1" hidden="1">
      <c r="A761" s="7" t="s">
        <v>319</v>
      </c>
      <c r="B761" s="7" t="s">
        <v>313</v>
      </c>
      <c r="C761" s="12" t="s">
        <v>26</v>
      </c>
      <c r="D761" s="3" t="s">
        <v>158</v>
      </c>
      <c r="E761" s="24" t="s">
        <v>561</v>
      </c>
      <c r="F761" s="9" t="s">
        <v>28</v>
      </c>
      <c r="G761" s="9">
        <v>0</v>
      </c>
      <c r="H761" s="11"/>
      <c r="I761" s="11"/>
      <c r="J761" s="11"/>
      <c r="K761" s="9"/>
      <c r="L761" s="9"/>
      <c r="M761" s="9"/>
      <c r="N761" s="11">
        <f>G761</f>
        <v>0</v>
      </c>
      <c r="O761" s="9"/>
      <c r="P761" s="31"/>
      <c r="Q761" s="31"/>
    </row>
    <row r="762" spans="1:17" s="4" customFormat="1" hidden="1">
      <c r="A762" s="7" t="s">
        <v>319</v>
      </c>
      <c r="B762" s="7" t="s">
        <v>313</v>
      </c>
      <c r="C762" s="12" t="s">
        <v>26</v>
      </c>
      <c r="D762" s="3" t="s">
        <v>158</v>
      </c>
      <c r="E762" s="24" t="s">
        <v>561</v>
      </c>
      <c r="F762" s="9" t="s">
        <v>28</v>
      </c>
      <c r="G762" s="9">
        <v>0</v>
      </c>
      <c r="H762" s="11"/>
      <c r="I762" s="11"/>
      <c r="J762" s="11"/>
      <c r="K762" s="9"/>
      <c r="L762" s="9"/>
      <c r="M762" s="9"/>
      <c r="N762" s="11">
        <f>G762</f>
        <v>0</v>
      </c>
      <c r="O762" s="9"/>
      <c r="P762" s="31"/>
      <c r="Q762" s="31"/>
    </row>
    <row r="763" spans="1:17" s="4" customFormat="1" ht="28.5" hidden="1">
      <c r="A763" s="44" t="s">
        <v>319</v>
      </c>
      <c r="B763" s="44" t="s">
        <v>313</v>
      </c>
      <c r="C763" s="44" t="s">
        <v>26</v>
      </c>
      <c r="D763" s="44" t="s">
        <v>158</v>
      </c>
      <c r="E763" s="44" t="s">
        <v>553</v>
      </c>
      <c r="F763" s="42" t="s">
        <v>28</v>
      </c>
      <c r="G763" s="42"/>
      <c r="H763" s="42"/>
      <c r="I763" s="42"/>
      <c r="J763" s="42"/>
      <c r="K763" s="42"/>
      <c r="L763" s="42"/>
      <c r="M763" s="42"/>
      <c r="N763" s="42">
        <f>SUM(N759:N762)</f>
        <v>0</v>
      </c>
      <c r="O763" s="42">
        <v>0</v>
      </c>
      <c r="P763" s="42">
        <f>N763*O763</f>
        <v>0</v>
      </c>
      <c r="Q763" s="42">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1"/>
      <c r="Q764" s="31">
        <f>O764*P764</f>
        <v>0</v>
      </c>
    </row>
    <row r="765" spans="1:17" s="4" customFormat="1" hidden="1">
      <c r="A765" s="7" t="s">
        <v>319</v>
      </c>
      <c r="B765" s="7" t="s">
        <v>313</v>
      </c>
      <c r="C765" s="12" t="s">
        <v>26</v>
      </c>
      <c r="D765" s="3" t="s">
        <v>162</v>
      </c>
      <c r="E765" s="24" t="s">
        <v>561</v>
      </c>
      <c r="F765" s="9" t="s">
        <v>28</v>
      </c>
      <c r="G765" s="9">
        <v>0</v>
      </c>
      <c r="H765" s="11"/>
      <c r="I765" s="11"/>
      <c r="J765" s="11"/>
      <c r="K765" s="9"/>
      <c r="L765" s="9"/>
      <c r="M765" s="9"/>
      <c r="N765" s="11">
        <f>G765</f>
        <v>0</v>
      </c>
      <c r="O765" s="9"/>
      <c r="P765" s="31"/>
      <c r="Q765" s="31"/>
    </row>
    <row r="766" spans="1:17" s="4" customFormat="1" hidden="1">
      <c r="A766" s="7" t="s">
        <v>319</v>
      </c>
      <c r="B766" s="7" t="s">
        <v>313</v>
      </c>
      <c r="C766" s="12" t="s">
        <v>26</v>
      </c>
      <c r="D766" s="3" t="s">
        <v>162</v>
      </c>
      <c r="E766" s="24" t="s">
        <v>561</v>
      </c>
      <c r="F766" s="9" t="s">
        <v>28</v>
      </c>
      <c r="G766" s="9">
        <v>0</v>
      </c>
      <c r="H766" s="11"/>
      <c r="I766" s="11"/>
      <c r="J766" s="11"/>
      <c r="K766" s="9"/>
      <c r="L766" s="9"/>
      <c r="M766" s="9"/>
      <c r="N766" s="11">
        <f>G766</f>
        <v>0</v>
      </c>
      <c r="O766" s="9"/>
      <c r="P766" s="31"/>
      <c r="Q766" s="31"/>
    </row>
    <row r="767" spans="1:17" s="4" customFormat="1" hidden="1">
      <c r="A767" s="7" t="s">
        <v>319</v>
      </c>
      <c r="B767" s="7" t="s">
        <v>313</v>
      </c>
      <c r="C767" s="12" t="s">
        <v>26</v>
      </c>
      <c r="D767" s="3" t="s">
        <v>162</v>
      </c>
      <c r="E767" s="24" t="s">
        <v>561</v>
      </c>
      <c r="F767" s="9" t="s">
        <v>28</v>
      </c>
      <c r="G767" s="9">
        <v>0</v>
      </c>
      <c r="H767" s="11"/>
      <c r="I767" s="11"/>
      <c r="J767" s="11"/>
      <c r="K767" s="9"/>
      <c r="L767" s="9"/>
      <c r="M767" s="9"/>
      <c r="N767" s="11">
        <f>G767</f>
        <v>0</v>
      </c>
      <c r="O767" s="9"/>
      <c r="P767" s="31"/>
      <c r="Q767" s="31"/>
    </row>
    <row r="768" spans="1:17" s="4" customFormat="1" hidden="1">
      <c r="A768" s="7" t="s">
        <v>319</v>
      </c>
      <c r="B768" s="7" t="s">
        <v>313</v>
      </c>
      <c r="C768" s="12" t="s">
        <v>26</v>
      </c>
      <c r="D768" s="3" t="s">
        <v>162</v>
      </c>
      <c r="E768" s="24" t="s">
        <v>561</v>
      </c>
      <c r="F768" s="9" t="s">
        <v>28</v>
      </c>
      <c r="G768" s="9">
        <v>0</v>
      </c>
      <c r="H768" s="11"/>
      <c r="I768" s="11"/>
      <c r="J768" s="11"/>
      <c r="K768" s="9"/>
      <c r="L768" s="9"/>
      <c r="M768" s="9"/>
      <c r="N768" s="11">
        <f>G768</f>
        <v>0</v>
      </c>
      <c r="O768" s="9"/>
      <c r="P768" s="31"/>
      <c r="Q768" s="31"/>
    </row>
    <row r="769" spans="1:17" s="4" customFormat="1" ht="28.5" hidden="1">
      <c r="A769" s="44" t="s">
        <v>319</v>
      </c>
      <c r="B769" s="44" t="s">
        <v>313</v>
      </c>
      <c r="C769" s="44" t="s">
        <v>26</v>
      </c>
      <c r="D769" s="44" t="s">
        <v>162</v>
      </c>
      <c r="E769" s="44" t="s">
        <v>553</v>
      </c>
      <c r="F769" s="42" t="s">
        <v>28</v>
      </c>
      <c r="G769" s="42"/>
      <c r="H769" s="42"/>
      <c r="I769" s="42"/>
      <c r="J769" s="42"/>
      <c r="K769" s="42"/>
      <c r="L769" s="42"/>
      <c r="M769" s="42"/>
      <c r="N769" s="42">
        <f>SUM(N765:N768)</f>
        <v>0</v>
      </c>
      <c r="O769" s="42">
        <v>0</v>
      </c>
      <c r="P769" s="42">
        <f>N769*O769</f>
        <v>0</v>
      </c>
      <c r="Q769" s="42">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1"/>
      <c r="Q770" s="31"/>
    </row>
    <row r="771" spans="1:17" s="4" customFormat="1" ht="30" hidden="1">
      <c r="A771" s="7" t="s">
        <v>319</v>
      </c>
      <c r="B771" s="7" t="s">
        <v>313</v>
      </c>
      <c r="C771" s="12" t="s">
        <v>26</v>
      </c>
      <c r="D771" s="3" t="s">
        <v>160</v>
      </c>
      <c r="E771" s="24" t="s">
        <v>561</v>
      </c>
      <c r="F771" s="9" t="s">
        <v>28</v>
      </c>
      <c r="G771" s="9">
        <v>0</v>
      </c>
      <c r="H771" s="11"/>
      <c r="I771" s="11"/>
      <c r="J771" s="11"/>
      <c r="K771" s="9"/>
      <c r="L771" s="9"/>
      <c r="M771" s="9"/>
      <c r="N771" s="11">
        <f>G771*H771</f>
        <v>0</v>
      </c>
      <c r="O771" s="9"/>
      <c r="P771" s="31"/>
      <c r="Q771" s="31"/>
    </row>
    <row r="772" spans="1:17" s="4" customFormat="1" ht="30" hidden="1">
      <c r="A772" s="7" t="s">
        <v>319</v>
      </c>
      <c r="B772" s="7" t="s">
        <v>313</v>
      </c>
      <c r="C772" s="12" t="s">
        <v>26</v>
      </c>
      <c r="D772" s="3" t="s">
        <v>160</v>
      </c>
      <c r="E772" s="24" t="s">
        <v>561</v>
      </c>
      <c r="F772" s="9" t="s">
        <v>28</v>
      </c>
      <c r="G772" s="9">
        <v>0</v>
      </c>
      <c r="H772" s="11"/>
      <c r="I772" s="11"/>
      <c r="J772" s="11"/>
      <c r="K772" s="9"/>
      <c r="L772" s="9"/>
      <c r="M772" s="9"/>
      <c r="N772" s="11">
        <f>G772*H772</f>
        <v>0</v>
      </c>
      <c r="O772" s="9"/>
      <c r="P772" s="31"/>
      <c r="Q772" s="31"/>
    </row>
    <row r="773" spans="1:17" s="4" customFormat="1" ht="30" hidden="1">
      <c r="A773" s="7" t="s">
        <v>319</v>
      </c>
      <c r="B773" s="7" t="s">
        <v>313</v>
      </c>
      <c r="C773" s="12" t="s">
        <v>26</v>
      </c>
      <c r="D773" s="3" t="s">
        <v>160</v>
      </c>
      <c r="E773" s="24" t="s">
        <v>561</v>
      </c>
      <c r="F773" s="9" t="s">
        <v>28</v>
      </c>
      <c r="G773" s="9">
        <v>0</v>
      </c>
      <c r="H773" s="11"/>
      <c r="I773" s="11"/>
      <c r="J773" s="11"/>
      <c r="K773" s="9"/>
      <c r="L773" s="9"/>
      <c r="M773" s="9"/>
      <c r="N773" s="11">
        <f>G773*H773</f>
        <v>0</v>
      </c>
      <c r="O773" s="9"/>
      <c r="P773" s="31"/>
      <c r="Q773" s="31"/>
    </row>
    <row r="774" spans="1:17" s="4" customFormat="1" ht="30" hidden="1">
      <c r="A774" s="7" t="s">
        <v>319</v>
      </c>
      <c r="B774" s="7" t="s">
        <v>313</v>
      </c>
      <c r="C774" s="12" t="s">
        <v>26</v>
      </c>
      <c r="D774" s="3" t="s">
        <v>160</v>
      </c>
      <c r="E774" s="24" t="s">
        <v>561</v>
      </c>
      <c r="F774" s="9" t="s">
        <v>28</v>
      </c>
      <c r="G774" s="9">
        <v>0</v>
      </c>
      <c r="H774" s="11"/>
      <c r="I774" s="11"/>
      <c r="J774" s="11"/>
      <c r="K774" s="9"/>
      <c r="L774" s="9"/>
      <c r="M774" s="9"/>
      <c r="N774" s="11">
        <f>G774*H774</f>
        <v>0</v>
      </c>
      <c r="O774" s="9"/>
      <c r="P774" s="31"/>
      <c r="Q774" s="31"/>
    </row>
    <row r="775" spans="1:17" s="4" customFormat="1" ht="28.5" hidden="1">
      <c r="A775" s="42" t="s">
        <v>319</v>
      </c>
      <c r="B775" s="42" t="s">
        <v>313</v>
      </c>
      <c r="C775" s="42" t="s">
        <v>26</v>
      </c>
      <c r="D775" s="42" t="s">
        <v>160</v>
      </c>
      <c r="E775" s="44" t="s">
        <v>553</v>
      </c>
      <c r="F775" s="42" t="s">
        <v>28</v>
      </c>
      <c r="G775" s="42"/>
      <c r="H775" s="42"/>
      <c r="I775" s="42"/>
      <c r="J775" s="42"/>
      <c r="K775" s="42"/>
      <c r="L775" s="42"/>
      <c r="M775" s="42"/>
      <c r="N775" s="42">
        <f>SUM(N771:N774)</f>
        <v>0</v>
      </c>
      <c r="O775" s="42">
        <v>0</v>
      </c>
      <c r="P775" s="42">
        <f>N775*O775</f>
        <v>0</v>
      </c>
      <c r="Q775" s="42">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1"/>
      <c r="Q776" s="31"/>
    </row>
    <row r="777" spans="1:17" s="4" customFormat="1" ht="30" hidden="1">
      <c r="A777" s="7" t="s">
        <v>319</v>
      </c>
      <c r="B777" s="7" t="s">
        <v>313</v>
      </c>
      <c r="C777" s="12" t="s">
        <v>26</v>
      </c>
      <c r="D777" s="3" t="s">
        <v>161</v>
      </c>
      <c r="E777" s="24" t="s">
        <v>561</v>
      </c>
      <c r="F777" s="9" t="s">
        <v>78</v>
      </c>
      <c r="G777" s="9">
        <v>0</v>
      </c>
      <c r="H777" s="11"/>
      <c r="I777" s="11"/>
      <c r="J777" s="11"/>
      <c r="K777" s="9">
        <f>$H777*0.00328084</f>
        <v>0</v>
      </c>
      <c r="L777" s="9"/>
      <c r="M777" s="9">
        <f>$J777*0.00328084</f>
        <v>0</v>
      </c>
      <c r="N777" s="11">
        <f>G777*K777*M777</f>
        <v>0</v>
      </c>
      <c r="O777" s="9"/>
      <c r="P777" s="31"/>
      <c r="Q777" s="31"/>
    </row>
    <row r="778" spans="1:17" s="4" customFormat="1" ht="30" hidden="1">
      <c r="A778" s="7" t="s">
        <v>319</v>
      </c>
      <c r="B778" s="7" t="s">
        <v>313</v>
      </c>
      <c r="C778" s="12" t="s">
        <v>26</v>
      </c>
      <c r="D778" s="3" t="s">
        <v>161</v>
      </c>
      <c r="E778" s="24" t="s">
        <v>561</v>
      </c>
      <c r="F778" s="9" t="s">
        <v>78</v>
      </c>
      <c r="G778" s="9">
        <v>0</v>
      </c>
      <c r="H778" s="11"/>
      <c r="I778" s="11"/>
      <c r="J778" s="11"/>
      <c r="K778" s="9">
        <f>$H778*0.00328084</f>
        <v>0</v>
      </c>
      <c r="L778" s="9"/>
      <c r="M778" s="9">
        <f>$J778*0.00328084</f>
        <v>0</v>
      </c>
      <c r="N778" s="11">
        <f>G778*K778*M778</f>
        <v>0</v>
      </c>
      <c r="O778" s="9"/>
      <c r="P778" s="31"/>
      <c r="Q778" s="31"/>
    </row>
    <row r="779" spans="1:17" s="4" customFormat="1" ht="30" hidden="1">
      <c r="A779" s="7" t="s">
        <v>319</v>
      </c>
      <c r="B779" s="7" t="s">
        <v>313</v>
      </c>
      <c r="C779" s="12" t="s">
        <v>26</v>
      </c>
      <c r="D779" s="3" t="s">
        <v>161</v>
      </c>
      <c r="E779" s="24" t="s">
        <v>561</v>
      </c>
      <c r="F779" s="9" t="s">
        <v>78</v>
      </c>
      <c r="G779" s="9">
        <v>0</v>
      </c>
      <c r="H779" s="11"/>
      <c r="I779" s="11"/>
      <c r="J779" s="11"/>
      <c r="K779" s="9">
        <f>$H779*0.00328084</f>
        <v>0</v>
      </c>
      <c r="L779" s="9"/>
      <c r="M779" s="9">
        <f>$J779*0.00328084</f>
        <v>0</v>
      </c>
      <c r="N779" s="11">
        <f>G779*K779*M779</f>
        <v>0</v>
      </c>
      <c r="O779" s="9"/>
      <c r="P779" s="31"/>
      <c r="Q779" s="31"/>
    </row>
    <row r="780" spans="1:17" s="4" customFormat="1" ht="28.5" hidden="1">
      <c r="A780" s="44" t="s">
        <v>319</v>
      </c>
      <c r="B780" s="44" t="s">
        <v>313</v>
      </c>
      <c r="C780" s="44" t="s">
        <v>26</v>
      </c>
      <c r="D780" s="44" t="s">
        <v>161</v>
      </c>
      <c r="E780" s="44" t="s">
        <v>553</v>
      </c>
      <c r="F780" s="42" t="s">
        <v>659</v>
      </c>
      <c r="G780" s="42"/>
      <c r="H780" s="42"/>
      <c r="I780" s="42"/>
      <c r="J780" s="42"/>
      <c r="K780" s="42"/>
      <c r="L780" s="42"/>
      <c r="M780" s="42"/>
      <c r="N780" s="42">
        <f>SUM(N776:N779)</f>
        <v>0</v>
      </c>
      <c r="O780" s="42">
        <v>0</v>
      </c>
      <c r="P780" s="42">
        <f>N780*O780</f>
        <v>0</v>
      </c>
      <c r="Q780" s="42">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1"/>
      <c r="Q781" s="31"/>
    </row>
    <row r="782" spans="1:17" s="4" customFormat="1" ht="30" hidden="1">
      <c r="A782" s="7" t="s">
        <v>319</v>
      </c>
      <c r="B782" s="7" t="s">
        <v>313</v>
      </c>
      <c r="C782" s="12" t="s">
        <v>26</v>
      </c>
      <c r="D782" s="3" t="s">
        <v>165</v>
      </c>
      <c r="E782" s="24" t="s">
        <v>561</v>
      </c>
      <c r="F782" s="9" t="s">
        <v>78</v>
      </c>
      <c r="G782" s="9">
        <v>0</v>
      </c>
      <c r="H782" s="11"/>
      <c r="I782" s="11"/>
      <c r="J782" s="11"/>
      <c r="K782" s="9">
        <f>$H782*0.00328084</f>
        <v>0</v>
      </c>
      <c r="L782" s="9"/>
      <c r="M782" s="9">
        <f>$J782*0.00328084</f>
        <v>0</v>
      </c>
      <c r="N782" s="11">
        <f>G782*K782*M782</f>
        <v>0</v>
      </c>
      <c r="O782" s="9"/>
      <c r="P782" s="31"/>
      <c r="Q782" s="31"/>
    </row>
    <row r="783" spans="1:17" s="4" customFormat="1" ht="30" hidden="1">
      <c r="A783" s="7" t="s">
        <v>319</v>
      </c>
      <c r="B783" s="7" t="s">
        <v>313</v>
      </c>
      <c r="C783" s="12" t="s">
        <v>26</v>
      </c>
      <c r="D783" s="3" t="s">
        <v>165</v>
      </c>
      <c r="E783" s="24" t="s">
        <v>561</v>
      </c>
      <c r="F783" s="9" t="s">
        <v>78</v>
      </c>
      <c r="G783" s="9">
        <v>0</v>
      </c>
      <c r="H783" s="11"/>
      <c r="I783" s="11"/>
      <c r="J783" s="11"/>
      <c r="K783" s="9">
        <f>$H783*0.00328084</f>
        <v>0</v>
      </c>
      <c r="L783" s="9"/>
      <c r="M783" s="9">
        <f>$J783*0.00328084</f>
        <v>0</v>
      </c>
      <c r="N783" s="11">
        <f>G783*K783*M783</f>
        <v>0</v>
      </c>
      <c r="O783" s="9"/>
      <c r="P783" s="31"/>
      <c r="Q783" s="31"/>
    </row>
    <row r="784" spans="1:17" s="4" customFormat="1" ht="30" hidden="1">
      <c r="A784" s="7" t="s">
        <v>319</v>
      </c>
      <c r="B784" s="7" t="s">
        <v>313</v>
      </c>
      <c r="C784" s="12" t="s">
        <v>26</v>
      </c>
      <c r="D784" s="3" t="s">
        <v>165</v>
      </c>
      <c r="E784" s="24" t="s">
        <v>561</v>
      </c>
      <c r="F784" s="9" t="s">
        <v>78</v>
      </c>
      <c r="G784" s="9">
        <v>0</v>
      </c>
      <c r="H784" s="11"/>
      <c r="I784" s="11"/>
      <c r="J784" s="11"/>
      <c r="K784" s="9">
        <f>$H784*0.00328084</f>
        <v>0</v>
      </c>
      <c r="L784" s="9"/>
      <c r="M784" s="9">
        <f>$J784*0.00328084</f>
        <v>0</v>
      </c>
      <c r="N784" s="11">
        <f>G784*K784*M784</f>
        <v>0</v>
      </c>
      <c r="O784" s="9"/>
      <c r="P784" s="31"/>
      <c r="Q784" s="31"/>
    </row>
    <row r="785" spans="1:17" s="4" customFormat="1" ht="28.5" hidden="1">
      <c r="A785" s="44" t="s">
        <v>319</v>
      </c>
      <c r="B785" s="44" t="s">
        <v>313</v>
      </c>
      <c r="C785" s="44" t="s">
        <v>26</v>
      </c>
      <c r="D785" s="44" t="s">
        <v>165</v>
      </c>
      <c r="E785" s="44" t="s">
        <v>553</v>
      </c>
      <c r="F785" s="42" t="s">
        <v>78</v>
      </c>
      <c r="G785" s="42"/>
      <c r="H785" s="42"/>
      <c r="I785" s="42"/>
      <c r="J785" s="42"/>
      <c r="K785" s="42"/>
      <c r="L785" s="42"/>
      <c r="M785" s="42"/>
      <c r="N785" s="42">
        <f>SUM(N781:N784)</f>
        <v>0</v>
      </c>
      <c r="O785" s="42">
        <v>0</v>
      </c>
      <c r="P785" s="42">
        <f>N785*O785</f>
        <v>0</v>
      </c>
      <c r="Q785" s="42">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1"/>
      <c r="Q786" s="31"/>
    </row>
    <row r="787" spans="1:17" s="4" customFormat="1" ht="30" hidden="1">
      <c r="A787" s="7" t="s">
        <v>319</v>
      </c>
      <c r="B787" s="7" t="s">
        <v>313</v>
      </c>
      <c r="C787" s="12" t="s">
        <v>26</v>
      </c>
      <c r="D787" s="3" t="s">
        <v>166</v>
      </c>
      <c r="E787" s="24" t="s">
        <v>561</v>
      </c>
      <c r="F787" s="9" t="s">
        <v>78</v>
      </c>
      <c r="G787" s="9">
        <v>0</v>
      </c>
      <c r="H787" s="11"/>
      <c r="I787" s="11"/>
      <c r="J787" s="11"/>
      <c r="K787" s="9">
        <f>$H787*0.00328084</f>
        <v>0</v>
      </c>
      <c r="L787" s="9"/>
      <c r="M787" s="9">
        <f>$J787*0.00328084</f>
        <v>0</v>
      </c>
      <c r="N787" s="11">
        <f>G787*K787*M787</f>
        <v>0</v>
      </c>
      <c r="O787" s="9"/>
      <c r="P787" s="31"/>
      <c r="Q787" s="31"/>
    </row>
    <row r="788" spans="1:17" s="4" customFormat="1" ht="30" hidden="1">
      <c r="A788" s="7" t="s">
        <v>319</v>
      </c>
      <c r="B788" s="7" t="s">
        <v>313</v>
      </c>
      <c r="C788" s="12" t="s">
        <v>26</v>
      </c>
      <c r="D788" s="3" t="s">
        <v>166</v>
      </c>
      <c r="E788" s="24" t="s">
        <v>561</v>
      </c>
      <c r="F788" s="9" t="s">
        <v>78</v>
      </c>
      <c r="G788" s="9">
        <v>0</v>
      </c>
      <c r="H788" s="11"/>
      <c r="I788" s="11"/>
      <c r="J788" s="11"/>
      <c r="K788" s="9">
        <f>$H788*0.00328084</f>
        <v>0</v>
      </c>
      <c r="L788" s="9"/>
      <c r="M788" s="9">
        <f>$J788*0.00328084</f>
        <v>0</v>
      </c>
      <c r="N788" s="11">
        <f>G788*K788*M788</f>
        <v>0</v>
      </c>
      <c r="O788" s="9"/>
      <c r="P788" s="31"/>
      <c r="Q788" s="31"/>
    </row>
    <row r="789" spans="1:17" s="4" customFormat="1" ht="30" hidden="1">
      <c r="A789" s="7" t="s">
        <v>319</v>
      </c>
      <c r="B789" s="7" t="s">
        <v>313</v>
      </c>
      <c r="C789" s="12" t="s">
        <v>26</v>
      </c>
      <c r="D789" s="3" t="s">
        <v>166</v>
      </c>
      <c r="E789" s="24" t="s">
        <v>561</v>
      </c>
      <c r="F789" s="9" t="s">
        <v>78</v>
      </c>
      <c r="G789" s="9">
        <v>0</v>
      </c>
      <c r="H789" s="11"/>
      <c r="I789" s="11"/>
      <c r="J789" s="11"/>
      <c r="K789" s="9">
        <f>$H789*0.00328084</f>
        <v>0</v>
      </c>
      <c r="L789" s="9"/>
      <c r="M789" s="9">
        <f>$J789*0.00328084</f>
        <v>0</v>
      </c>
      <c r="N789" s="11">
        <f>G789*K789*M789</f>
        <v>0</v>
      </c>
      <c r="O789" s="9"/>
      <c r="P789" s="31"/>
      <c r="Q789" s="31"/>
    </row>
    <row r="790" spans="1:17" s="4" customFormat="1" ht="28.5" hidden="1">
      <c r="A790" s="44" t="s">
        <v>319</v>
      </c>
      <c r="B790" s="44" t="s">
        <v>313</v>
      </c>
      <c r="C790" s="44" t="s">
        <v>26</v>
      </c>
      <c r="D790" s="44" t="s">
        <v>166</v>
      </c>
      <c r="E790" s="44" t="s">
        <v>553</v>
      </c>
      <c r="F790" s="42" t="s">
        <v>78</v>
      </c>
      <c r="G790" s="42"/>
      <c r="H790" s="42"/>
      <c r="I790" s="42"/>
      <c r="J790" s="42"/>
      <c r="K790" s="42"/>
      <c r="L790" s="42"/>
      <c r="M790" s="42"/>
      <c r="N790" s="42">
        <f>SUM(N786:N789)</f>
        <v>0</v>
      </c>
      <c r="O790" s="42">
        <v>0</v>
      </c>
      <c r="P790" s="42">
        <f>N790*O790</f>
        <v>0</v>
      </c>
      <c r="Q790" s="42">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1"/>
      <c r="Q791" s="31"/>
    </row>
    <row r="792" spans="1:17" s="4" customFormat="1" ht="30" hidden="1">
      <c r="A792" s="7" t="s">
        <v>319</v>
      </c>
      <c r="B792" s="7" t="s">
        <v>313</v>
      </c>
      <c r="C792" s="12" t="s">
        <v>26</v>
      </c>
      <c r="D792" s="3" t="s">
        <v>167</v>
      </c>
      <c r="E792" s="24" t="s">
        <v>561</v>
      </c>
      <c r="F792" s="9" t="s">
        <v>23</v>
      </c>
      <c r="G792" s="9">
        <v>0</v>
      </c>
      <c r="H792" s="11"/>
      <c r="I792" s="11"/>
      <c r="J792" s="11"/>
      <c r="K792" s="9"/>
      <c r="L792" s="9"/>
      <c r="M792" s="9"/>
      <c r="N792" s="11">
        <f>G792</f>
        <v>0</v>
      </c>
      <c r="O792" s="9"/>
      <c r="P792" s="31"/>
      <c r="Q792" s="31"/>
    </row>
    <row r="793" spans="1:17" s="4" customFormat="1" ht="30" hidden="1">
      <c r="A793" s="7" t="s">
        <v>319</v>
      </c>
      <c r="B793" s="7" t="s">
        <v>313</v>
      </c>
      <c r="C793" s="12" t="s">
        <v>26</v>
      </c>
      <c r="D793" s="3" t="s">
        <v>167</v>
      </c>
      <c r="E793" s="24" t="s">
        <v>561</v>
      </c>
      <c r="F793" s="9" t="s">
        <v>23</v>
      </c>
      <c r="G793" s="9">
        <v>0</v>
      </c>
      <c r="H793" s="11"/>
      <c r="I793" s="11"/>
      <c r="J793" s="11"/>
      <c r="K793" s="9"/>
      <c r="L793" s="9"/>
      <c r="M793" s="9"/>
      <c r="N793" s="11">
        <f>G793</f>
        <v>0</v>
      </c>
      <c r="O793" s="9"/>
      <c r="P793" s="31"/>
      <c r="Q793" s="31"/>
    </row>
    <row r="794" spans="1:17" s="4" customFormat="1" ht="28.5" hidden="1">
      <c r="A794" s="42" t="s">
        <v>319</v>
      </c>
      <c r="B794" s="42" t="s">
        <v>313</v>
      </c>
      <c r="C794" s="42" t="s">
        <v>26</v>
      </c>
      <c r="D794" s="42" t="s">
        <v>167</v>
      </c>
      <c r="E794" s="42" t="s">
        <v>553</v>
      </c>
      <c r="F794" s="42" t="s">
        <v>23</v>
      </c>
      <c r="G794" s="42"/>
      <c r="H794" s="42"/>
      <c r="I794" s="42"/>
      <c r="J794" s="42"/>
      <c r="K794" s="42"/>
      <c r="L794" s="42"/>
      <c r="M794" s="42"/>
      <c r="N794" s="42">
        <f>SUM(N792:N793)</f>
        <v>0</v>
      </c>
      <c r="O794" s="42">
        <v>0</v>
      </c>
      <c r="P794" s="42">
        <f>N794*O794</f>
        <v>0</v>
      </c>
      <c r="Q794" s="42">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5"/>
      <c r="P795" s="31"/>
      <c r="Q795" s="31"/>
    </row>
    <row r="796" spans="1:17" s="4" customFormat="1" hidden="1">
      <c r="A796" s="7" t="s">
        <v>319</v>
      </c>
      <c r="B796" s="7" t="s">
        <v>313</v>
      </c>
      <c r="C796" s="12" t="s">
        <v>26</v>
      </c>
      <c r="D796" s="3" t="s">
        <v>168</v>
      </c>
      <c r="E796" s="24" t="s">
        <v>561</v>
      </c>
      <c r="F796" s="9" t="s">
        <v>78</v>
      </c>
      <c r="G796" s="9">
        <v>0</v>
      </c>
      <c r="H796" s="11"/>
      <c r="I796" s="11"/>
      <c r="J796" s="11"/>
      <c r="K796" s="9">
        <f>$H796*0.00328084</f>
        <v>0</v>
      </c>
      <c r="L796" s="9"/>
      <c r="M796" s="9">
        <f>$J796*0.00328084</f>
        <v>0</v>
      </c>
      <c r="N796" s="11">
        <f>G796*K796*M796</f>
        <v>0</v>
      </c>
      <c r="O796" s="9"/>
      <c r="P796" s="31"/>
      <c r="Q796" s="31"/>
    </row>
    <row r="797" spans="1:17" s="4" customFormat="1" hidden="1">
      <c r="A797" s="7" t="s">
        <v>319</v>
      </c>
      <c r="B797" s="7" t="s">
        <v>313</v>
      </c>
      <c r="C797" s="12" t="s">
        <v>26</v>
      </c>
      <c r="D797" s="3" t="s">
        <v>168</v>
      </c>
      <c r="E797" s="24" t="s">
        <v>561</v>
      </c>
      <c r="F797" s="9" t="s">
        <v>78</v>
      </c>
      <c r="G797" s="9">
        <v>0</v>
      </c>
      <c r="H797" s="11"/>
      <c r="I797" s="11"/>
      <c r="J797" s="11"/>
      <c r="K797" s="9">
        <f>$H797*0.00328084</f>
        <v>0</v>
      </c>
      <c r="L797" s="9"/>
      <c r="M797" s="9">
        <f>$J797*0.00328084</f>
        <v>0</v>
      </c>
      <c r="N797" s="11">
        <f>G797*K797*M797</f>
        <v>0</v>
      </c>
      <c r="O797" s="9"/>
      <c r="P797" s="31"/>
      <c r="Q797" s="31"/>
    </row>
    <row r="798" spans="1:17" s="4" customFormat="1" hidden="1">
      <c r="A798" s="7" t="s">
        <v>319</v>
      </c>
      <c r="B798" s="7" t="s">
        <v>313</v>
      </c>
      <c r="C798" s="12" t="s">
        <v>26</v>
      </c>
      <c r="D798" s="3" t="s">
        <v>168</v>
      </c>
      <c r="E798" s="24" t="s">
        <v>561</v>
      </c>
      <c r="F798" s="9" t="s">
        <v>78</v>
      </c>
      <c r="G798" s="9">
        <v>0</v>
      </c>
      <c r="H798" s="11"/>
      <c r="I798" s="11"/>
      <c r="J798" s="11"/>
      <c r="K798" s="9">
        <f>$H798*0.00328084</f>
        <v>0</v>
      </c>
      <c r="L798" s="9"/>
      <c r="M798" s="9">
        <f>$J798*0.00328084</f>
        <v>0</v>
      </c>
      <c r="N798" s="11">
        <f>G798*K798*M798</f>
        <v>0</v>
      </c>
      <c r="O798" s="9"/>
      <c r="P798" s="31"/>
      <c r="Q798" s="31"/>
    </row>
    <row r="799" spans="1:17" s="4" customFormat="1" ht="28.5" hidden="1">
      <c r="A799" s="44" t="s">
        <v>319</v>
      </c>
      <c r="B799" s="44" t="s">
        <v>313</v>
      </c>
      <c r="C799" s="44" t="s">
        <v>26</v>
      </c>
      <c r="D799" s="44" t="s">
        <v>168</v>
      </c>
      <c r="E799" s="44" t="s">
        <v>553</v>
      </c>
      <c r="F799" s="42" t="s">
        <v>78</v>
      </c>
      <c r="G799" s="42"/>
      <c r="H799" s="42"/>
      <c r="I799" s="42"/>
      <c r="J799" s="42"/>
      <c r="K799" s="42"/>
      <c r="L799" s="42"/>
      <c r="M799" s="42"/>
      <c r="N799" s="42">
        <f>SUM(N795:N798)</f>
        <v>0</v>
      </c>
      <c r="O799" s="42">
        <v>0</v>
      </c>
      <c r="P799" s="42">
        <f>N799*O799</f>
        <v>0</v>
      </c>
      <c r="Q799" s="42">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5"/>
      <c r="P800" s="31"/>
      <c r="Q800" s="31"/>
    </row>
    <row r="801" spans="1:17" s="4" customFormat="1" ht="30" hidden="1">
      <c r="A801" s="7" t="s">
        <v>319</v>
      </c>
      <c r="B801" s="7" t="s">
        <v>313</v>
      </c>
      <c r="C801" s="12" t="s">
        <v>26</v>
      </c>
      <c r="D801" s="3" t="s">
        <v>169</v>
      </c>
      <c r="E801" s="24" t="s">
        <v>561</v>
      </c>
      <c r="F801" s="9" t="s">
        <v>78</v>
      </c>
      <c r="G801" s="9">
        <v>0</v>
      </c>
      <c r="H801" s="11"/>
      <c r="I801" s="11"/>
      <c r="J801" s="11"/>
      <c r="K801" s="9">
        <f>$H801*0.00328084</f>
        <v>0</v>
      </c>
      <c r="L801" s="9"/>
      <c r="M801" s="9">
        <f>$J801*0.00328084</f>
        <v>0</v>
      </c>
      <c r="N801" s="11">
        <f>G801*K801*M801</f>
        <v>0</v>
      </c>
      <c r="O801" s="9"/>
      <c r="P801" s="31"/>
      <c r="Q801" s="31"/>
    </row>
    <row r="802" spans="1:17" s="4" customFormat="1" ht="30" hidden="1">
      <c r="A802" s="7" t="s">
        <v>319</v>
      </c>
      <c r="B802" s="7" t="s">
        <v>313</v>
      </c>
      <c r="C802" s="12" t="s">
        <v>26</v>
      </c>
      <c r="D802" s="3" t="s">
        <v>169</v>
      </c>
      <c r="E802" s="24" t="s">
        <v>561</v>
      </c>
      <c r="F802" s="9" t="s">
        <v>78</v>
      </c>
      <c r="G802" s="9">
        <v>0</v>
      </c>
      <c r="H802" s="11"/>
      <c r="I802" s="11"/>
      <c r="J802" s="11"/>
      <c r="K802" s="9">
        <f>$H802*0.00328084</f>
        <v>0</v>
      </c>
      <c r="L802" s="9"/>
      <c r="M802" s="9">
        <f>$J802*0.00328084</f>
        <v>0</v>
      </c>
      <c r="N802" s="11">
        <f>G802*K802*M802</f>
        <v>0</v>
      </c>
      <c r="O802" s="9"/>
      <c r="P802" s="31"/>
      <c r="Q802" s="31"/>
    </row>
    <row r="803" spans="1:17" s="4" customFormat="1" ht="30" hidden="1">
      <c r="A803" s="7" t="s">
        <v>319</v>
      </c>
      <c r="B803" s="7" t="s">
        <v>313</v>
      </c>
      <c r="C803" s="12" t="s">
        <v>26</v>
      </c>
      <c r="D803" s="3" t="s">
        <v>169</v>
      </c>
      <c r="E803" s="24" t="s">
        <v>561</v>
      </c>
      <c r="F803" s="9" t="s">
        <v>78</v>
      </c>
      <c r="G803" s="9">
        <v>0</v>
      </c>
      <c r="H803" s="11"/>
      <c r="I803" s="11"/>
      <c r="J803" s="11"/>
      <c r="K803" s="9">
        <f>$H803*0.00328084</f>
        <v>0</v>
      </c>
      <c r="L803" s="9"/>
      <c r="M803" s="9">
        <f>$J803*0.00328084</f>
        <v>0</v>
      </c>
      <c r="N803" s="11">
        <f>G803*K803*M803</f>
        <v>0</v>
      </c>
      <c r="O803" s="9"/>
      <c r="P803" s="31"/>
      <c r="Q803" s="31"/>
    </row>
    <row r="804" spans="1:17" s="4" customFormat="1" ht="28.5" hidden="1">
      <c r="A804" s="44" t="s">
        <v>319</v>
      </c>
      <c r="B804" s="44" t="s">
        <v>313</v>
      </c>
      <c r="C804" s="44" t="s">
        <v>26</v>
      </c>
      <c r="D804" s="44" t="s">
        <v>169</v>
      </c>
      <c r="E804" s="44" t="s">
        <v>553</v>
      </c>
      <c r="F804" s="42" t="s">
        <v>28</v>
      </c>
      <c r="G804" s="42"/>
      <c r="H804" s="42"/>
      <c r="I804" s="42"/>
      <c r="J804" s="42"/>
      <c r="K804" s="42"/>
      <c r="L804" s="42"/>
      <c r="M804" s="42"/>
      <c r="N804" s="42">
        <f>SUM(N800:N803)</f>
        <v>0</v>
      </c>
      <c r="O804" s="42">
        <v>0</v>
      </c>
      <c r="P804" s="42">
        <f>N804*O804</f>
        <v>0</v>
      </c>
      <c r="Q804" s="42">
        <f>P804*1.18</f>
        <v>0</v>
      </c>
    </row>
    <row r="805" spans="1:17" s="4" customFormat="1" hidden="1">
      <c r="A805" s="7" t="s">
        <v>319</v>
      </c>
      <c r="B805" s="7" t="s">
        <v>313</v>
      </c>
      <c r="C805" s="12" t="s">
        <v>26</v>
      </c>
      <c r="D805" s="3" t="s">
        <v>783</v>
      </c>
      <c r="E805" s="6" t="s">
        <v>462</v>
      </c>
      <c r="F805" s="9" t="s">
        <v>41</v>
      </c>
      <c r="G805" s="9"/>
      <c r="H805" s="9"/>
      <c r="I805" s="9"/>
      <c r="J805" s="9"/>
      <c r="K805" s="9"/>
      <c r="L805" s="9"/>
      <c r="M805" s="9"/>
      <c r="N805" s="9"/>
      <c r="O805" s="9"/>
      <c r="P805" s="31"/>
      <c r="Q805" s="31"/>
    </row>
    <row r="806" spans="1:17" s="4" customFormat="1" hidden="1">
      <c r="A806" s="7" t="s">
        <v>319</v>
      </c>
      <c r="B806" s="7" t="s">
        <v>313</v>
      </c>
      <c r="C806" s="12" t="s">
        <v>26</v>
      </c>
      <c r="D806" s="3" t="s">
        <v>783</v>
      </c>
      <c r="E806" s="24" t="s">
        <v>561</v>
      </c>
      <c r="F806" s="9" t="s">
        <v>41</v>
      </c>
      <c r="G806" s="9">
        <v>0</v>
      </c>
      <c r="H806" s="11"/>
      <c r="I806" s="11"/>
      <c r="J806" s="11"/>
      <c r="K806" s="9"/>
      <c r="L806" s="9"/>
      <c r="M806" s="9"/>
      <c r="N806" s="11">
        <f>G806</f>
        <v>0</v>
      </c>
      <c r="O806" s="9"/>
      <c r="P806" s="31"/>
      <c r="Q806" s="31"/>
    </row>
    <row r="807" spans="1:17" s="4" customFormat="1" hidden="1">
      <c r="A807" s="7" t="s">
        <v>319</v>
      </c>
      <c r="B807" s="7" t="s">
        <v>313</v>
      </c>
      <c r="C807" s="12" t="s">
        <v>26</v>
      </c>
      <c r="D807" s="3" t="s">
        <v>783</v>
      </c>
      <c r="E807" s="24" t="s">
        <v>561</v>
      </c>
      <c r="F807" s="9" t="s">
        <v>41</v>
      </c>
      <c r="G807" s="9">
        <v>0</v>
      </c>
      <c r="H807" s="11"/>
      <c r="I807" s="11"/>
      <c r="J807" s="11"/>
      <c r="K807" s="9"/>
      <c r="L807" s="9"/>
      <c r="M807" s="9"/>
      <c r="N807" s="11">
        <f>G807</f>
        <v>0</v>
      </c>
      <c r="O807" s="9"/>
      <c r="P807" s="31"/>
      <c r="Q807" s="31"/>
    </row>
    <row r="808" spans="1:17" s="4" customFormat="1" hidden="1">
      <c r="A808" s="7" t="s">
        <v>319</v>
      </c>
      <c r="B808" s="7" t="s">
        <v>313</v>
      </c>
      <c r="C808" s="12" t="s">
        <v>26</v>
      </c>
      <c r="D808" s="3" t="s">
        <v>783</v>
      </c>
      <c r="E808" s="24" t="s">
        <v>561</v>
      </c>
      <c r="F808" s="9" t="s">
        <v>41</v>
      </c>
      <c r="G808" s="9">
        <v>0</v>
      </c>
      <c r="H808" s="11"/>
      <c r="I808" s="11"/>
      <c r="J808" s="11"/>
      <c r="K808" s="9"/>
      <c r="L808" s="9"/>
      <c r="M808" s="9"/>
      <c r="N808" s="11">
        <f>G808</f>
        <v>0</v>
      </c>
      <c r="O808" s="9"/>
      <c r="P808" s="31"/>
      <c r="Q808" s="31"/>
    </row>
    <row r="809" spans="1:17" s="4" customFormat="1" ht="28.5" hidden="1">
      <c r="A809" s="44" t="s">
        <v>319</v>
      </c>
      <c r="B809" s="44" t="s">
        <v>313</v>
      </c>
      <c r="C809" s="44" t="s">
        <v>26</v>
      </c>
      <c r="D809" s="44" t="s">
        <v>783</v>
      </c>
      <c r="E809" s="44" t="s">
        <v>553</v>
      </c>
      <c r="F809" s="42" t="s">
        <v>41</v>
      </c>
      <c r="G809" s="42"/>
      <c r="H809" s="42"/>
      <c r="I809" s="42"/>
      <c r="J809" s="42"/>
      <c r="K809" s="42"/>
      <c r="L809" s="42"/>
      <c r="M809" s="42"/>
      <c r="N809" s="42">
        <f>SUM(N805:N808)</f>
        <v>0</v>
      </c>
      <c r="O809" s="42">
        <v>0</v>
      </c>
      <c r="P809" s="42">
        <f>N809*O809</f>
        <v>0</v>
      </c>
      <c r="Q809" s="42">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1"/>
      <c r="Q810" s="31"/>
    </row>
    <row r="811" spans="1:17" s="4" customFormat="1" ht="30">
      <c r="A811" s="7" t="s">
        <v>319</v>
      </c>
      <c r="B811" s="7" t="s">
        <v>314</v>
      </c>
      <c r="C811" s="3" t="s">
        <v>29</v>
      </c>
      <c r="D811" s="3" t="s">
        <v>170</v>
      </c>
      <c r="E811" s="6" t="s">
        <v>602</v>
      </c>
      <c r="F811" s="9" t="s">
        <v>30</v>
      </c>
      <c r="G811" s="9">
        <v>1</v>
      </c>
      <c r="H811" s="11"/>
      <c r="I811" s="11"/>
      <c r="J811" s="11"/>
      <c r="K811" s="9"/>
      <c r="L811" s="9"/>
      <c r="M811" s="9"/>
      <c r="N811" s="89">
        <f>PRODUCT(G811:M811)</f>
        <v>1</v>
      </c>
      <c r="O811" s="9"/>
      <c r="P811" s="31"/>
      <c r="Q811" s="31"/>
    </row>
    <row r="812" spans="1:17" s="4" customFormat="1" ht="28.5">
      <c r="A812" s="42" t="s">
        <v>319</v>
      </c>
      <c r="B812" s="42" t="s">
        <v>314</v>
      </c>
      <c r="C812" s="42" t="s">
        <v>29</v>
      </c>
      <c r="D812" s="42" t="s">
        <v>170</v>
      </c>
      <c r="E812" s="74" t="s">
        <v>603</v>
      </c>
      <c r="F812" s="42" t="s">
        <v>30</v>
      </c>
      <c r="G812" s="42"/>
      <c r="H812" s="42"/>
      <c r="I812" s="42"/>
      <c r="J812" s="42"/>
      <c r="K812" s="42"/>
      <c r="L812" s="42"/>
      <c r="M812" s="42"/>
      <c r="N812" s="88">
        <f>SUM(N811)</f>
        <v>1</v>
      </c>
      <c r="O812" s="42">
        <v>0</v>
      </c>
      <c r="P812" s="42">
        <f>N812*O812</f>
        <v>0</v>
      </c>
      <c r="Q812" s="42">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1"/>
      <c r="Q813" s="31"/>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1"/>
      <c r="Q814" s="31"/>
    </row>
    <row r="815" spans="1:17" s="4" customFormat="1" ht="28.5" hidden="1">
      <c r="A815" s="42" t="s">
        <v>319</v>
      </c>
      <c r="B815" s="42" t="s">
        <v>314</v>
      </c>
      <c r="C815" s="42" t="s">
        <v>29</v>
      </c>
      <c r="D815" s="42" t="s">
        <v>172</v>
      </c>
      <c r="E815" s="44" t="s">
        <v>553</v>
      </c>
      <c r="F815" s="42" t="s">
        <v>30</v>
      </c>
      <c r="G815" s="42"/>
      <c r="H815" s="42"/>
      <c r="I815" s="42"/>
      <c r="J815" s="42"/>
      <c r="K815" s="42"/>
      <c r="L815" s="42"/>
      <c r="M815" s="42"/>
      <c r="N815" s="42">
        <f>SUM(N814)</f>
        <v>0</v>
      </c>
      <c r="O815" s="42">
        <v>0</v>
      </c>
      <c r="P815" s="42">
        <f>N815*O815</f>
        <v>0</v>
      </c>
      <c r="Q815" s="42">
        <f>P815*1.18</f>
        <v>0</v>
      </c>
    </row>
    <row r="816" spans="1:17" s="4" customFormat="1" ht="75" hidden="1">
      <c r="A816" s="7" t="s">
        <v>319</v>
      </c>
      <c r="B816" s="7" t="s">
        <v>314</v>
      </c>
      <c r="C816" s="12" t="s">
        <v>29</v>
      </c>
      <c r="D816" s="3" t="s">
        <v>831</v>
      </c>
      <c r="E816" s="6" t="s">
        <v>832</v>
      </c>
      <c r="F816" s="9" t="s">
        <v>30</v>
      </c>
      <c r="G816" s="9"/>
      <c r="H816" s="9"/>
      <c r="I816" s="9"/>
      <c r="J816" s="9"/>
      <c r="K816" s="9"/>
      <c r="L816" s="9"/>
      <c r="M816" s="9"/>
      <c r="N816" s="9"/>
      <c r="O816" s="9"/>
      <c r="P816" s="31"/>
      <c r="Q816" s="31"/>
    </row>
    <row r="817" spans="1:17" s="4" customFormat="1" ht="30">
      <c r="A817" s="7" t="s">
        <v>319</v>
      </c>
      <c r="B817" s="7" t="s">
        <v>314</v>
      </c>
      <c r="C817" s="12" t="s">
        <v>29</v>
      </c>
      <c r="D817" s="3" t="s">
        <v>831</v>
      </c>
      <c r="E817" s="6"/>
      <c r="F817" s="9" t="s">
        <v>30</v>
      </c>
      <c r="G817" s="9">
        <v>1</v>
      </c>
      <c r="H817" s="11"/>
      <c r="I817" s="11"/>
      <c r="J817" s="11"/>
      <c r="K817" s="9"/>
      <c r="L817" s="9"/>
      <c r="M817" s="9"/>
      <c r="N817" s="89">
        <f>+PRODUCT(G817:M817)</f>
        <v>1</v>
      </c>
      <c r="O817" s="9"/>
      <c r="P817" s="31"/>
      <c r="Q817" s="31"/>
    </row>
    <row r="818" spans="1:17" s="4" customFormat="1" ht="28.5">
      <c r="A818" s="42" t="s">
        <v>319</v>
      </c>
      <c r="B818" s="42" t="s">
        <v>314</v>
      </c>
      <c r="C818" s="42" t="s">
        <v>29</v>
      </c>
      <c r="D818" s="42" t="s">
        <v>831</v>
      </c>
      <c r="E818" s="44" t="s">
        <v>553</v>
      </c>
      <c r="F818" s="42" t="s">
        <v>30</v>
      </c>
      <c r="G818" s="42"/>
      <c r="H818" s="42"/>
      <c r="I818" s="42"/>
      <c r="J818" s="42"/>
      <c r="K818" s="42"/>
      <c r="L818" s="42"/>
      <c r="M818" s="42"/>
      <c r="N818" s="88">
        <f>SUM(N817)</f>
        <v>1</v>
      </c>
      <c r="O818" s="42">
        <v>0</v>
      </c>
      <c r="P818" s="42">
        <f>N818*O818</f>
        <v>0</v>
      </c>
      <c r="Q818" s="42">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1"/>
      <c r="Q819" s="31"/>
    </row>
    <row r="820" spans="1:17" s="4" customFormat="1" ht="30">
      <c r="A820" s="7" t="s">
        <v>319</v>
      </c>
      <c r="B820" s="7" t="s">
        <v>314</v>
      </c>
      <c r="C820" s="12" t="s">
        <v>29</v>
      </c>
      <c r="D820" s="3" t="s">
        <v>171</v>
      </c>
      <c r="E820" s="6" t="s">
        <v>605</v>
      </c>
      <c r="F820" s="9" t="s">
        <v>30</v>
      </c>
      <c r="G820" s="9">
        <v>1</v>
      </c>
      <c r="H820" s="11"/>
      <c r="I820" s="11"/>
      <c r="J820" s="11"/>
      <c r="K820" s="9"/>
      <c r="L820" s="9"/>
      <c r="M820" s="9"/>
      <c r="N820" s="89">
        <f>PRODUCT(G820:M820)</f>
        <v>1</v>
      </c>
      <c r="O820" s="9"/>
      <c r="P820" s="31"/>
      <c r="Q820" s="31"/>
    </row>
    <row r="821" spans="1:17" s="4" customFormat="1" ht="28.5">
      <c r="A821" s="42" t="s">
        <v>319</v>
      </c>
      <c r="B821" s="42" t="s">
        <v>314</v>
      </c>
      <c r="C821" s="42" t="s">
        <v>29</v>
      </c>
      <c r="D821" s="42" t="s">
        <v>171</v>
      </c>
      <c r="E821" s="44" t="s">
        <v>553</v>
      </c>
      <c r="F821" s="42" t="s">
        <v>30</v>
      </c>
      <c r="G821" s="42"/>
      <c r="H821" s="42"/>
      <c r="I821" s="42"/>
      <c r="J821" s="42"/>
      <c r="K821" s="42"/>
      <c r="L821" s="42"/>
      <c r="M821" s="42"/>
      <c r="N821" s="88">
        <f>SUM(N820)</f>
        <v>1</v>
      </c>
      <c r="O821" s="42">
        <v>0</v>
      </c>
      <c r="P821" s="42">
        <f>N821*O821</f>
        <v>0</v>
      </c>
      <c r="Q821" s="42">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1"/>
      <c r="Q822" s="31"/>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1"/>
      <c r="Q823" s="31"/>
    </row>
    <row r="824" spans="1:17" s="4" customFormat="1" ht="42.75" hidden="1">
      <c r="A824" s="42" t="s">
        <v>319</v>
      </c>
      <c r="B824" s="42" t="s">
        <v>314</v>
      </c>
      <c r="C824" s="42" t="s">
        <v>29</v>
      </c>
      <c r="D824" s="42" t="s">
        <v>466</v>
      </c>
      <c r="E824" s="44" t="s">
        <v>553</v>
      </c>
      <c r="F824" s="42" t="s">
        <v>30</v>
      </c>
      <c r="G824" s="42"/>
      <c r="H824" s="42"/>
      <c r="I824" s="42"/>
      <c r="J824" s="42"/>
      <c r="K824" s="42"/>
      <c r="L824" s="42"/>
      <c r="M824" s="42"/>
      <c r="N824" s="42">
        <f>SUM(N823)</f>
        <v>0</v>
      </c>
      <c r="O824" s="42">
        <v>0</v>
      </c>
      <c r="P824" s="42">
        <f>N824*O824</f>
        <v>0</v>
      </c>
      <c r="Q824" s="42">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1"/>
      <c r="Q825" s="31"/>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1"/>
      <c r="Q826" s="31"/>
    </row>
    <row r="827" spans="1:17" s="4" customFormat="1" ht="42.75" hidden="1">
      <c r="A827" s="42" t="s">
        <v>319</v>
      </c>
      <c r="B827" s="42" t="s">
        <v>314</v>
      </c>
      <c r="C827" s="42" t="s">
        <v>29</v>
      </c>
      <c r="D827" s="42" t="s">
        <v>173</v>
      </c>
      <c r="E827" s="44" t="s">
        <v>553</v>
      </c>
      <c r="F827" s="42" t="s">
        <v>30</v>
      </c>
      <c r="G827" s="42"/>
      <c r="H827" s="42"/>
      <c r="I827" s="42"/>
      <c r="J827" s="42"/>
      <c r="K827" s="42"/>
      <c r="L827" s="42"/>
      <c r="M827" s="42"/>
      <c r="N827" s="42">
        <f>SUM(N826)</f>
        <v>0</v>
      </c>
      <c r="O827" s="42">
        <v>0</v>
      </c>
      <c r="P827" s="42">
        <f>N827*O827</f>
        <v>0</v>
      </c>
      <c r="Q827" s="42">
        <f>P827*1.18</f>
        <v>0</v>
      </c>
    </row>
    <row r="828" spans="1:17" s="10" customFormat="1" ht="30" hidden="1">
      <c r="A828" s="14" t="s">
        <v>319</v>
      </c>
      <c r="B828" s="14" t="s">
        <v>314</v>
      </c>
      <c r="C828" s="6" t="s">
        <v>29</v>
      </c>
      <c r="D828" s="6" t="s">
        <v>174</v>
      </c>
      <c r="E828" s="6" t="s">
        <v>44</v>
      </c>
      <c r="F828" s="11" t="s">
        <v>23</v>
      </c>
      <c r="G828" s="11"/>
      <c r="H828" s="11"/>
      <c r="I828" s="11"/>
      <c r="J828" s="11"/>
      <c r="K828" s="11"/>
      <c r="L828" s="11"/>
      <c r="M828" s="11"/>
      <c r="N828" s="11"/>
      <c r="O828" s="11"/>
      <c r="P828" s="31"/>
      <c r="Q828" s="31"/>
    </row>
    <row r="829" spans="1:17" s="10" customFormat="1" ht="30" hidden="1">
      <c r="A829" s="14" t="s">
        <v>319</v>
      </c>
      <c r="B829" s="14" t="s">
        <v>314</v>
      </c>
      <c r="C829" s="6" t="s">
        <v>29</v>
      </c>
      <c r="D829" s="6" t="s">
        <v>174</v>
      </c>
      <c r="E829" s="6" t="s">
        <v>608</v>
      </c>
      <c r="F829" s="11" t="s">
        <v>23</v>
      </c>
      <c r="G829" s="9">
        <v>0</v>
      </c>
      <c r="H829" s="11"/>
      <c r="I829" s="11"/>
      <c r="J829" s="11"/>
      <c r="K829" s="9"/>
      <c r="L829" s="9"/>
      <c r="M829" s="9"/>
      <c r="N829" s="11">
        <f>G829</f>
        <v>0</v>
      </c>
      <c r="O829" s="9"/>
      <c r="P829" s="31"/>
      <c r="Q829" s="31"/>
    </row>
    <row r="830" spans="1:17" s="10" customFormat="1" ht="28.5" hidden="1">
      <c r="A830" s="42" t="s">
        <v>319</v>
      </c>
      <c r="B830" s="42" t="s">
        <v>314</v>
      </c>
      <c r="C830" s="42" t="s">
        <v>29</v>
      </c>
      <c r="D830" s="42" t="s">
        <v>174</v>
      </c>
      <c r="E830" s="44" t="s">
        <v>553</v>
      </c>
      <c r="F830" s="42" t="s">
        <v>23</v>
      </c>
      <c r="G830" s="42"/>
      <c r="H830" s="42"/>
      <c r="I830" s="42"/>
      <c r="J830" s="42"/>
      <c r="K830" s="42"/>
      <c r="L830" s="42"/>
      <c r="M830" s="42"/>
      <c r="N830" s="42">
        <f>SUM(N829)</f>
        <v>0</v>
      </c>
      <c r="O830" s="42">
        <v>0</v>
      </c>
      <c r="P830" s="42">
        <f>N830*O830</f>
        <v>0</v>
      </c>
      <c r="Q830" s="42">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1"/>
      <c r="Q831" s="31"/>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1"/>
      <c r="Q832" s="31"/>
    </row>
    <row r="833" spans="1:17" s="4" customFormat="1" ht="42.75" hidden="1">
      <c r="A833" s="42" t="s">
        <v>319</v>
      </c>
      <c r="B833" s="42" t="s">
        <v>314</v>
      </c>
      <c r="C833" s="42" t="s">
        <v>29</v>
      </c>
      <c r="D833" s="42" t="s">
        <v>175</v>
      </c>
      <c r="E833" s="44" t="s">
        <v>553</v>
      </c>
      <c r="F833" s="42" t="s">
        <v>23</v>
      </c>
      <c r="G833" s="42"/>
      <c r="H833" s="42"/>
      <c r="I833" s="42"/>
      <c r="J833" s="42"/>
      <c r="K833" s="42"/>
      <c r="L833" s="42"/>
      <c r="M833" s="42"/>
      <c r="N833" s="42">
        <f>SUM(N832)</f>
        <v>0</v>
      </c>
      <c r="O833" s="42">
        <v>0</v>
      </c>
      <c r="P833" s="42">
        <f>N833*O833</f>
        <v>0</v>
      </c>
      <c r="Q833" s="42">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1"/>
      <c r="Q834" s="31"/>
    </row>
    <row r="835" spans="1:17" s="4" customFormat="1" ht="30">
      <c r="A835" s="7" t="s">
        <v>319</v>
      </c>
      <c r="B835" s="7" t="s">
        <v>314</v>
      </c>
      <c r="C835" s="3" t="s">
        <v>29</v>
      </c>
      <c r="D835" s="3" t="s">
        <v>176</v>
      </c>
      <c r="E835" s="6" t="s">
        <v>610</v>
      </c>
      <c r="F835" s="11" t="s">
        <v>23</v>
      </c>
      <c r="G835" s="9">
        <v>1</v>
      </c>
      <c r="H835" s="11"/>
      <c r="I835" s="11"/>
      <c r="J835" s="11"/>
      <c r="K835" s="9"/>
      <c r="L835" s="9"/>
      <c r="M835" s="9"/>
      <c r="N835" s="89">
        <f>G835</f>
        <v>1</v>
      </c>
      <c r="O835" s="9"/>
      <c r="P835" s="31"/>
      <c r="Q835" s="31"/>
    </row>
    <row r="836" spans="1:17" s="4" customFormat="1" ht="28.5">
      <c r="A836" s="42" t="s">
        <v>319</v>
      </c>
      <c r="B836" s="42" t="s">
        <v>314</v>
      </c>
      <c r="C836" s="42" t="s">
        <v>29</v>
      </c>
      <c r="D836" s="42" t="s">
        <v>176</v>
      </c>
      <c r="E836" s="42" t="s">
        <v>553</v>
      </c>
      <c r="F836" s="42" t="s">
        <v>23</v>
      </c>
      <c r="G836" s="42"/>
      <c r="H836" s="42"/>
      <c r="I836" s="42"/>
      <c r="J836" s="42"/>
      <c r="K836" s="42"/>
      <c r="L836" s="42"/>
      <c r="M836" s="42"/>
      <c r="N836" s="88">
        <f>SUM(N835)</f>
        <v>1</v>
      </c>
      <c r="O836" s="42">
        <v>0</v>
      </c>
      <c r="P836" s="42">
        <f>N836*O836</f>
        <v>0</v>
      </c>
      <c r="Q836" s="42">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1"/>
      <c r="Q837" s="31"/>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1"/>
      <c r="Q838" s="31"/>
    </row>
    <row r="839" spans="1:17" s="4" customFormat="1" ht="28.5" hidden="1">
      <c r="A839" s="42" t="s">
        <v>319</v>
      </c>
      <c r="B839" s="42" t="s">
        <v>314</v>
      </c>
      <c r="C839" s="42" t="s">
        <v>29</v>
      </c>
      <c r="D839" s="42" t="s">
        <v>177</v>
      </c>
      <c r="E839" s="42" t="s">
        <v>553</v>
      </c>
      <c r="F839" s="42" t="s">
        <v>23</v>
      </c>
      <c r="G839" s="42"/>
      <c r="H839" s="42"/>
      <c r="I839" s="42"/>
      <c r="J839" s="42"/>
      <c r="K839" s="42"/>
      <c r="L839" s="42"/>
      <c r="M839" s="42"/>
      <c r="N839" s="42">
        <f>SUM(N838)</f>
        <v>0</v>
      </c>
      <c r="O839" s="42">
        <v>0</v>
      </c>
      <c r="P839" s="42">
        <f>N839*O839</f>
        <v>0</v>
      </c>
      <c r="Q839" s="42">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1"/>
      <c r="Q840" s="31"/>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1"/>
      <c r="Q841" s="31"/>
    </row>
    <row r="842" spans="1:17" s="4" customFormat="1" ht="42.75" hidden="1">
      <c r="A842" s="42" t="s">
        <v>319</v>
      </c>
      <c r="B842" s="42" t="s">
        <v>314</v>
      </c>
      <c r="C842" s="42" t="s">
        <v>29</v>
      </c>
      <c r="D842" s="42" t="s">
        <v>178</v>
      </c>
      <c r="E842" s="42" t="s">
        <v>553</v>
      </c>
      <c r="F842" s="42" t="s">
        <v>23</v>
      </c>
      <c r="G842" s="42"/>
      <c r="H842" s="42"/>
      <c r="I842" s="42"/>
      <c r="J842" s="42"/>
      <c r="K842" s="42"/>
      <c r="L842" s="42"/>
      <c r="M842" s="42"/>
      <c r="N842" s="42">
        <f>SUM(N841)</f>
        <v>0</v>
      </c>
      <c r="O842" s="42">
        <v>0</v>
      </c>
      <c r="P842" s="42">
        <f>N842*O842</f>
        <v>0</v>
      </c>
      <c r="Q842" s="42">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1"/>
      <c r="Q843" s="31"/>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1"/>
      <c r="Q844" s="31"/>
    </row>
    <row r="845" spans="1:17" s="4" customFormat="1" ht="28.5" hidden="1">
      <c r="A845" s="42" t="s">
        <v>319</v>
      </c>
      <c r="B845" s="42" t="s">
        <v>314</v>
      </c>
      <c r="C845" s="42" t="s">
        <v>29</v>
      </c>
      <c r="D845" s="42" t="s">
        <v>179</v>
      </c>
      <c r="E845" s="42" t="s">
        <v>553</v>
      </c>
      <c r="F845" s="42" t="s">
        <v>23</v>
      </c>
      <c r="G845" s="42"/>
      <c r="H845" s="42"/>
      <c r="I845" s="42"/>
      <c r="J845" s="42"/>
      <c r="K845" s="42"/>
      <c r="L845" s="42"/>
      <c r="M845" s="42"/>
      <c r="N845" s="42">
        <f>SUM(N844)</f>
        <v>0</v>
      </c>
      <c r="O845" s="42">
        <v>0</v>
      </c>
      <c r="P845" s="42">
        <f>N845*O845</f>
        <v>0</v>
      </c>
      <c r="Q845" s="42">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1"/>
      <c r="Q846" s="31"/>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1"/>
      <c r="Q847" s="31"/>
    </row>
    <row r="848" spans="1:17" s="4" customFormat="1" ht="28.5" hidden="1">
      <c r="A848" s="42" t="s">
        <v>319</v>
      </c>
      <c r="B848" s="42" t="s">
        <v>314</v>
      </c>
      <c r="C848" s="42" t="s">
        <v>29</v>
      </c>
      <c r="D848" s="42" t="s">
        <v>180</v>
      </c>
      <c r="E848" s="42" t="s">
        <v>553</v>
      </c>
      <c r="F848" s="42" t="s">
        <v>23</v>
      </c>
      <c r="G848" s="42"/>
      <c r="H848" s="42"/>
      <c r="I848" s="42"/>
      <c r="J848" s="42"/>
      <c r="K848" s="42"/>
      <c r="L848" s="42"/>
      <c r="M848" s="42"/>
      <c r="N848" s="42">
        <f>SUM(N847)</f>
        <v>0</v>
      </c>
      <c r="O848" s="42">
        <v>0</v>
      </c>
      <c r="P848" s="42">
        <f>N848*O848</f>
        <v>0</v>
      </c>
      <c r="Q848" s="42">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1"/>
      <c r="Q849" s="31"/>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1"/>
      <c r="Q850" s="31"/>
    </row>
    <row r="851" spans="1:17" s="4" customFormat="1" ht="57" hidden="1">
      <c r="A851" s="42" t="s">
        <v>319</v>
      </c>
      <c r="B851" s="42" t="s">
        <v>314</v>
      </c>
      <c r="C851" s="42" t="s">
        <v>29</v>
      </c>
      <c r="D851" s="42" t="s">
        <v>181</v>
      </c>
      <c r="E851" s="42" t="s">
        <v>553</v>
      </c>
      <c r="F851" s="42" t="s">
        <v>23</v>
      </c>
      <c r="G851" s="42"/>
      <c r="H851" s="42"/>
      <c r="I851" s="42"/>
      <c r="J851" s="42"/>
      <c r="K851" s="42"/>
      <c r="L851" s="42"/>
      <c r="M851" s="42"/>
      <c r="N851" s="42">
        <f>SUM(N850)</f>
        <v>0</v>
      </c>
      <c r="O851" s="42">
        <v>0</v>
      </c>
      <c r="P851" s="42">
        <f>N851*O851</f>
        <v>0</v>
      </c>
      <c r="Q851" s="42">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1"/>
      <c r="Q852" s="31"/>
    </row>
    <row r="853" spans="1:17" s="4" customFormat="1" ht="30">
      <c r="A853" s="7" t="s">
        <v>319</v>
      </c>
      <c r="B853" s="7" t="s">
        <v>314</v>
      </c>
      <c r="C853" s="8" t="s">
        <v>42</v>
      </c>
      <c r="D853" s="3" t="s">
        <v>182</v>
      </c>
      <c r="E853" s="6" t="s">
        <v>616</v>
      </c>
      <c r="F853" s="11" t="s">
        <v>23</v>
      </c>
      <c r="G853" s="9">
        <v>4</v>
      </c>
      <c r="H853" s="11"/>
      <c r="I853" s="11"/>
      <c r="J853" s="11"/>
      <c r="K853" s="9"/>
      <c r="L853" s="9"/>
      <c r="M853" s="9"/>
      <c r="N853" s="89">
        <f>G853</f>
        <v>4</v>
      </c>
      <c r="O853" s="9"/>
      <c r="P853" s="31"/>
      <c r="Q853" s="31"/>
    </row>
    <row r="854" spans="1:17" s="4" customFormat="1" ht="28.5">
      <c r="A854" s="42" t="s">
        <v>319</v>
      </c>
      <c r="B854" s="42" t="s">
        <v>314</v>
      </c>
      <c r="C854" s="42" t="s">
        <v>42</v>
      </c>
      <c r="D854" s="42" t="s">
        <v>182</v>
      </c>
      <c r="E854" s="42" t="s">
        <v>553</v>
      </c>
      <c r="F854" s="42" t="s">
        <v>23</v>
      </c>
      <c r="G854" s="42"/>
      <c r="H854" s="42"/>
      <c r="I854" s="42"/>
      <c r="J854" s="42"/>
      <c r="K854" s="42"/>
      <c r="L854" s="42"/>
      <c r="M854" s="42"/>
      <c r="N854" s="88">
        <f>SUM(N853)</f>
        <v>4</v>
      </c>
      <c r="O854" s="42">
        <v>0</v>
      </c>
      <c r="P854" s="42">
        <f>N854*O854</f>
        <v>0</v>
      </c>
      <c r="Q854" s="42">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1"/>
      <c r="Q855" s="31"/>
    </row>
    <row r="856" spans="1:17" s="4" customFormat="1" ht="30">
      <c r="A856" s="7" t="s">
        <v>319</v>
      </c>
      <c r="B856" s="7" t="s">
        <v>314</v>
      </c>
      <c r="C856" s="8" t="s">
        <v>42</v>
      </c>
      <c r="D856" s="3" t="s">
        <v>183</v>
      </c>
      <c r="E856" s="6" t="s">
        <v>617</v>
      </c>
      <c r="F856" s="11" t="s">
        <v>23</v>
      </c>
      <c r="G856" s="9">
        <v>1</v>
      </c>
      <c r="H856" s="11"/>
      <c r="I856" s="11"/>
      <c r="J856" s="11"/>
      <c r="K856" s="9"/>
      <c r="L856" s="9"/>
      <c r="M856" s="9"/>
      <c r="N856" s="89">
        <f>G856</f>
        <v>1</v>
      </c>
      <c r="O856" s="9"/>
      <c r="P856" s="31"/>
      <c r="Q856" s="31"/>
    </row>
    <row r="857" spans="1:17" s="4" customFormat="1" ht="28.5">
      <c r="A857" s="42" t="s">
        <v>319</v>
      </c>
      <c r="B857" s="42" t="s">
        <v>314</v>
      </c>
      <c r="C857" s="42" t="s">
        <v>42</v>
      </c>
      <c r="D857" s="42" t="s">
        <v>183</v>
      </c>
      <c r="E857" s="42" t="s">
        <v>553</v>
      </c>
      <c r="F857" s="42" t="s">
        <v>23</v>
      </c>
      <c r="G857" s="42"/>
      <c r="H857" s="42"/>
      <c r="I857" s="42"/>
      <c r="J857" s="42"/>
      <c r="K857" s="42"/>
      <c r="L857" s="42"/>
      <c r="M857" s="42"/>
      <c r="N857" s="88">
        <f>SUM(N856)</f>
        <v>1</v>
      </c>
      <c r="O857" s="42">
        <v>0</v>
      </c>
      <c r="P857" s="42">
        <f>N857*O857</f>
        <v>0</v>
      </c>
      <c r="Q857" s="42">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1"/>
      <c r="Q858" s="31"/>
    </row>
    <row r="859" spans="1:17" s="4" customFormat="1" ht="30">
      <c r="A859" s="7" t="s">
        <v>319</v>
      </c>
      <c r="B859" s="7" t="s">
        <v>314</v>
      </c>
      <c r="C859" s="3" t="s">
        <v>34</v>
      </c>
      <c r="D859" s="3" t="s">
        <v>184</v>
      </c>
      <c r="E859" s="6" t="s">
        <v>618</v>
      </c>
      <c r="F859" s="11" t="s">
        <v>23</v>
      </c>
      <c r="G859" s="9">
        <v>6</v>
      </c>
      <c r="H859" s="11"/>
      <c r="I859" s="11"/>
      <c r="J859" s="11"/>
      <c r="K859" s="9"/>
      <c r="L859" s="9"/>
      <c r="M859" s="9"/>
      <c r="N859" s="89">
        <f>G859</f>
        <v>6</v>
      </c>
      <c r="O859" s="9"/>
      <c r="P859" s="31"/>
      <c r="Q859" s="31"/>
    </row>
    <row r="860" spans="1:17" s="4" customFormat="1" ht="28.5">
      <c r="A860" s="42" t="s">
        <v>319</v>
      </c>
      <c r="B860" s="42" t="s">
        <v>314</v>
      </c>
      <c r="C860" s="42" t="s">
        <v>34</v>
      </c>
      <c r="D860" s="42" t="s">
        <v>184</v>
      </c>
      <c r="E860" s="42" t="s">
        <v>553</v>
      </c>
      <c r="F860" s="42" t="s">
        <v>23</v>
      </c>
      <c r="G860" s="42"/>
      <c r="H860" s="42"/>
      <c r="I860" s="42"/>
      <c r="J860" s="42"/>
      <c r="K860" s="42"/>
      <c r="L860" s="42"/>
      <c r="M860" s="42"/>
      <c r="N860" s="88">
        <f>SUM(N859)</f>
        <v>6</v>
      </c>
      <c r="O860" s="42">
        <v>0</v>
      </c>
      <c r="P860" s="42">
        <f>N860*O860</f>
        <v>0</v>
      </c>
      <c r="Q860" s="42">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1"/>
      <c r="Q861" s="31"/>
    </row>
    <row r="862" spans="1:17" s="4" customFormat="1" ht="30">
      <c r="A862" s="7" t="s">
        <v>319</v>
      </c>
      <c r="B862" s="7" t="s">
        <v>314</v>
      </c>
      <c r="C862" s="12" t="s">
        <v>34</v>
      </c>
      <c r="D862" s="3" t="s">
        <v>185</v>
      </c>
      <c r="E862" s="6" t="s">
        <v>717</v>
      </c>
      <c r="F862" s="11" t="s">
        <v>23</v>
      </c>
      <c r="G862" s="9">
        <v>10</v>
      </c>
      <c r="H862" s="11"/>
      <c r="I862" s="11"/>
      <c r="J862" s="11"/>
      <c r="K862" s="9"/>
      <c r="L862" s="9"/>
      <c r="M862" s="9"/>
      <c r="N862" s="89">
        <f>G862</f>
        <v>10</v>
      </c>
      <c r="O862" s="9"/>
      <c r="P862" s="31"/>
      <c r="Q862" s="31"/>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1"/>
      <c r="Q863" s="31"/>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1"/>
      <c r="Q864" s="31"/>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1"/>
      <c r="Q865" s="31"/>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1"/>
      <c r="Q866" s="31"/>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1"/>
      <c r="Q867" s="31"/>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1"/>
      <c r="Q868" s="31"/>
    </row>
    <row r="869" spans="1:17" s="4" customFormat="1" ht="28.5">
      <c r="A869" s="42" t="s">
        <v>319</v>
      </c>
      <c r="B869" s="42" t="s">
        <v>314</v>
      </c>
      <c r="C869" s="42" t="s">
        <v>34</v>
      </c>
      <c r="D869" s="42" t="s">
        <v>185</v>
      </c>
      <c r="E869" s="42" t="s">
        <v>553</v>
      </c>
      <c r="F869" s="42" t="s">
        <v>23</v>
      </c>
      <c r="G869" s="42"/>
      <c r="H869" s="42"/>
      <c r="I869" s="42"/>
      <c r="J869" s="42"/>
      <c r="K869" s="42"/>
      <c r="L869" s="42"/>
      <c r="M869" s="42"/>
      <c r="N869" s="88">
        <f>SUM(N862:N868)</f>
        <v>10</v>
      </c>
      <c r="O869" s="42">
        <v>0</v>
      </c>
      <c r="P869" s="42">
        <f>N869*O869</f>
        <v>0</v>
      </c>
      <c r="Q869" s="42">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1"/>
      <c r="Q870" s="31"/>
    </row>
    <row r="871" spans="1:17" s="4" customFormat="1" ht="30">
      <c r="A871" s="7" t="s">
        <v>319</v>
      </c>
      <c r="B871" s="7" t="s">
        <v>314</v>
      </c>
      <c r="C871" s="3" t="s">
        <v>36</v>
      </c>
      <c r="D871" s="3" t="s">
        <v>471</v>
      </c>
      <c r="E871" s="6" t="s">
        <v>619</v>
      </c>
      <c r="F871" s="11" t="s">
        <v>23</v>
      </c>
      <c r="G871" s="9">
        <v>2</v>
      </c>
      <c r="H871" s="11"/>
      <c r="I871" s="11"/>
      <c r="J871" s="11"/>
      <c r="K871" s="9"/>
      <c r="L871" s="9"/>
      <c r="M871" s="9"/>
      <c r="N871" s="89">
        <f>G871</f>
        <v>2</v>
      </c>
      <c r="O871" s="9"/>
      <c r="P871" s="31"/>
      <c r="Q871" s="31"/>
    </row>
    <row r="872" spans="1:17" s="4" customFormat="1" ht="42.75">
      <c r="A872" s="42" t="s">
        <v>319</v>
      </c>
      <c r="B872" s="42" t="s">
        <v>314</v>
      </c>
      <c r="C872" s="42" t="s">
        <v>36</v>
      </c>
      <c r="D872" s="42" t="s">
        <v>471</v>
      </c>
      <c r="E872" s="42" t="s">
        <v>553</v>
      </c>
      <c r="F872" s="42" t="s">
        <v>23</v>
      </c>
      <c r="G872" s="42"/>
      <c r="H872" s="42"/>
      <c r="I872" s="42"/>
      <c r="J872" s="42"/>
      <c r="K872" s="42"/>
      <c r="L872" s="42"/>
      <c r="M872" s="42"/>
      <c r="N872" s="88">
        <f>SUM(N871)</f>
        <v>2</v>
      </c>
      <c r="O872" s="42">
        <v>0</v>
      </c>
      <c r="P872" s="42">
        <f>N872*O872</f>
        <v>0</v>
      </c>
      <c r="Q872" s="42">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1"/>
      <c r="Q873" s="31"/>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1"/>
      <c r="Q874" s="31"/>
    </row>
    <row r="875" spans="1:17" s="4" customFormat="1" ht="42.75" hidden="1">
      <c r="A875" s="42" t="s">
        <v>319</v>
      </c>
      <c r="B875" s="42" t="s">
        <v>314</v>
      </c>
      <c r="C875" s="42" t="s">
        <v>36</v>
      </c>
      <c r="D875" s="42" t="s">
        <v>473</v>
      </c>
      <c r="E875" s="42" t="s">
        <v>553</v>
      </c>
      <c r="F875" s="42" t="s">
        <v>23</v>
      </c>
      <c r="G875" s="42"/>
      <c r="H875" s="42"/>
      <c r="I875" s="42"/>
      <c r="J875" s="42"/>
      <c r="K875" s="42"/>
      <c r="L875" s="42"/>
      <c r="M875" s="42"/>
      <c r="N875" s="42">
        <f>SUM(N874)</f>
        <v>0</v>
      </c>
      <c r="O875" s="42">
        <v>0</v>
      </c>
      <c r="P875" s="42">
        <f>N875*O875</f>
        <v>0</v>
      </c>
      <c r="Q875" s="42">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5"/>
      <c r="P876" s="31"/>
      <c r="Q876" s="31"/>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1"/>
      <c r="Q877" s="31"/>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1"/>
      <c r="Q878" s="31"/>
    </row>
    <row r="879" spans="1:17" s="4" customFormat="1" ht="30">
      <c r="A879" s="7" t="s">
        <v>319</v>
      </c>
      <c r="B879" s="7" t="s">
        <v>314</v>
      </c>
      <c r="C879" s="12" t="s">
        <v>36</v>
      </c>
      <c r="D879" s="3" t="s">
        <v>475</v>
      </c>
      <c r="E879" s="6" t="s">
        <v>623</v>
      </c>
      <c r="F879" s="11" t="s">
        <v>23</v>
      </c>
      <c r="G879" s="9">
        <v>2</v>
      </c>
      <c r="H879" s="11"/>
      <c r="I879" s="11"/>
      <c r="J879" s="11"/>
      <c r="K879" s="9"/>
      <c r="L879" s="9"/>
      <c r="M879" s="9"/>
      <c r="N879" s="89">
        <f t="shared" si="204"/>
        <v>2</v>
      </c>
      <c r="O879" s="9"/>
      <c r="P879" s="31"/>
      <c r="Q879" s="31"/>
    </row>
    <row r="880" spans="1:17" s="4" customFormat="1" ht="30">
      <c r="A880" s="7" t="s">
        <v>319</v>
      </c>
      <c r="B880" s="7" t="s">
        <v>314</v>
      </c>
      <c r="C880" s="12" t="s">
        <v>36</v>
      </c>
      <c r="D880" s="3" t="s">
        <v>475</v>
      </c>
      <c r="E880" s="6" t="s">
        <v>624</v>
      </c>
      <c r="F880" s="11" t="s">
        <v>23</v>
      </c>
      <c r="G880" s="9">
        <v>2</v>
      </c>
      <c r="H880" s="11"/>
      <c r="I880" s="11"/>
      <c r="J880" s="11"/>
      <c r="K880" s="9"/>
      <c r="L880" s="9"/>
      <c r="M880" s="9"/>
      <c r="N880" s="89">
        <f t="shared" si="204"/>
        <v>2</v>
      </c>
      <c r="O880" s="9"/>
      <c r="P880" s="31"/>
      <c r="Q880" s="31"/>
    </row>
    <row r="881" spans="1:17" s="4" customFormat="1" ht="30">
      <c r="A881" s="7" t="s">
        <v>319</v>
      </c>
      <c r="B881" s="7" t="s">
        <v>314</v>
      </c>
      <c r="C881" s="12" t="s">
        <v>36</v>
      </c>
      <c r="D881" s="3" t="s">
        <v>475</v>
      </c>
      <c r="E881" s="6" t="s">
        <v>625</v>
      </c>
      <c r="F881" s="11" t="s">
        <v>23</v>
      </c>
      <c r="G881" s="9">
        <v>2</v>
      </c>
      <c r="H881" s="11"/>
      <c r="I881" s="11"/>
      <c r="J881" s="11"/>
      <c r="K881" s="9"/>
      <c r="L881" s="9"/>
      <c r="M881" s="9"/>
      <c r="N881" s="89">
        <f t="shared" si="204"/>
        <v>2</v>
      </c>
      <c r="O881" s="9"/>
      <c r="P881" s="31"/>
      <c r="Q881" s="31"/>
    </row>
    <row r="882" spans="1:17" s="4" customFormat="1" ht="30">
      <c r="A882" s="7" t="s">
        <v>319</v>
      </c>
      <c r="B882" s="7" t="s">
        <v>314</v>
      </c>
      <c r="C882" s="12" t="s">
        <v>36</v>
      </c>
      <c r="D882" s="3" t="s">
        <v>475</v>
      </c>
      <c r="E882" s="6" t="s">
        <v>626</v>
      </c>
      <c r="F882" s="11" t="s">
        <v>23</v>
      </c>
      <c r="G882" s="9">
        <v>1</v>
      </c>
      <c r="H882" s="11"/>
      <c r="I882" s="11"/>
      <c r="J882" s="11"/>
      <c r="K882" s="9"/>
      <c r="L882" s="9"/>
      <c r="M882" s="9"/>
      <c r="N882" s="89">
        <f t="shared" si="204"/>
        <v>1</v>
      </c>
      <c r="O882" s="9"/>
      <c r="P882" s="31"/>
      <c r="Q882" s="31"/>
    </row>
    <row r="883" spans="1:17" s="4" customFormat="1" ht="30">
      <c r="A883" s="7" t="s">
        <v>319</v>
      </c>
      <c r="B883" s="7" t="s">
        <v>314</v>
      </c>
      <c r="C883" s="12" t="s">
        <v>36</v>
      </c>
      <c r="D883" s="3" t="s">
        <v>475</v>
      </c>
      <c r="E883" s="6" t="s">
        <v>627</v>
      </c>
      <c r="F883" s="11" t="s">
        <v>23</v>
      </c>
      <c r="G883" s="9">
        <v>1</v>
      </c>
      <c r="H883" s="11"/>
      <c r="I883" s="11"/>
      <c r="J883" s="11"/>
      <c r="K883" s="9"/>
      <c r="L883" s="9"/>
      <c r="M883" s="9"/>
      <c r="N883" s="89">
        <f t="shared" si="204"/>
        <v>1</v>
      </c>
      <c r="O883" s="9"/>
      <c r="P883" s="31"/>
      <c r="Q883" s="31"/>
    </row>
    <row r="884" spans="1:17" s="4" customFormat="1" ht="30">
      <c r="A884" s="7" t="s">
        <v>319</v>
      </c>
      <c r="B884" s="7" t="s">
        <v>314</v>
      </c>
      <c r="C884" s="12" t="s">
        <v>36</v>
      </c>
      <c r="D884" s="3" t="s">
        <v>475</v>
      </c>
      <c r="E884" s="6" t="s">
        <v>628</v>
      </c>
      <c r="F884" s="11" t="s">
        <v>23</v>
      </c>
      <c r="G884" s="9">
        <v>1</v>
      </c>
      <c r="H884" s="11"/>
      <c r="I884" s="11"/>
      <c r="J884" s="11"/>
      <c r="K884" s="9"/>
      <c r="L884" s="9"/>
      <c r="M884" s="9"/>
      <c r="N884" s="89">
        <f t="shared" si="204"/>
        <v>1</v>
      </c>
      <c r="O884" s="9"/>
      <c r="P884" s="31"/>
      <c r="Q884" s="31"/>
    </row>
    <row r="885" spans="1:17" s="4" customFormat="1" ht="30">
      <c r="A885" s="7" t="s">
        <v>319</v>
      </c>
      <c r="B885" s="7" t="s">
        <v>314</v>
      </c>
      <c r="C885" s="12" t="s">
        <v>36</v>
      </c>
      <c r="D885" s="3" t="s">
        <v>475</v>
      </c>
      <c r="E885" s="6" t="s">
        <v>629</v>
      </c>
      <c r="F885" s="11" t="s">
        <v>23</v>
      </c>
      <c r="G885" s="9">
        <v>1</v>
      </c>
      <c r="H885" s="11"/>
      <c r="I885" s="11"/>
      <c r="J885" s="11"/>
      <c r="K885" s="9"/>
      <c r="L885" s="9"/>
      <c r="M885" s="9"/>
      <c r="N885" s="89">
        <f t="shared" si="204"/>
        <v>1</v>
      </c>
      <c r="O885" s="9"/>
      <c r="P885" s="31"/>
      <c r="Q885" s="31"/>
    </row>
    <row r="886" spans="1:17" s="4" customFormat="1" ht="30">
      <c r="A886" s="7" t="s">
        <v>319</v>
      </c>
      <c r="B886" s="7" t="s">
        <v>314</v>
      </c>
      <c r="C886" s="12" t="s">
        <v>36</v>
      </c>
      <c r="D886" s="3" t="s">
        <v>475</v>
      </c>
      <c r="E886" s="6" t="s">
        <v>630</v>
      </c>
      <c r="F886" s="11" t="s">
        <v>23</v>
      </c>
      <c r="G886" s="9">
        <v>1</v>
      </c>
      <c r="H886" s="11"/>
      <c r="I886" s="11"/>
      <c r="J886" s="11"/>
      <c r="K886" s="9"/>
      <c r="L886" s="9"/>
      <c r="M886" s="9"/>
      <c r="N886" s="89">
        <f t="shared" si="204"/>
        <v>1</v>
      </c>
      <c r="O886" s="9"/>
      <c r="P886" s="31"/>
      <c r="Q886" s="31"/>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1"/>
      <c r="Q887" s="31"/>
    </row>
    <row r="888" spans="1:17" s="4" customFormat="1" ht="30">
      <c r="A888" s="7" t="s">
        <v>319</v>
      </c>
      <c r="B888" s="7" t="s">
        <v>314</v>
      </c>
      <c r="C888" s="12" t="s">
        <v>36</v>
      </c>
      <c r="D888" s="3" t="s">
        <v>475</v>
      </c>
      <c r="E888" s="6" t="s">
        <v>632</v>
      </c>
      <c r="F888" s="11" t="s">
        <v>23</v>
      </c>
      <c r="G888" s="9">
        <v>1</v>
      </c>
      <c r="H888" s="11"/>
      <c r="I888" s="11"/>
      <c r="J888" s="11"/>
      <c r="K888" s="9"/>
      <c r="L888" s="9"/>
      <c r="M888" s="9"/>
      <c r="N888" s="89">
        <f t="shared" si="204"/>
        <v>1</v>
      </c>
      <c r="O888" s="9"/>
      <c r="P888" s="31"/>
      <c r="Q888" s="31"/>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1"/>
      <c r="Q889" s="31"/>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1"/>
      <c r="Q890" s="31"/>
    </row>
    <row r="891" spans="1:17" s="4" customFormat="1" ht="30">
      <c r="A891" s="7" t="s">
        <v>319</v>
      </c>
      <c r="B891" s="7" t="s">
        <v>314</v>
      </c>
      <c r="C891" s="12" t="s">
        <v>36</v>
      </c>
      <c r="D891" s="3" t="s">
        <v>475</v>
      </c>
      <c r="E891" s="6" t="s">
        <v>596</v>
      </c>
      <c r="F891" s="11" t="s">
        <v>23</v>
      </c>
      <c r="G891" s="9">
        <v>1</v>
      </c>
      <c r="H891" s="11"/>
      <c r="I891" s="11"/>
      <c r="J891" s="11"/>
      <c r="K891" s="9"/>
      <c r="L891" s="9"/>
      <c r="M891" s="9"/>
      <c r="N891" s="89">
        <f t="shared" si="204"/>
        <v>1</v>
      </c>
      <c r="O891" s="9"/>
      <c r="P891" s="31"/>
      <c r="Q891" s="31"/>
    </row>
    <row r="892" spans="1:17" s="4" customFormat="1" ht="30">
      <c r="A892" s="7" t="s">
        <v>319</v>
      </c>
      <c r="B892" s="7" t="s">
        <v>314</v>
      </c>
      <c r="C892" s="12" t="s">
        <v>36</v>
      </c>
      <c r="D892" s="3" t="s">
        <v>475</v>
      </c>
      <c r="E892" s="6" t="s">
        <v>970</v>
      </c>
      <c r="F892" s="11" t="s">
        <v>23</v>
      </c>
      <c r="G892" s="9">
        <v>2</v>
      </c>
      <c r="H892" s="11"/>
      <c r="I892" s="11"/>
      <c r="J892" s="11"/>
      <c r="K892" s="9"/>
      <c r="L892" s="9"/>
      <c r="M892" s="9"/>
      <c r="N892" s="89">
        <f t="shared" si="204"/>
        <v>2</v>
      </c>
      <c r="O892" s="9"/>
      <c r="P892" s="31"/>
      <c r="Q892" s="31"/>
    </row>
    <row r="893" spans="1:17" s="4" customFormat="1" ht="30" hidden="1">
      <c r="A893" s="7" t="s">
        <v>319</v>
      </c>
      <c r="B893" s="7" t="s">
        <v>314</v>
      </c>
      <c r="C893" s="12" t="s">
        <v>36</v>
      </c>
      <c r="D893" s="3" t="s">
        <v>475</v>
      </c>
      <c r="E893" s="6" t="s">
        <v>803</v>
      </c>
      <c r="F893" s="11" t="s">
        <v>23</v>
      </c>
      <c r="G893" s="9">
        <f>Details2!$C$15*1</f>
        <v>0</v>
      </c>
      <c r="H893" s="11"/>
      <c r="I893" s="11"/>
      <c r="J893" s="11"/>
      <c r="K893" s="9"/>
      <c r="L893" s="9"/>
      <c r="M893" s="9"/>
      <c r="N893" s="11">
        <f t="shared" si="204"/>
        <v>0</v>
      </c>
      <c r="O893" s="9"/>
      <c r="P893" s="31"/>
      <c r="Q893" s="31"/>
    </row>
    <row r="894" spans="1:17" s="4" customFormat="1" ht="30" hidden="1">
      <c r="A894" s="7" t="s">
        <v>319</v>
      </c>
      <c r="B894" s="7" t="s">
        <v>314</v>
      </c>
      <c r="C894" s="12" t="s">
        <v>36</v>
      </c>
      <c r="D894" s="3" t="s">
        <v>475</v>
      </c>
      <c r="E894" s="6" t="s">
        <v>804</v>
      </c>
      <c r="F894" s="11" t="s">
        <v>23</v>
      </c>
      <c r="G894" s="9">
        <f>Details2!$C$15*1</f>
        <v>0</v>
      </c>
      <c r="H894" s="11"/>
      <c r="I894" s="11"/>
      <c r="J894" s="11"/>
      <c r="K894" s="9"/>
      <c r="L894" s="9"/>
      <c r="M894" s="9"/>
      <c r="N894" s="11">
        <f t="shared" ref="N894" si="205">G894</f>
        <v>0</v>
      </c>
      <c r="O894" s="9"/>
      <c r="P894" s="31"/>
      <c r="Q894" s="31"/>
    </row>
    <row r="895" spans="1:17" s="4" customFormat="1" ht="42.75">
      <c r="A895" s="42" t="s">
        <v>319</v>
      </c>
      <c r="B895" s="42" t="s">
        <v>314</v>
      </c>
      <c r="C895" s="42" t="s">
        <v>36</v>
      </c>
      <c r="D895" s="42" t="s">
        <v>475</v>
      </c>
      <c r="E895" s="42" t="s">
        <v>553</v>
      </c>
      <c r="F895" s="42" t="s">
        <v>23</v>
      </c>
      <c r="G895" s="42"/>
      <c r="H895" s="42"/>
      <c r="I895" s="42"/>
      <c r="J895" s="42"/>
      <c r="K895" s="42"/>
      <c r="L895" s="42"/>
      <c r="M895" s="42"/>
      <c r="N895" s="88">
        <f>SUM(N877:N894)</f>
        <v>15</v>
      </c>
      <c r="O895" s="42">
        <v>0</v>
      </c>
      <c r="P895" s="42">
        <f>N895*O895</f>
        <v>0</v>
      </c>
      <c r="Q895" s="42">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1"/>
      <c r="Q896" s="31"/>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1"/>
      <c r="Q897" s="31"/>
    </row>
    <row r="898" spans="1:17" s="4" customFormat="1" ht="30">
      <c r="A898" s="7" t="s">
        <v>319</v>
      </c>
      <c r="B898" s="7" t="s">
        <v>314</v>
      </c>
      <c r="C898" s="12" t="s">
        <v>36</v>
      </c>
      <c r="D898" s="3" t="s">
        <v>477</v>
      </c>
      <c r="E898" s="6" t="s">
        <v>596</v>
      </c>
      <c r="F898" s="11" t="s">
        <v>23</v>
      </c>
      <c r="G898" s="9">
        <v>3</v>
      </c>
      <c r="H898" s="11"/>
      <c r="I898" s="11"/>
      <c r="J898" s="11"/>
      <c r="K898" s="9"/>
      <c r="L898" s="9"/>
      <c r="M898" s="9"/>
      <c r="N898" s="89">
        <f>G898</f>
        <v>3</v>
      </c>
      <c r="O898" s="9"/>
      <c r="P898" s="31"/>
      <c r="Q898" s="31"/>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1"/>
      <c r="Q899" s="31"/>
    </row>
    <row r="900" spans="1:17" s="4" customFormat="1" ht="30">
      <c r="A900" s="7" t="s">
        <v>319</v>
      </c>
      <c r="B900" s="7" t="s">
        <v>314</v>
      </c>
      <c r="C900" s="12" t="s">
        <v>36</v>
      </c>
      <c r="D900" s="3" t="s">
        <v>477</v>
      </c>
      <c r="E900" s="6" t="s">
        <v>630</v>
      </c>
      <c r="F900" s="11" t="s">
        <v>23</v>
      </c>
      <c r="G900" s="9">
        <v>1</v>
      </c>
      <c r="H900" s="11"/>
      <c r="I900" s="11"/>
      <c r="J900" s="11"/>
      <c r="K900" s="9"/>
      <c r="L900" s="9"/>
      <c r="M900" s="9"/>
      <c r="N900" s="89">
        <f>G900</f>
        <v>1</v>
      </c>
      <c r="O900" s="9"/>
      <c r="P900" s="31"/>
      <c r="Q900" s="31"/>
    </row>
    <row r="901" spans="1:17" s="4" customFormat="1" ht="42.75">
      <c r="A901" s="42" t="s">
        <v>319</v>
      </c>
      <c r="B901" s="42" t="s">
        <v>314</v>
      </c>
      <c r="C901" s="42" t="s">
        <v>36</v>
      </c>
      <c r="D901" s="42" t="s">
        <v>477</v>
      </c>
      <c r="E901" s="44" t="s">
        <v>553</v>
      </c>
      <c r="F901" s="42" t="s">
        <v>23</v>
      </c>
      <c r="G901" s="42"/>
      <c r="H901" s="42"/>
      <c r="I901" s="42"/>
      <c r="J901" s="42"/>
      <c r="K901" s="42"/>
      <c r="L901" s="42"/>
      <c r="M901" s="42"/>
      <c r="N901" s="88">
        <f>SUM(N896:N900)</f>
        <v>4</v>
      </c>
      <c r="O901" s="42">
        <v>0</v>
      </c>
      <c r="P901" s="42">
        <f>N901*O901</f>
        <v>0</v>
      </c>
      <c r="Q901" s="42">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1"/>
      <c r="Q902" s="31"/>
    </row>
    <row r="903" spans="1:17" s="4" customFormat="1" ht="30">
      <c r="A903" s="7" t="s">
        <v>319</v>
      </c>
      <c r="B903" s="7" t="s">
        <v>314</v>
      </c>
      <c r="C903" s="12" t="s">
        <v>36</v>
      </c>
      <c r="D903" s="3" t="s">
        <v>479</v>
      </c>
      <c r="E903" s="6" t="s">
        <v>635</v>
      </c>
      <c r="F903" s="11" t="s">
        <v>23</v>
      </c>
      <c r="G903" s="9">
        <v>1</v>
      </c>
      <c r="H903" s="11"/>
      <c r="I903" s="11"/>
      <c r="J903" s="11"/>
      <c r="K903" s="9"/>
      <c r="L903" s="9"/>
      <c r="M903" s="9"/>
      <c r="N903" s="89">
        <f>G903</f>
        <v>1</v>
      </c>
      <c r="O903" s="9"/>
      <c r="P903" s="31"/>
      <c r="Q903" s="31"/>
    </row>
    <row r="904" spans="1:17" s="4" customFormat="1" ht="30">
      <c r="A904" s="7" t="s">
        <v>319</v>
      </c>
      <c r="B904" s="7" t="s">
        <v>314</v>
      </c>
      <c r="C904" s="12" t="s">
        <v>36</v>
      </c>
      <c r="D904" s="3" t="s">
        <v>479</v>
      </c>
      <c r="E904" s="6" t="s">
        <v>636</v>
      </c>
      <c r="F904" s="11" t="s">
        <v>23</v>
      </c>
      <c r="G904" s="9">
        <v>1</v>
      </c>
      <c r="H904" s="11"/>
      <c r="I904" s="11"/>
      <c r="J904" s="11"/>
      <c r="K904" s="9"/>
      <c r="L904" s="9"/>
      <c r="M904" s="9"/>
      <c r="N904" s="89">
        <f>G904</f>
        <v>1</v>
      </c>
      <c r="O904" s="9"/>
      <c r="P904" s="31"/>
      <c r="Q904" s="31"/>
    </row>
    <row r="905" spans="1:17" s="4" customFormat="1" ht="30">
      <c r="A905" s="7" t="s">
        <v>319</v>
      </c>
      <c r="B905" s="7" t="s">
        <v>314</v>
      </c>
      <c r="C905" s="12" t="s">
        <v>36</v>
      </c>
      <c r="D905" s="3" t="s">
        <v>479</v>
      </c>
      <c r="E905" s="6" t="s">
        <v>637</v>
      </c>
      <c r="F905" s="11" t="s">
        <v>23</v>
      </c>
      <c r="G905" s="9">
        <v>1</v>
      </c>
      <c r="H905" s="11"/>
      <c r="I905" s="11"/>
      <c r="J905" s="11"/>
      <c r="K905" s="9"/>
      <c r="L905" s="9"/>
      <c r="M905" s="9"/>
      <c r="N905" s="89">
        <f>G905</f>
        <v>1</v>
      </c>
      <c r="O905" s="9"/>
      <c r="P905" s="31"/>
      <c r="Q905" s="31"/>
    </row>
    <row r="906" spans="1:17" s="4" customFormat="1" ht="30">
      <c r="A906" s="7" t="s">
        <v>319</v>
      </c>
      <c r="B906" s="7" t="s">
        <v>314</v>
      </c>
      <c r="C906" s="12" t="s">
        <v>36</v>
      </c>
      <c r="D906" s="3" t="s">
        <v>479</v>
      </c>
      <c r="E906" s="6" t="s">
        <v>713</v>
      </c>
      <c r="F906" s="11" t="s">
        <v>23</v>
      </c>
      <c r="G906" s="9">
        <v>3</v>
      </c>
      <c r="H906" s="11"/>
      <c r="I906" s="11"/>
      <c r="J906" s="11"/>
      <c r="K906" s="9"/>
      <c r="L906" s="9"/>
      <c r="M906" s="9"/>
      <c r="N906" s="89">
        <f>G906</f>
        <v>3</v>
      </c>
      <c r="O906" s="9"/>
      <c r="P906" s="31"/>
      <c r="Q906" s="31"/>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1"/>
      <c r="Q907" s="31"/>
    </row>
    <row r="908" spans="1:17" s="4" customFormat="1" ht="42.75">
      <c r="A908" s="42" t="s">
        <v>319</v>
      </c>
      <c r="B908" s="42" t="s">
        <v>314</v>
      </c>
      <c r="C908" s="42" t="s">
        <v>36</v>
      </c>
      <c r="D908" s="42" t="s">
        <v>479</v>
      </c>
      <c r="E908" s="44" t="s">
        <v>553</v>
      </c>
      <c r="F908" s="42" t="s">
        <v>23</v>
      </c>
      <c r="G908" s="42"/>
      <c r="H908" s="42"/>
      <c r="I908" s="42"/>
      <c r="J908" s="42"/>
      <c r="K908" s="42"/>
      <c r="L908" s="42"/>
      <c r="M908" s="42"/>
      <c r="N908" s="88">
        <f>SUM(N902:N907)</f>
        <v>6</v>
      </c>
      <c r="O908" s="42">
        <v>0</v>
      </c>
      <c r="P908" s="42">
        <f>N908*O908</f>
        <v>0</v>
      </c>
      <c r="Q908" s="42">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1"/>
      <c r="Q909" s="31"/>
    </row>
    <row r="910" spans="1:17" s="4" customFormat="1" ht="30">
      <c r="A910" s="7" t="s">
        <v>319</v>
      </c>
      <c r="B910" s="7" t="s">
        <v>314</v>
      </c>
      <c r="C910" s="12" t="s">
        <v>36</v>
      </c>
      <c r="D910" s="3" t="s">
        <v>550</v>
      </c>
      <c r="E910" s="6" t="s">
        <v>715</v>
      </c>
      <c r="F910" s="11" t="s">
        <v>23</v>
      </c>
      <c r="G910" s="9">
        <v>1</v>
      </c>
      <c r="H910" s="11"/>
      <c r="I910" s="11"/>
      <c r="J910" s="11"/>
      <c r="K910" s="9"/>
      <c r="L910" s="9"/>
      <c r="M910" s="9"/>
      <c r="N910" s="89">
        <f>G910</f>
        <v>1</v>
      </c>
      <c r="O910" s="9"/>
      <c r="P910" s="31"/>
      <c r="Q910" s="31"/>
    </row>
    <row r="911" spans="1:17" s="4" customFormat="1" ht="28.5">
      <c r="A911" s="44" t="s">
        <v>319</v>
      </c>
      <c r="B911" s="44" t="s">
        <v>314</v>
      </c>
      <c r="C911" s="44" t="s">
        <v>36</v>
      </c>
      <c r="D911" s="44" t="s">
        <v>550</v>
      </c>
      <c r="E911" s="44" t="s">
        <v>553</v>
      </c>
      <c r="F911" s="42" t="s">
        <v>23</v>
      </c>
      <c r="G911" s="42"/>
      <c r="H911" s="42"/>
      <c r="I911" s="42"/>
      <c r="J911" s="42"/>
      <c r="K911" s="42"/>
      <c r="L911" s="42"/>
      <c r="M911" s="42"/>
      <c r="N911" s="88">
        <f>SUM(N909:N910)</f>
        <v>1</v>
      </c>
      <c r="O911" s="42">
        <v>0</v>
      </c>
      <c r="P911" s="42">
        <f>N911*O911</f>
        <v>0</v>
      </c>
      <c r="Q911" s="42">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1"/>
      <c r="Q912" s="31"/>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1"/>
      <c r="Q913" s="31"/>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1"/>
      <c r="Q914" s="31"/>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1"/>
      <c r="Q915" s="31"/>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1"/>
      <c r="Q916" s="31"/>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1"/>
      <c r="Q917" s="31"/>
    </row>
    <row r="918" spans="1:17" s="4" customFormat="1" ht="42.75" hidden="1">
      <c r="A918" s="44" t="s">
        <v>319</v>
      </c>
      <c r="B918" s="44" t="s">
        <v>314</v>
      </c>
      <c r="C918" s="44" t="s">
        <v>36</v>
      </c>
      <c r="D918" s="44" t="s">
        <v>481</v>
      </c>
      <c r="E918" s="44" t="s">
        <v>553</v>
      </c>
      <c r="F918" s="42" t="s">
        <v>23</v>
      </c>
      <c r="G918" s="42"/>
      <c r="H918" s="42"/>
      <c r="I918" s="42"/>
      <c r="J918" s="42"/>
      <c r="K918" s="42"/>
      <c r="L918" s="42"/>
      <c r="M918" s="42"/>
      <c r="N918" s="42">
        <f>SUM(N912:N917)</f>
        <v>0</v>
      </c>
      <c r="O918" s="42">
        <v>0</v>
      </c>
      <c r="P918" s="42">
        <f>N918*O918</f>
        <v>0</v>
      </c>
      <c r="Q918" s="42">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1"/>
      <c r="Q919" s="31"/>
    </row>
    <row r="920" spans="1:17" s="4" customFormat="1" ht="30">
      <c r="A920" s="7" t="s">
        <v>319</v>
      </c>
      <c r="B920" s="7" t="s">
        <v>314</v>
      </c>
      <c r="C920" s="3" t="s">
        <v>36</v>
      </c>
      <c r="D920" s="3" t="s">
        <v>483</v>
      </c>
      <c r="E920" s="6" t="s">
        <v>638</v>
      </c>
      <c r="F920" s="11" t="s">
        <v>23</v>
      </c>
      <c r="G920" s="9">
        <v>4</v>
      </c>
      <c r="H920" s="11"/>
      <c r="I920" s="11"/>
      <c r="J920" s="11"/>
      <c r="K920" s="9"/>
      <c r="L920" s="9"/>
      <c r="M920" s="9"/>
      <c r="N920" s="89">
        <f>G920</f>
        <v>4</v>
      </c>
      <c r="O920" s="9"/>
      <c r="P920" s="31"/>
      <c r="Q920" s="31"/>
    </row>
    <row r="921" spans="1:17" s="4" customFormat="1" ht="42.75">
      <c r="A921" s="44" t="s">
        <v>319</v>
      </c>
      <c r="B921" s="44" t="s">
        <v>314</v>
      </c>
      <c r="C921" s="44" t="s">
        <v>36</v>
      </c>
      <c r="D921" s="44" t="s">
        <v>483</v>
      </c>
      <c r="E921" s="44" t="s">
        <v>553</v>
      </c>
      <c r="F921" s="42" t="s">
        <v>23</v>
      </c>
      <c r="G921" s="42"/>
      <c r="H921" s="42"/>
      <c r="I921" s="42"/>
      <c r="J921" s="42"/>
      <c r="K921" s="42"/>
      <c r="L921" s="42"/>
      <c r="M921" s="42"/>
      <c r="N921" s="88">
        <f>SUM(N919:N920)</f>
        <v>4</v>
      </c>
      <c r="O921" s="42">
        <v>0</v>
      </c>
      <c r="P921" s="42">
        <f>N921*O921</f>
        <v>0</v>
      </c>
      <c r="Q921" s="42">
        <f>P921*1.18</f>
        <v>0</v>
      </c>
    </row>
    <row r="922" spans="1:17" s="4" customFormat="1" ht="195" hidden="1">
      <c r="A922" s="7" t="s">
        <v>319</v>
      </c>
      <c r="B922" s="7" t="s">
        <v>314</v>
      </c>
      <c r="C922" s="3" t="s">
        <v>36</v>
      </c>
      <c r="D922" s="3" t="s">
        <v>784</v>
      </c>
      <c r="E922" s="6" t="s">
        <v>485</v>
      </c>
      <c r="F922" s="2" t="s">
        <v>23</v>
      </c>
      <c r="G922" s="2"/>
      <c r="H922" s="2"/>
      <c r="I922" s="2"/>
      <c r="J922" s="2"/>
      <c r="K922" s="2"/>
      <c r="L922" s="2"/>
      <c r="M922" s="2"/>
      <c r="N922" s="2"/>
      <c r="O922" s="9"/>
      <c r="P922" s="31"/>
      <c r="Q922" s="31"/>
    </row>
    <row r="923" spans="1:17" s="4" customFormat="1" ht="30">
      <c r="A923" s="7" t="s">
        <v>319</v>
      </c>
      <c r="B923" s="7" t="s">
        <v>314</v>
      </c>
      <c r="C923" s="3" t="s">
        <v>36</v>
      </c>
      <c r="D923" s="3" t="s">
        <v>784</v>
      </c>
      <c r="E923" s="6" t="s">
        <v>639</v>
      </c>
      <c r="F923" s="11" t="s">
        <v>23</v>
      </c>
      <c r="G923" s="9">
        <v>2</v>
      </c>
      <c r="H923" s="11"/>
      <c r="I923" s="11"/>
      <c r="J923" s="11"/>
      <c r="K923" s="9"/>
      <c r="L923" s="9"/>
      <c r="M923" s="9"/>
      <c r="N923" s="89">
        <f>G923</f>
        <v>2</v>
      </c>
      <c r="O923" s="9"/>
      <c r="P923" s="31"/>
      <c r="Q923" s="31"/>
    </row>
    <row r="924" spans="1:17" s="4" customFormat="1" ht="42.75">
      <c r="A924" s="44" t="s">
        <v>319</v>
      </c>
      <c r="B924" s="44" t="s">
        <v>314</v>
      </c>
      <c r="C924" s="44" t="s">
        <v>36</v>
      </c>
      <c r="D924" s="44" t="s">
        <v>784</v>
      </c>
      <c r="E924" s="44" t="s">
        <v>553</v>
      </c>
      <c r="F924" s="42" t="s">
        <v>23</v>
      </c>
      <c r="G924" s="42"/>
      <c r="H924" s="42"/>
      <c r="I924" s="42"/>
      <c r="J924" s="42"/>
      <c r="K924" s="42"/>
      <c r="L924" s="42"/>
      <c r="M924" s="42"/>
      <c r="N924" s="88">
        <f>SUM(N922:N923)</f>
        <v>2</v>
      </c>
      <c r="O924" s="42">
        <v>0</v>
      </c>
      <c r="P924" s="42">
        <f>N924*O924</f>
        <v>0</v>
      </c>
      <c r="Q924" s="42">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1"/>
      <c r="Q925" s="31"/>
    </row>
    <row r="926" spans="1:17" s="4" customFormat="1" ht="45">
      <c r="A926" s="7" t="s">
        <v>319</v>
      </c>
      <c r="B926" s="7" t="s">
        <v>314</v>
      </c>
      <c r="C926" s="12" t="s">
        <v>36</v>
      </c>
      <c r="D926" s="3" t="s">
        <v>486</v>
      </c>
      <c r="E926" s="6" t="s">
        <v>640</v>
      </c>
      <c r="F926" s="11" t="s">
        <v>23</v>
      </c>
      <c r="G926" s="9">
        <v>1</v>
      </c>
      <c r="H926" s="11"/>
      <c r="I926" s="11"/>
      <c r="J926" s="11"/>
      <c r="K926" s="9"/>
      <c r="L926" s="9"/>
      <c r="M926" s="9"/>
      <c r="N926" s="89">
        <f>G926</f>
        <v>1</v>
      </c>
      <c r="O926" s="9"/>
      <c r="P926" s="31"/>
      <c r="Q926" s="31"/>
    </row>
    <row r="927" spans="1:17" s="4" customFormat="1" ht="57">
      <c r="A927" s="44" t="s">
        <v>319</v>
      </c>
      <c r="B927" s="44" t="s">
        <v>314</v>
      </c>
      <c r="C927" s="44" t="s">
        <v>36</v>
      </c>
      <c r="D927" s="44" t="s">
        <v>486</v>
      </c>
      <c r="E927" s="44" t="s">
        <v>553</v>
      </c>
      <c r="F927" s="42" t="s">
        <v>23</v>
      </c>
      <c r="G927" s="42"/>
      <c r="H927" s="42"/>
      <c r="I927" s="42"/>
      <c r="J927" s="42"/>
      <c r="K927" s="42"/>
      <c r="L927" s="42"/>
      <c r="M927" s="42"/>
      <c r="N927" s="88">
        <f>SUM(N925:N926)</f>
        <v>1</v>
      </c>
      <c r="O927" s="42">
        <v>0</v>
      </c>
      <c r="P927" s="42">
        <f>N927*O927</f>
        <v>0</v>
      </c>
      <c r="Q927" s="42">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1"/>
      <c r="Q928" s="31"/>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1"/>
      <c r="Q929" s="31"/>
    </row>
    <row r="930" spans="1:17" s="4" customFormat="1" ht="57" hidden="1">
      <c r="A930" s="44" t="s">
        <v>319</v>
      </c>
      <c r="B930" s="44" t="s">
        <v>314</v>
      </c>
      <c r="C930" s="44" t="s">
        <v>36</v>
      </c>
      <c r="D930" s="44" t="s">
        <v>487</v>
      </c>
      <c r="E930" s="44" t="s">
        <v>553</v>
      </c>
      <c r="F930" s="42" t="s">
        <v>23</v>
      </c>
      <c r="G930" s="42"/>
      <c r="H930" s="42"/>
      <c r="I930" s="42"/>
      <c r="J930" s="42"/>
      <c r="K930" s="42"/>
      <c r="L930" s="42"/>
      <c r="M930" s="42"/>
      <c r="N930" s="42">
        <f>SUM(N928:N929)</f>
        <v>0</v>
      </c>
      <c r="O930" s="42">
        <v>0</v>
      </c>
      <c r="P930" s="42">
        <f>N930*O930</f>
        <v>0</v>
      </c>
      <c r="Q930" s="42">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1"/>
      <c r="Q931" s="31"/>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1"/>
      <c r="Q932" s="31"/>
    </row>
    <row r="933" spans="1:17" s="4" customFormat="1" ht="42.75" hidden="1">
      <c r="A933" s="44" t="s">
        <v>319</v>
      </c>
      <c r="B933" s="44" t="s">
        <v>314</v>
      </c>
      <c r="C933" s="44" t="s">
        <v>36</v>
      </c>
      <c r="D933" s="44" t="s">
        <v>488</v>
      </c>
      <c r="E933" s="44" t="s">
        <v>553</v>
      </c>
      <c r="F933" s="42" t="s">
        <v>23</v>
      </c>
      <c r="G933" s="42"/>
      <c r="H933" s="42"/>
      <c r="I933" s="42"/>
      <c r="J933" s="42"/>
      <c r="K933" s="42"/>
      <c r="L933" s="42"/>
      <c r="M933" s="42"/>
      <c r="N933" s="42">
        <f>SUM(N931:N932)</f>
        <v>0</v>
      </c>
      <c r="O933" s="42">
        <v>0</v>
      </c>
      <c r="P933" s="42">
        <f>N933*O933</f>
        <v>0</v>
      </c>
      <c r="Q933" s="42">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1"/>
      <c r="Q934" s="31"/>
    </row>
    <row r="935" spans="1:17" s="4" customFormat="1" ht="30">
      <c r="A935" s="7" t="s">
        <v>319</v>
      </c>
      <c r="B935" s="7" t="s">
        <v>314</v>
      </c>
      <c r="C935" s="8" t="s">
        <v>36</v>
      </c>
      <c r="D935" s="3" t="s">
        <v>489</v>
      </c>
      <c r="E935" s="6" t="s">
        <v>641</v>
      </c>
      <c r="F935" s="11" t="s">
        <v>23</v>
      </c>
      <c r="G935" s="9">
        <v>14</v>
      </c>
      <c r="H935" s="11"/>
      <c r="I935" s="11"/>
      <c r="J935" s="11"/>
      <c r="K935" s="9"/>
      <c r="L935" s="9"/>
      <c r="M935" s="9"/>
      <c r="N935" s="89">
        <f>G935</f>
        <v>14</v>
      </c>
      <c r="O935" s="9"/>
      <c r="P935" s="31"/>
      <c r="Q935" s="31"/>
    </row>
    <row r="936" spans="1:17" s="4" customFormat="1" ht="28.5">
      <c r="A936" s="44" t="s">
        <v>319</v>
      </c>
      <c r="B936" s="44" t="s">
        <v>314</v>
      </c>
      <c r="C936" s="44" t="s">
        <v>36</v>
      </c>
      <c r="D936" s="44" t="s">
        <v>489</v>
      </c>
      <c r="E936" s="44" t="s">
        <v>553</v>
      </c>
      <c r="F936" s="42" t="s">
        <v>23</v>
      </c>
      <c r="G936" s="42"/>
      <c r="H936" s="42"/>
      <c r="I936" s="42"/>
      <c r="J936" s="42"/>
      <c r="K936" s="42"/>
      <c r="L936" s="42"/>
      <c r="M936" s="42"/>
      <c r="N936" s="88">
        <f>SUM(N934:N935)</f>
        <v>14</v>
      </c>
      <c r="O936" s="42">
        <v>0</v>
      </c>
      <c r="P936" s="42">
        <f>N936*O936</f>
        <v>0</v>
      </c>
      <c r="Q936" s="42">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1"/>
      <c r="Q937" s="31"/>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1"/>
      <c r="Q938" s="31"/>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89">
        <f>G939*K939</f>
        <v>50</v>
      </c>
      <c r="O939" s="9"/>
      <c r="P939" s="31"/>
      <c r="Q939" s="31"/>
    </row>
    <row r="940" spans="1:17" s="4" customFormat="1" ht="28.5">
      <c r="A940" s="44" t="s">
        <v>319</v>
      </c>
      <c r="B940" s="44" t="s">
        <v>314</v>
      </c>
      <c r="C940" s="44" t="s">
        <v>186</v>
      </c>
      <c r="D940" s="44" t="s">
        <v>187</v>
      </c>
      <c r="E940" s="44" t="s">
        <v>553</v>
      </c>
      <c r="F940" s="42" t="s">
        <v>38</v>
      </c>
      <c r="G940" s="42"/>
      <c r="H940" s="42"/>
      <c r="I940" s="42"/>
      <c r="J940" s="42"/>
      <c r="K940" s="42"/>
      <c r="L940" s="42"/>
      <c r="M940" s="42"/>
      <c r="N940" s="88">
        <f>SUM(N937:N939)</f>
        <v>50</v>
      </c>
      <c r="O940" s="42">
        <v>0</v>
      </c>
      <c r="P940" s="42">
        <f>N940*O940</f>
        <v>0</v>
      </c>
      <c r="Q940" s="42">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1"/>
      <c r="Q941" s="31"/>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89">
        <f>G942*K942</f>
        <v>18</v>
      </c>
      <c r="O942" s="9"/>
      <c r="P942" s="31"/>
      <c r="Q942" s="31"/>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89">
        <f t="shared" ref="N943:N949" si="207">G943*K943</f>
        <v>16</v>
      </c>
      <c r="O943" s="9"/>
      <c r="P943" s="31"/>
      <c r="Q943" s="31"/>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89">
        <f t="shared" si="207"/>
        <v>14</v>
      </c>
      <c r="O944" s="9"/>
      <c r="P944" s="31"/>
      <c r="Q944" s="31"/>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89">
        <f t="shared" si="207"/>
        <v>20</v>
      </c>
      <c r="O945" s="9"/>
      <c r="P945" s="31"/>
      <c r="Q945" s="31"/>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1"/>
      <c r="Q946" s="31"/>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1"/>
      <c r="Q947" s="31"/>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1"/>
      <c r="Q948" s="31"/>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1"/>
      <c r="Q949" s="31"/>
    </row>
    <row r="950" spans="1:17" s="4" customFormat="1" ht="28.5">
      <c r="A950" s="44" t="s">
        <v>319</v>
      </c>
      <c r="B950" s="44" t="s">
        <v>314</v>
      </c>
      <c r="C950" s="44" t="s">
        <v>186</v>
      </c>
      <c r="D950" s="44" t="s">
        <v>188</v>
      </c>
      <c r="E950" s="44" t="s">
        <v>553</v>
      </c>
      <c r="F950" s="42" t="s">
        <v>39</v>
      </c>
      <c r="G950" s="42"/>
      <c r="H950" s="42"/>
      <c r="I950" s="42"/>
      <c r="J950" s="42"/>
      <c r="K950" s="42"/>
      <c r="L950" s="42"/>
      <c r="M950" s="42"/>
      <c r="N950" s="88">
        <f>SUM(N941:N949)</f>
        <v>68</v>
      </c>
      <c r="O950" s="42">
        <v>0</v>
      </c>
      <c r="P950" s="42">
        <f>N950*O950</f>
        <v>0</v>
      </c>
      <c r="Q950" s="42">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1"/>
      <c r="Q951" s="31"/>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1"/>
      <c r="Q952" s="31"/>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1"/>
      <c r="Q953" s="31"/>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1"/>
      <c r="Q954" s="31"/>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1"/>
      <c r="Q955" s="31"/>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1"/>
      <c r="Q956" s="31"/>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1"/>
      <c r="Q957" s="31"/>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1"/>
      <c r="Q958" s="31"/>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1"/>
      <c r="Q959" s="31"/>
    </row>
    <row r="960" spans="1:17" s="4" customFormat="1" ht="28.5" hidden="1">
      <c r="A960" s="44" t="s">
        <v>319</v>
      </c>
      <c r="B960" s="44" t="s">
        <v>314</v>
      </c>
      <c r="C960" s="44" t="s">
        <v>186</v>
      </c>
      <c r="D960" s="44" t="s">
        <v>189</v>
      </c>
      <c r="E960" s="44" t="s">
        <v>553</v>
      </c>
      <c r="F960" s="42" t="s">
        <v>39</v>
      </c>
      <c r="G960" s="42"/>
      <c r="H960" s="42"/>
      <c r="I960" s="42"/>
      <c r="J960" s="42"/>
      <c r="K960" s="42"/>
      <c r="L960" s="42"/>
      <c r="M960" s="42"/>
      <c r="N960" s="42">
        <f>SUM(N951:N959)</f>
        <v>0</v>
      </c>
      <c r="O960" s="42">
        <v>0</v>
      </c>
      <c r="P960" s="42">
        <f>N960*O960</f>
        <v>0</v>
      </c>
      <c r="Q960" s="42">
        <f>P960*1.18</f>
        <v>0</v>
      </c>
    </row>
    <row r="961" spans="1:17" s="4" customFormat="1" ht="45" hidden="1">
      <c r="A961" s="7" t="s">
        <v>319</v>
      </c>
      <c r="B961" s="7" t="s">
        <v>314</v>
      </c>
      <c r="C961" s="75" t="s">
        <v>186</v>
      </c>
      <c r="D961" s="3" t="s">
        <v>202</v>
      </c>
      <c r="E961" s="6" t="s">
        <v>51</v>
      </c>
      <c r="F961" s="9" t="s">
        <v>23</v>
      </c>
      <c r="G961" s="9"/>
      <c r="H961" s="9"/>
      <c r="I961" s="9"/>
      <c r="J961" s="9"/>
      <c r="K961" s="9"/>
      <c r="L961" s="9"/>
      <c r="M961" s="9"/>
      <c r="N961" s="9"/>
      <c r="O961" s="9"/>
      <c r="P961" s="31"/>
      <c r="Q961" s="31"/>
    </row>
    <row r="962" spans="1:17" s="4" customFormat="1" hidden="1">
      <c r="A962" s="7" t="s">
        <v>319</v>
      </c>
      <c r="B962" s="7" t="s">
        <v>314</v>
      </c>
      <c r="C962" s="75" t="s">
        <v>186</v>
      </c>
      <c r="D962" s="3" t="s">
        <v>202</v>
      </c>
      <c r="E962" s="6" t="s">
        <v>652</v>
      </c>
      <c r="F962" s="11" t="s">
        <v>23</v>
      </c>
      <c r="G962" s="9">
        <v>0</v>
      </c>
      <c r="H962" s="11"/>
      <c r="I962" s="11"/>
      <c r="J962" s="11"/>
      <c r="K962" s="9"/>
      <c r="L962" s="9"/>
      <c r="M962" s="9"/>
      <c r="N962" s="11">
        <f>G962</f>
        <v>0</v>
      </c>
      <c r="O962" s="9"/>
      <c r="P962" s="31"/>
      <c r="Q962" s="31"/>
    </row>
    <row r="963" spans="1:17" s="4" customFormat="1" ht="28.5" hidden="1">
      <c r="A963" s="44" t="s">
        <v>319</v>
      </c>
      <c r="B963" s="44" t="s">
        <v>314</v>
      </c>
      <c r="C963" s="44" t="s">
        <v>186</v>
      </c>
      <c r="D963" s="44" t="s">
        <v>202</v>
      </c>
      <c r="E963" s="44" t="s">
        <v>553</v>
      </c>
      <c r="F963" s="42" t="s">
        <v>23</v>
      </c>
      <c r="G963" s="42"/>
      <c r="H963" s="42"/>
      <c r="I963" s="42"/>
      <c r="J963" s="42"/>
      <c r="K963" s="42"/>
      <c r="L963" s="42"/>
      <c r="M963" s="42"/>
      <c r="N963" s="42">
        <f>SUM(N961:N962)</f>
        <v>0</v>
      </c>
      <c r="O963" s="42">
        <v>0</v>
      </c>
      <c r="P963" s="42">
        <f>N963*O963</f>
        <v>0</v>
      </c>
      <c r="Q963" s="42">
        <f>P963*1.18</f>
        <v>0</v>
      </c>
    </row>
    <row r="964" spans="1:17" s="4" customFormat="1" ht="45" hidden="1">
      <c r="A964" s="7" t="s">
        <v>319</v>
      </c>
      <c r="B964" s="7" t="s">
        <v>314</v>
      </c>
      <c r="C964" s="75" t="s">
        <v>186</v>
      </c>
      <c r="D964" s="3" t="s">
        <v>335</v>
      </c>
      <c r="E964" s="6" t="s">
        <v>336</v>
      </c>
      <c r="F964" s="9" t="s">
        <v>23</v>
      </c>
      <c r="G964" s="9"/>
      <c r="H964" s="9"/>
      <c r="I964" s="9"/>
      <c r="J964" s="9"/>
      <c r="K964" s="9"/>
      <c r="L964" s="9"/>
      <c r="M964" s="9"/>
      <c r="N964" s="9"/>
      <c r="O964" s="9"/>
      <c r="P964" s="31"/>
      <c r="Q964" s="31"/>
    </row>
    <row r="965" spans="1:17" s="4" customFormat="1" ht="30" hidden="1">
      <c r="A965" s="7" t="s">
        <v>319</v>
      </c>
      <c r="B965" s="7" t="s">
        <v>314</v>
      </c>
      <c r="C965" s="75" t="s">
        <v>186</v>
      </c>
      <c r="D965" s="3" t="s">
        <v>335</v>
      </c>
      <c r="E965" s="6" t="s">
        <v>652</v>
      </c>
      <c r="F965" s="11" t="s">
        <v>23</v>
      </c>
      <c r="G965" s="9">
        <v>0</v>
      </c>
      <c r="H965" s="11"/>
      <c r="I965" s="11"/>
      <c r="J965" s="11"/>
      <c r="K965" s="9"/>
      <c r="L965" s="9"/>
      <c r="M965" s="9"/>
      <c r="N965" s="11">
        <f>G965</f>
        <v>0</v>
      </c>
      <c r="O965" s="9"/>
      <c r="P965" s="31"/>
      <c r="Q965" s="31"/>
    </row>
    <row r="966" spans="1:17" s="4" customFormat="1" ht="28.5" hidden="1">
      <c r="A966" s="44" t="s">
        <v>319</v>
      </c>
      <c r="B966" s="44" t="s">
        <v>314</v>
      </c>
      <c r="C966" s="44" t="s">
        <v>186</v>
      </c>
      <c r="D966" s="44" t="s">
        <v>335</v>
      </c>
      <c r="E966" s="44" t="s">
        <v>553</v>
      </c>
      <c r="F966" s="42" t="s">
        <v>23</v>
      </c>
      <c r="G966" s="42"/>
      <c r="H966" s="42"/>
      <c r="I966" s="42"/>
      <c r="J966" s="42"/>
      <c r="K966" s="42"/>
      <c r="L966" s="42"/>
      <c r="M966" s="42"/>
      <c r="N966" s="42">
        <f>SUM(N964:N965)</f>
        <v>0</v>
      </c>
      <c r="O966" s="42">
        <v>0</v>
      </c>
      <c r="P966" s="42">
        <f>N966*O966</f>
        <v>0</v>
      </c>
      <c r="Q966" s="42">
        <f>P966*1.18</f>
        <v>0</v>
      </c>
    </row>
    <row r="967" spans="1:17" s="4" customFormat="1" ht="30" hidden="1">
      <c r="A967" s="7" t="s">
        <v>319</v>
      </c>
      <c r="B967" s="7" t="s">
        <v>314</v>
      </c>
      <c r="C967" s="75" t="s">
        <v>186</v>
      </c>
      <c r="D967" s="3" t="s">
        <v>346</v>
      </c>
      <c r="E967" s="6" t="s">
        <v>345</v>
      </c>
      <c r="F967" s="9" t="s">
        <v>23</v>
      </c>
      <c r="G967" s="9"/>
      <c r="H967" s="9"/>
      <c r="I967" s="9"/>
      <c r="J967" s="9"/>
      <c r="K967" s="9"/>
      <c r="L967" s="9"/>
      <c r="M967" s="9"/>
      <c r="N967" s="9"/>
      <c r="O967" s="9"/>
      <c r="P967" s="31"/>
      <c r="Q967" s="31"/>
    </row>
    <row r="968" spans="1:17" s="4" customFormat="1" ht="30" hidden="1">
      <c r="A968" s="7" t="s">
        <v>319</v>
      </c>
      <c r="B968" s="7" t="s">
        <v>314</v>
      </c>
      <c r="C968" s="75" t="s">
        <v>186</v>
      </c>
      <c r="D968" s="3" t="s">
        <v>346</v>
      </c>
      <c r="E968" s="6" t="s">
        <v>734</v>
      </c>
      <c r="F968" s="11" t="s">
        <v>23</v>
      </c>
      <c r="G968" s="9">
        <f>Details2!$C$23*Details2!$C$4</f>
        <v>0</v>
      </c>
      <c r="H968" s="11"/>
      <c r="I968" s="11"/>
      <c r="J968" s="11"/>
      <c r="K968" s="9"/>
      <c r="L968" s="9"/>
      <c r="M968" s="9"/>
      <c r="N968" s="11">
        <f>G968</f>
        <v>0</v>
      </c>
      <c r="O968" s="9"/>
      <c r="P968" s="31"/>
      <c r="Q968" s="31"/>
    </row>
    <row r="969" spans="1:17" s="4" customFormat="1" ht="42.75" hidden="1">
      <c r="A969" s="44" t="s">
        <v>319</v>
      </c>
      <c r="B969" s="44" t="s">
        <v>314</v>
      </c>
      <c r="C969" s="44" t="s">
        <v>186</v>
      </c>
      <c r="D969" s="44" t="s">
        <v>346</v>
      </c>
      <c r="E969" s="44" t="s">
        <v>553</v>
      </c>
      <c r="F969" s="42" t="s">
        <v>23</v>
      </c>
      <c r="G969" s="42"/>
      <c r="H969" s="42"/>
      <c r="I969" s="42"/>
      <c r="J969" s="42"/>
      <c r="K969" s="42"/>
      <c r="L969" s="42"/>
      <c r="M969" s="42"/>
      <c r="N969" s="42">
        <f>SUM(N967:N968)</f>
        <v>0</v>
      </c>
      <c r="O969" s="42">
        <v>0</v>
      </c>
      <c r="P969" s="42">
        <f>N969*O969</f>
        <v>0</v>
      </c>
      <c r="Q969" s="42">
        <f>P969*1.18</f>
        <v>0</v>
      </c>
    </row>
    <row r="970" spans="1:17" s="4" customFormat="1" ht="30" hidden="1">
      <c r="A970" s="7" t="s">
        <v>319</v>
      </c>
      <c r="B970" s="7" t="s">
        <v>314</v>
      </c>
      <c r="C970" s="75" t="s">
        <v>186</v>
      </c>
      <c r="D970" s="3" t="s">
        <v>347</v>
      </c>
      <c r="E970" s="6" t="s">
        <v>348</v>
      </c>
      <c r="F970" s="9" t="s">
        <v>23</v>
      </c>
      <c r="G970" s="9"/>
      <c r="H970" s="9"/>
      <c r="I970" s="9"/>
      <c r="J970" s="9"/>
      <c r="K970" s="9"/>
      <c r="L970" s="9"/>
      <c r="M970" s="9"/>
      <c r="N970" s="9"/>
      <c r="O970" s="9"/>
      <c r="P970" s="31"/>
      <c r="Q970" s="31"/>
    </row>
    <row r="971" spans="1:17" s="4" customFormat="1" ht="30" hidden="1">
      <c r="A971" s="7" t="s">
        <v>319</v>
      </c>
      <c r="B971" s="7" t="s">
        <v>314</v>
      </c>
      <c r="C971" s="75" t="s">
        <v>186</v>
      </c>
      <c r="D971" s="3" t="s">
        <v>347</v>
      </c>
      <c r="E971" s="6" t="s">
        <v>735</v>
      </c>
      <c r="F971" s="11" t="s">
        <v>23</v>
      </c>
      <c r="G971" s="9">
        <v>0</v>
      </c>
      <c r="H971" s="11"/>
      <c r="I971" s="11"/>
      <c r="J971" s="11"/>
      <c r="K971" s="9"/>
      <c r="L971" s="9"/>
      <c r="M971" s="9"/>
      <c r="N971" s="11">
        <f>G971</f>
        <v>0</v>
      </c>
      <c r="O971" s="9"/>
      <c r="P971" s="31"/>
      <c r="Q971" s="31"/>
    </row>
    <row r="972" spans="1:17" s="4" customFormat="1" ht="42.75" hidden="1">
      <c r="A972" s="44" t="s">
        <v>319</v>
      </c>
      <c r="B972" s="44" t="s">
        <v>314</v>
      </c>
      <c r="C972" s="44" t="s">
        <v>186</v>
      </c>
      <c r="D972" s="44" t="s">
        <v>347</v>
      </c>
      <c r="E972" s="44" t="s">
        <v>553</v>
      </c>
      <c r="F972" s="42" t="s">
        <v>23</v>
      </c>
      <c r="G972" s="42"/>
      <c r="H972" s="42"/>
      <c r="I972" s="42"/>
      <c r="J972" s="42"/>
      <c r="K972" s="42"/>
      <c r="L972" s="42"/>
      <c r="M972" s="42"/>
      <c r="N972" s="42">
        <f>SUM(N970:N971)</f>
        <v>0</v>
      </c>
      <c r="O972" s="42">
        <v>0</v>
      </c>
      <c r="P972" s="42">
        <f>N972*O972</f>
        <v>0</v>
      </c>
      <c r="Q972" s="42">
        <f>P972*1.18</f>
        <v>0</v>
      </c>
    </row>
    <row r="973" spans="1:17" s="4" customFormat="1" ht="30" hidden="1">
      <c r="A973" s="7" t="s">
        <v>319</v>
      </c>
      <c r="B973" s="7" t="s">
        <v>314</v>
      </c>
      <c r="C973" s="75" t="s">
        <v>186</v>
      </c>
      <c r="D973" s="3" t="s">
        <v>349</v>
      </c>
      <c r="E973" s="27" t="s">
        <v>350</v>
      </c>
      <c r="F973" s="9" t="s">
        <v>23</v>
      </c>
      <c r="G973" s="9"/>
      <c r="H973" s="9"/>
      <c r="I973" s="9"/>
      <c r="J973" s="9"/>
      <c r="K973" s="9"/>
      <c r="L973" s="9"/>
      <c r="M973" s="9"/>
      <c r="N973" s="9"/>
      <c r="O973" s="9"/>
      <c r="P973" s="31"/>
      <c r="Q973" s="31"/>
    </row>
    <row r="974" spans="1:17" s="4" customFormat="1" ht="30" hidden="1">
      <c r="A974" s="7" t="s">
        <v>319</v>
      </c>
      <c r="B974" s="7" t="s">
        <v>314</v>
      </c>
      <c r="C974" s="75" t="s">
        <v>186</v>
      </c>
      <c r="D974" s="3" t="s">
        <v>349</v>
      </c>
      <c r="E974" s="6" t="s">
        <v>653</v>
      </c>
      <c r="F974" s="11" t="s">
        <v>23</v>
      </c>
      <c r="G974" s="9">
        <f>Details2!$C$4*1</f>
        <v>0</v>
      </c>
      <c r="H974" s="11"/>
      <c r="I974" s="11"/>
      <c r="J974" s="11"/>
      <c r="K974" s="9"/>
      <c r="L974" s="9"/>
      <c r="M974" s="9"/>
      <c r="N974" s="11">
        <f>G974</f>
        <v>0</v>
      </c>
      <c r="O974" s="9"/>
      <c r="P974" s="31"/>
      <c r="Q974" s="31"/>
    </row>
    <row r="975" spans="1:17" s="4" customFormat="1" ht="28.5" hidden="1">
      <c r="A975" s="44" t="s">
        <v>319</v>
      </c>
      <c r="B975" s="44" t="s">
        <v>314</v>
      </c>
      <c r="C975" s="44" t="s">
        <v>186</v>
      </c>
      <c r="D975" s="44" t="s">
        <v>349</v>
      </c>
      <c r="E975" s="44" t="s">
        <v>553</v>
      </c>
      <c r="F975" s="42" t="s">
        <v>23</v>
      </c>
      <c r="G975" s="42"/>
      <c r="H975" s="42"/>
      <c r="I975" s="42"/>
      <c r="J975" s="42"/>
      <c r="K975" s="42"/>
      <c r="L975" s="42"/>
      <c r="M975" s="42"/>
      <c r="N975" s="42">
        <f>SUM(N973:N974)</f>
        <v>0</v>
      </c>
      <c r="O975" s="42">
        <v>0</v>
      </c>
      <c r="P975" s="42">
        <f>N975*O975</f>
        <v>0</v>
      </c>
      <c r="Q975" s="42">
        <f>P975*1.18</f>
        <v>0</v>
      </c>
    </row>
    <row r="976" spans="1:17" s="4" customFormat="1" ht="30" hidden="1">
      <c r="A976" s="7" t="s">
        <v>319</v>
      </c>
      <c r="B976" s="7" t="s">
        <v>314</v>
      </c>
      <c r="C976" s="75" t="s">
        <v>186</v>
      </c>
      <c r="D976" s="3" t="s">
        <v>352</v>
      </c>
      <c r="E976" s="27" t="s">
        <v>351</v>
      </c>
      <c r="F976" s="9" t="s">
        <v>23</v>
      </c>
      <c r="G976" s="9"/>
      <c r="H976" s="9"/>
      <c r="I976" s="9"/>
      <c r="J976" s="9"/>
      <c r="K976" s="9"/>
      <c r="L976" s="9"/>
      <c r="M976" s="9"/>
      <c r="N976" s="9"/>
      <c r="O976" s="9"/>
      <c r="P976" s="31"/>
      <c r="Q976" s="31"/>
    </row>
    <row r="977" spans="1:17" s="4" customFormat="1" ht="30" hidden="1">
      <c r="A977" s="7" t="s">
        <v>319</v>
      </c>
      <c r="B977" s="7" t="s">
        <v>314</v>
      </c>
      <c r="C977" s="75" t="s">
        <v>186</v>
      </c>
      <c r="D977" s="3" t="s">
        <v>352</v>
      </c>
      <c r="E977" s="6" t="s">
        <v>654</v>
      </c>
      <c r="F977" s="11" t="s">
        <v>23</v>
      </c>
      <c r="G977" s="9">
        <v>0</v>
      </c>
      <c r="H977" s="11"/>
      <c r="I977" s="11"/>
      <c r="J977" s="11"/>
      <c r="K977" s="9"/>
      <c r="L977" s="9"/>
      <c r="M977" s="9"/>
      <c r="N977" s="11">
        <f>G977</f>
        <v>0</v>
      </c>
      <c r="O977" s="9"/>
      <c r="P977" s="31"/>
      <c r="Q977" s="31"/>
    </row>
    <row r="978" spans="1:17" s="4" customFormat="1" ht="28.5" hidden="1">
      <c r="A978" s="44" t="s">
        <v>319</v>
      </c>
      <c r="B978" s="44" t="s">
        <v>314</v>
      </c>
      <c r="C978" s="44" t="s">
        <v>186</v>
      </c>
      <c r="D978" s="44" t="s">
        <v>352</v>
      </c>
      <c r="E978" s="44" t="s">
        <v>553</v>
      </c>
      <c r="F978" s="42" t="s">
        <v>23</v>
      </c>
      <c r="G978" s="42"/>
      <c r="H978" s="42"/>
      <c r="I978" s="42"/>
      <c r="J978" s="42"/>
      <c r="K978" s="42"/>
      <c r="L978" s="42"/>
      <c r="M978" s="42"/>
      <c r="N978" s="42">
        <f>SUM(N976:N977)</f>
        <v>0</v>
      </c>
      <c r="O978" s="42">
        <v>0</v>
      </c>
      <c r="P978" s="42">
        <f>N978*O978</f>
        <v>0</v>
      </c>
      <c r="Q978" s="42">
        <f>P978*1.18</f>
        <v>0</v>
      </c>
    </row>
    <row r="979" spans="1:17" s="4" customFormat="1" ht="30" hidden="1">
      <c r="A979" s="7" t="s">
        <v>319</v>
      </c>
      <c r="B979" s="7" t="s">
        <v>314</v>
      </c>
      <c r="C979" s="75" t="s">
        <v>186</v>
      </c>
      <c r="D979" s="3" t="s">
        <v>353</v>
      </c>
      <c r="E979" s="27" t="s">
        <v>375</v>
      </c>
      <c r="F979" s="9" t="s">
        <v>23</v>
      </c>
      <c r="G979" s="9"/>
      <c r="H979" s="9"/>
      <c r="I979" s="9"/>
      <c r="J979" s="9"/>
      <c r="K979" s="9"/>
      <c r="L979" s="9"/>
      <c r="M979" s="9"/>
      <c r="N979" s="9"/>
      <c r="O979" s="9"/>
      <c r="P979" s="31"/>
      <c r="Q979" s="31"/>
    </row>
    <row r="980" spans="1:17" s="4" customFormat="1" ht="30" hidden="1">
      <c r="A980" s="7" t="s">
        <v>319</v>
      </c>
      <c r="B980" s="7" t="s">
        <v>314</v>
      </c>
      <c r="C980" s="75" t="s">
        <v>186</v>
      </c>
      <c r="D980" s="3" t="s">
        <v>353</v>
      </c>
      <c r="E980" s="6" t="s">
        <v>655</v>
      </c>
      <c r="F980" s="11" t="s">
        <v>23</v>
      </c>
      <c r="G980" s="9">
        <v>0</v>
      </c>
      <c r="H980" s="11"/>
      <c r="I980" s="11"/>
      <c r="J980" s="11"/>
      <c r="K980" s="9"/>
      <c r="L980" s="9"/>
      <c r="M980" s="9"/>
      <c r="N980" s="11">
        <f>G980</f>
        <v>0</v>
      </c>
      <c r="O980" s="9"/>
      <c r="P980" s="31"/>
      <c r="Q980" s="31"/>
    </row>
    <row r="981" spans="1:17" s="4" customFormat="1" ht="28.5" hidden="1">
      <c r="A981" s="44" t="s">
        <v>319</v>
      </c>
      <c r="B981" s="44" t="s">
        <v>314</v>
      </c>
      <c r="C981" s="44" t="s">
        <v>186</v>
      </c>
      <c r="D981" s="44" t="s">
        <v>353</v>
      </c>
      <c r="E981" s="44" t="s">
        <v>553</v>
      </c>
      <c r="F981" s="42" t="s">
        <v>23</v>
      </c>
      <c r="G981" s="42"/>
      <c r="H981" s="42"/>
      <c r="I981" s="42"/>
      <c r="J981" s="42"/>
      <c r="K981" s="42"/>
      <c r="L981" s="42"/>
      <c r="M981" s="42"/>
      <c r="N981" s="42">
        <f>SUM(N979:N980)</f>
        <v>0</v>
      </c>
      <c r="O981" s="42">
        <v>0</v>
      </c>
      <c r="P981" s="42">
        <f>N981*O981</f>
        <v>0</v>
      </c>
      <c r="Q981" s="42">
        <f>P981*1.18</f>
        <v>0</v>
      </c>
    </row>
    <row r="982" spans="1:17" s="4" customFormat="1" ht="30" hidden="1">
      <c r="A982" s="7" t="s">
        <v>319</v>
      </c>
      <c r="B982" s="7" t="s">
        <v>314</v>
      </c>
      <c r="C982" s="75" t="s">
        <v>186</v>
      </c>
      <c r="D982" s="3" t="s">
        <v>354</v>
      </c>
      <c r="E982" s="27" t="s">
        <v>355</v>
      </c>
      <c r="F982" s="9" t="s">
        <v>23</v>
      </c>
      <c r="G982" s="9"/>
      <c r="H982" s="9"/>
      <c r="I982" s="9"/>
      <c r="J982" s="9"/>
      <c r="K982" s="9"/>
      <c r="L982" s="9"/>
      <c r="M982" s="9"/>
      <c r="N982" s="9"/>
      <c r="O982" s="9"/>
      <c r="P982" s="31"/>
      <c r="Q982" s="31"/>
    </row>
    <row r="983" spans="1:17" s="4" customFormat="1" ht="30" hidden="1">
      <c r="A983" s="7" t="s">
        <v>319</v>
      </c>
      <c r="B983" s="7" t="s">
        <v>314</v>
      </c>
      <c r="C983" s="75" t="s">
        <v>186</v>
      </c>
      <c r="D983" s="3" t="s">
        <v>354</v>
      </c>
      <c r="E983" s="6" t="s">
        <v>656</v>
      </c>
      <c r="F983" s="11" t="s">
        <v>23</v>
      </c>
      <c r="G983" s="9">
        <v>0</v>
      </c>
      <c r="H983" s="11"/>
      <c r="I983" s="11"/>
      <c r="J983" s="11"/>
      <c r="K983" s="9"/>
      <c r="L983" s="9"/>
      <c r="M983" s="9"/>
      <c r="N983" s="11">
        <f>G983</f>
        <v>0</v>
      </c>
      <c r="O983" s="9"/>
      <c r="P983" s="31"/>
      <c r="Q983" s="31"/>
    </row>
    <row r="984" spans="1:17" s="4" customFormat="1" ht="28.5" hidden="1">
      <c r="A984" s="44" t="s">
        <v>319</v>
      </c>
      <c r="B984" s="44" t="s">
        <v>314</v>
      </c>
      <c r="C984" s="44" t="s">
        <v>186</v>
      </c>
      <c r="D984" s="44" t="s">
        <v>354</v>
      </c>
      <c r="E984" s="44" t="s">
        <v>553</v>
      </c>
      <c r="F984" s="42" t="s">
        <v>23</v>
      </c>
      <c r="G984" s="42"/>
      <c r="H984" s="42"/>
      <c r="I984" s="42"/>
      <c r="J984" s="42"/>
      <c r="K984" s="42"/>
      <c r="L984" s="42"/>
      <c r="M984" s="42"/>
      <c r="N984" s="42">
        <f>SUM(N982:N983)</f>
        <v>0</v>
      </c>
      <c r="O984" s="42">
        <v>0</v>
      </c>
      <c r="P984" s="42">
        <f>N984*O984</f>
        <v>0</v>
      </c>
      <c r="Q984" s="42">
        <f>P984*1.18</f>
        <v>0</v>
      </c>
    </row>
    <row r="985" spans="1:17" s="4" customFormat="1" ht="120" hidden="1">
      <c r="A985" s="7" t="s">
        <v>319</v>
      </c>
      <c r="B985" s="7" t="s">
        <v>314</v>
      </c>
      <c r="C985" s="13" t="s">
        <v>42</v>
      </c>
      <c r="D985" s="3" t="s">
        <v>190</v>
      </c>
      <c r="E985" s="6" t="s">
        <v>43</v>
      </c>
      <c r="F985" s="9" t="s">
        <v>38</v>
      </c>
      <c r="G985" s="9"/>
      <c r="H985" s="9"/>
      <c r="I985" s="9"/>
      <c r="J985" s="9"/>
      <c r="K985" s="9"/>
      <c r="L985" s="9"/>
      <c r="M985" s="9"/>
      <c r="N985" s="9"/>
      <c r="O985" s="9"/>
      <c r="P985" s="31"/>
      <c r="Q985" s="31"/>
    </row>
    <row r="986" spans="1:17" s="4" customFormat="1" ht="30" hidden="1">
      <c r="A986" s="7" t="s">
        <v>319</v>
      </c>
      <c r="B986" s="7" t="s">
        <v>314</v>
      </c>
      <c r="C986" s="13" t="s">
        <v>42</v>
      </c>
      <c r="D986" s="3" t="s">
        <v>190</v>
      </c>
      <c r="E986" s="6" t="s">
        <v>561</v>
      </c>
      <c r="F986" s="9" t="s">
        <v>38</v>
      </c>
      <c r="G986" s="9">
        <v>0</v>
      </c>
      <c r="H986" s="11"/>
      <c r="I986" s="11"/>
      <c r="J986" s="11"/>
      <c r="K986" s="9">
        <f>H986/1000</f>
        <v>0</v>
      </c>
      <c r="L986" s="9"/>
      <c r="M986" s="9"/>
      <c r="N986" s="11">
        <f>G986*K986</f>
        <v>0</v>
      </c>
      <c r="O986" s="9"/>
      <c r="P986" s="31"/>
      <c r="Q986" s="31"/>
    </row>
    <row r="987" spans="1:17" s="4" customFormat="1" ht="30" hidden="1">
      <c r="A987" s="7" t="s">
        <v>319</v>
      </c>
      <c r="B987" s="7" t="s">
        <v>314</v>
      </c>
      <c r="C987" s="13"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1"/>
      <c r="Q987" s="31"/>
    </row>
    <row r="988" spans="1:17" s="4" customFormat="1" ht="30" hidden="1">
      <c r="A988" s="7" t="s">
        <v>319</v>
      </c>
      <c r="B988" s="7" t="s">
        <v>314</v>
      </c>
      <c r="C988" s="13" t="s">
        <v>42</v>
      </c>
      <c r="D988" s="3" t="s">
        <v>190</v>
      </c>
      <c r="E988" s="6" t="s">
        <v>561</v>
      </c>
      <c r="F988" s="9" t="s">
        <v>38</v>
      </c>
      <c r="G988" s="9">
        <v>0</v>
      </c>
      <c r="H988" s="11"/>
      <c r="I988" s="11"/>
      <c r="J988" s="11"/>
      <c r="K988" s="9">
        <f t="shared" si="210"/>
        <v>0</v>
      </c>
      <c r="L988" s="9"/>
      <c r="M988" s="9"/>
      <c r="N988" s="11">
        <f t="shared" si="211"/>
        <v>0</v>
      </c>
      <c r="O988" s="9"/>
      <c r="P988" s="31"/>
      <c r="Q988" s="31"/>
    </row>
    <row r="989" spans="1:17" s="4" customFormat="1" ht="30" hidden="1">
      <c r="A989" s="7" t="s">
        <v>319</v>
      </c>
      <c r="B989" s="7" t="s">
        <v>314</v>
      </c>
      <c r="C989" s="13" t="s">
        <v>42</v>
      </c>
      <c r="D989" s="3" t="s">
        <v>190</v>
      </c>
      <c r="E989" s="6" t="s">
        <v>561</v>
      </c>
      <c r="F989" s="9" t="s">
        <v>38</v>
      </c>
      <c r="G989" s="9">
        <v>0</v>
      </c>
      <c r="H989" s="11"/>
      <c r="I989" s="11"/>
      <c r="J989" s="11"/>
      <c r="K989" s="9">
        <f t="shared" si="210"/>
        <v>0</v>
      </c>
      <c r="L989" s="9"/>
      <c r="M989" s="9"/>
      <c r="N989" s="11">
        <f t="shared" si="211"/>
        <v>0</v>
      </c>
      <c r="O989" s="9"/>
      <c r="P989" s="31"/>
      <c r="Q989" s="31"/>
    </row>
    <row r="990" spans="1:17" s="4" customFormat="1" ht="30" hidden="1">
      <c r="A990" s="7" t="s">
        <v>319</v>
      </c>
      <c r="B990" s="7" t="s">
        <v>314</v>
      </c>
      <c r="C990" s="13" t="s">
        <v>42</v>
      </c>
      <c r="D990" s="3" t="s">
        <v>190</v>
      </c>
      <c r="E990" s="6" t="s">
        <v>561</v>
      </c>
      <c r="F990" s="9" t="s">
        <v>38</v>
      </c>
      <c r="G990" s="9">
        <v>0</v>
      </c>
      <c r="H990" s="11"/>
      <c r="I990" s="11"/>
      <c r="J990" s="11"/>
      <c r="K990" s="9">
        <f t="shared" si="210"/>
        <v>0</v>
      </c>
      <c r="L990" s="9"/>
      <c r="M990" s="9"/>
      <c r="N990" s="11">
        <f t="shared" si="211"/>
        <v>0</v>
      </c>
      <c r="O990" s="9"/>
      <c r="P990" s="31"/>
      <c r="Q990" s="31"/>
    </row>
    <row r="991" spans="1:17" s="4" customFormat="1" ht="30" hidden="1">
      <c r="A991" s="7" t="s">
        <v>319</v>
      </c>
      <c r="B991" s="7" t="s">
        <v>314</v>
      </c>
      <c r="C991" s="13" t="s">
        <v>42</v>
      </c>
      <c r="D991" s="3" t="s">
        <v>190</v>
      </c>
      <c r="E991" s="6" t="s">
        <v>561</v>
      </c>
      <c r="F991" s="9" t="s">
        <v>38</v>
      </c>
      <c r="G991" s="9">
        <v>3</v>
      </c>
      <c r="H991" s="11"/>
      <c r="I991" s="11"/>
      <c r="J991" s="11"/>
      <c r="K991" s="9">
        <f t="shared" si="210"/>
        <v>0</v>
      </c>
      <c r="L991" s="9"/>
      <c r="M991" s="9"/>
      <c r="N991" s="11">
        <f t="shared" si="211"/>
        <v>0</v>
      </c>
      <c r="O991" s="9"/>
      <c r="P991" s="31"/>
      <c r="Q991" s="31"/>
    </row>
    <row r="992" spans="1:17" s="4" customFormat="1" ht="30" hidden="1">
      <c r="A992" s="7" t="s">
        <v>319</v>
      </c>
      <c r="B992" s="7" t="s">
        <v>314</v>
      </c>
      <c r="C992" s="13" t="s">
        <v>42</v>
      </c>
      <c r="D992" s="3" t="s">
        <v>190</v>
      </c>
      <c r="E992" s="6" t="s">
        <v>561</v>
      </c>
      <c r="F992" s="9" t="s">
        <v>38</v>
      </c>
      <c r="G992" s="9">
        <v>0</v>
      </c>
      <c r="H992" s="11"/>
      <c r="I992" s="11"/>
      <c r="J992" s="11"/>
      <c r="K992" s="9">
        <f t="shared" si="210"/>
        <v>0</v>
      </c>
      <c r="L992" s="9"/>
      <c r="M992" s="9"/>
      <c r="N992" s="11">
        <f t="shared" si="211"/>
        <v>0</v>
      </c>
      <c r="O992" s="9"/>
      <c r="P992" s="31"/>
      <c r="Q992" s="31"/>
    </row>
    <row r="993" spans="1:17" s="4" customFormat="1" ht="30" hidden="1">
      <c r="A993" s="7" t="s">
        <v>319</v>
      </c>
      <c r="B993" s="7" t="s">
        <v>314</v>
      </c>
      <c r="C993" s="13" t="s">
        <v>42</v>
      </c>
      <c r="D993" s="3" t="s">
        <v>190</v>
      </c>
      <c r="E993" s="6" t="s">
        <v>561</v>
      </c>
      <c r="F993" s="9" t="s">
        <v>38</v>
      </c>
      <c r="G993" s="9">
        <v>0</v>
      </c>
      <c r="H993" s="11"/>
      <c r="I993" s="11"/>
      <c r="J993" s="11"/>
      <c r="K993" s="9">
        <f t="shared" si="210"/>
        <v>0</v>
      </c>
      <c r="L993" s="9"/>
      <c r="M993" s="9"/>
      <c r="N993" s="11">
        <f t="shared" si="211"/>
        <v>0</v>
      </c>
      <c r="O993" s="9"/>
      <c r="P993" s="31"/>
      <c r="Q993" s="31"/>
    </row>
    <row r="994" spans="1:17" s="4" customFormat="1" ht="28.5" hidden="1">
      <c r="A994" s="44" t="s">
        <v>319</v>
      </c>
      <c r="B994" s="44" t="s">
        <v>314</v>
      </c>
      <c r="C994" s="44" t="s">
        <v>42</v>
      </c>
      <c r="D994" s="44" t="s">
        <v>190</v>
      </c>
      <c r="E994" s="44" t="s">
        <v>553</v>
      </c>
      <c r="F994" s="42" t="s">
        <v>38</v>
      </c>
      <c r="G994" s="42"/>
      <c r="H994" s="42"/>
      <c r="I994" s="42"/>
      <c r="J994" s="42"/>
      <c r="K994" s="42"/>
      <c r="L994" s="42"/>
      <c r="M994" s="42"/>
      <c r="N994" s="42">
        <f>SUM(N985:N993)</f>
        <v>0</v>
      </c>
      <c r="O994" s="42">
        <v>0</v>
      </c>
      <c r="P994" s="42">
        <f>N994*O994</f>
        <v>0</v>
      </c>
      <c r="Q994" s="42">
        <f>P994*1.18</f>
        <v>0</v>
      </c>
    </row>
    <row r="995" spans="1:17" s="4" customFormat="1" ht="120" hidden="1">
      <c r="A995" s="7" t="s">
        <v>319</v>
      </c>
      <c r="B995" s="7" t="s">
        <v>314</v>
      </c>
      <c r="C995" s="13" t="s">
        <v>42</v>
      </c>
      <c r="D995" s="3" t="s">
        <v>191</v>
      </c>
      <c r="E995" s="6" t="s">
        <v>192</v>
      </c>
      <c r="F995" s="9" t="s">
        <v>38</v>
      </c>
      <c r="G995" s="9"/>
      <c r="H995" s="9"/>
      <c r="I995" s="9"/>
      <c r="J995" s="9"/>
      <c r="K995" s="9"/>
      <c r="L995" s="9"/>
      <c r="M995" s="9"/>
      <c r="N995" s="9"/>
      <c r="O995" s="9"/>
      <c r="P995" s="31"/>
      <c r="Q995" s="31"/>
    </row>
    <row r="996" spans="1:17" s="4" customFormat="1" ht="30" hidden="1">
      <c r="A996" s="7" t="s">
        <v>319</v>
      </c>
      <c r="B996" s="7" t="s">
        <v>314</v>
      </c>
      <c r="C996" s="13" t="s">
        <v>42</v>
      </c>
      <c r="D996" s="3" t="s">
        <v>191</v>
      </c>
      <c r="E996" s="6" t="s">
        <v>561</v>
      </c>
      <c r="F996" s="9" t="s">
        <v>38</v>
      </c>
      <c r="G996" s="9">
        <v>0</v>
      </c>
      <c r="H996" s="11"/>
      <c r="I996" s="11"/>
      <c r="J996" s="11"/>
      <c r="K996" s="9">
        <f t="shared" ref="K996:K1003" si="212">H996/1000</f>
        <v>0</v>
      </c>
      <c r="L996" s="9"/>
      <c r="M996" s="9"/>
      <c r="N996" s="11">
        <f>G996*K996</f>
        <v>0</v>
      </c>
      <c r="O996" s="9"/>
      <c r="P996" s="31"/>
      <c r="Q996" s="31"/>
    </row>
    <row r="997" spans="1:17" s="4" customFormat="1" ht="30" hidden="1">
      <c r="A997" s="7" t="s">
        <v>319</v>
      </c>
      <c r="B997" s="7" t="s">
        <v>314</v>
      </c>
      <c r="C997" s="13" t="s">
        <v>42</v>
      </c>
      <c r="D997" s="3" t="s">
        <v>191</v>
      </c>
      <c r="E997" s="6" t="s">
        <v>561</v>
      </c>
      <c r="F997" s="9" t="s">
        <v>38</v>
      </c>
      <c r="G997" s="9">
        <v>0</v>
      </c>
      <c r="H997" s="11"/>
      <c r="I997" s="11"/>
      <c r="J997" s="11"/>
      <c r="K997" s="9">
        <f t="shared" si="212"/>
        <v>0</v>
      </c>
      <c r="L997" s="9"/>
      <c r="M997" s="9"/>
      <c r="N997" s="11">
        <f t="shared" ref="N997:N1003" si="213">G997*K997</f>
        <v>0</v>
      </c>
      <c r="O997" s="9"/>
      <c r="P997" s="31"/>
      <c r="Q997" s="31"/>
    </row>
    <row r="998" spans="1:17" s="4" customFormat="1" ht="30" hidden="1">
      <c r="A998" s="7" t="s">
        <v>319</v>
      </c>
      <c r="B998" s="7" t="s">
        <v>314</v>
      </c>
      <c r="C998" s="13" t="s">
        <v>42</v>
      </c>
      <c r="D998" s="3" t="s">
        <v>191</v>
      </c>
      <c r="E998" s="6" t="s">
        <v>561</v>
      </c>
      <c r="F998" s="9" t="s">
        <v>38</v>
      </c>
      <c r="G998" s="9">
        <v>0</v>
      </c>
      <c r="H998" s="11"/>
      <c r="I998" s="11"/>
      <c r="J998" s="11"/>
      <c r="K998" s="9">
        <f t="shared" si="212"/>
        <v>0</v>
      </c>
      <c r="L998" s="9"/>
      <c r="M998" s="9"/>
      <c r="N998" s="11">
        <f t="shared" si="213"/>
        <v>0</v>
      </c>
      <c r="O998" s="9"/>
      <c r="P998" s="31"/>
      <c r="Q998" s="31"/>
    </row>
    <row r="999" spans="1:17" s="4" customFormat="1" ht="30" hidden="1">
      <c r="A999" s="7" t="s">
        <v>319</v>
      </c>
      <c r="B999" s="7" t="s">
        <v>314</v>
      </c>
      <c r="C999" s="13" t="s">
        <v>42</v>
      </c>
      <c r="D999" s="3" t="s">
        <v>191</v>
      </c>
      <c r="E999" s="6" t="s">
        <v>561</v>
      </c>
      <c r="F999" s="9" t="s">
        <v>38</v>
      </c>
      <c r="G999" s="9">
        <v>0</v>
      </c>
      <c r="H999" s="11"/>
      <c r="I999" s="11"/>
      <c r="J999" s="11"/>
      <c r="K999" s="9">
        <f t="shared" si="212"/>
        <v>0</v>
      </c>
      <c r="L999" s="9"/>
      <c r="M999" s="9"/>
      <c r="N999" s="11">
        <f t="shared" si="213"/>
        <v>0</v>
      </c>
      <c r="O999" s="9"/>
      <c r="P999" s="31"/>
      <c r="Q999" s="31"/>
    </row>
    <row r="1000" spans="1:17" s="4" customFormat="1" ht="30" hidden="1">
      <c r="A1000" s="7" t="s">
        <v>319</v>
      </c>
      <c r="B1000" s="7" t="s">
        <v>314</v>
      </c>
      <c r="C1000" s="13" t="s">
        <v>42</v>
      </c>
      <c r="D1000" s="3" t="s">
        <v>191</v>
      </c>
      <c r="E1000" s="6" t="s">
        <v>561</v>
      </c>
      <c r="F1000" s="9" t="s">
        <v>38</v>
      </c>
      <c r="G1000" s="9">
        <v>0</v>
      </c>
      <c r="H1000" s="11"/>
      <c r="I1000" s="11"/>
      <c r="J1000" s="11"/>
      <c r="K1000" s="9">
        <f t="shared" si="212"/>
        <v>0</v>
      </c>
      <c r="L1000" s="9"/>
      <c r="M1000" s="9"/>
      <c r="N1000" s="11">
        <f t="shared" si="213"/>
        <v>0</v>
      </c>
      <c r="O1000" s="9"/>
      <c r="P1000" s="31"/>
      <c r="Q1000" s="31"/>
    </row>
    <row r="1001" spans="1:17" s="4" customFormat="1" ht="30" hidden="1">
      <c r="A1001" s="7" t="s">
        <v>319</v>
      </c>
      <c r="B1001" s="7" t="s">
        <v>314</v>
      </c>
      <c r="C1001" s="13" t="s">
        <v>42</v>
      </c>
      <c r="D1001" s="3" t="s">
        <v>191</v>
      </c>
      <c r="E1001" s="6" t="s">
        <v>561</v>
      </c>
      <c r="F1001" s="9" t="s">
        <v>38</v>
      </c>
      <c r="G1001" s="9">
        <v>3</v>
      </c>
      <c r="H1001" s="11"/>
      <c r="I1001" s="11"/>
      <c r="J1001" s="11"/>
      <c r="K1001" s="9">
        <f t="shared" si="212"/>
        <v>0</v>
      </c>
      <c r="L1001" s="9"/>
      <c r="M1001" s="9"/>
      <c r="N1001" s="11">
        <f t="shared" si="213"/>
        <v>0</v>
      </c>
      <c r="O1001" s="9"/>
      <c r="P1001" s="31"/>
      <c r="Q1001" s="31"/>
    </row>
    <row r="1002" spans="1:17" s="4" customFormat="1" ht="30" hidden="1">
      <c r="A1002" s="7" t="s">
        <v>319</v>
      </c>
      <c r="B1002" s="7" t="s">
        <v>314</v>
      </c>
      <c r="C1002" s="13" t="s">
        <v>42</v>
      </c>
      <c r="D1002" s="3" t="s">
        <v>191</v>
      </c>
      <c r="E1002" s="6" t="s">
        <v>561</v>
      </c>
      <c r="F1002" s="9" t="s">
        <v>38</v>
      </c>
      <c r="G1002" s="9">
        <v>0</v>
      </c>
      <c r="H1002" s="11"/>
      <c r="I1002" s="11"/>
      <c r="J1002" s="11"/>
      <c r="K1002" s="9">
        <f t="shared" si="212"/>
        <v>0</v>
      </c>
      <c r="L1002" s="9"/>
      <c r="M1002" s="9"/>
      <c r="N1002" s="11">
        <f t="shared" si="213"/>
        <v>0</v>
      </c>
      <c r="O1002" s="9"/>
      <c r="P1002" s="31"/>
      <c r="Q1002" s="31"/>
    </row>
    <row r="1003" spans="1:17" s="4" customFormat="1" ht="30" hidden="1">
      <c r="A1003" s="7" t="s">
        <v>319</v>
      </c>
      <c r="B1003" s="7" t="s">
        <v>314</v>
      </c>
      <c r="C1003" s="13" t="s">
        <v>42</v>
      </c>
      <c r="D1003" s="3" t="s">
        <v>191</v>
      </c>
      <c r="E1003" s="6" t="s">
        <v>561</v>
      </c>
      <c r="F1003" s="9" t="s">
        <v>38</v>
      </c>
      <c r="G1003" s="9">
        <v>0</v>
      </c>
      <c r="H1003" s="11"/>
      <c r="I1003" s="11"/>
      <c r="J1003" s="11"/>
      <c r="K1003" s="9">
        <f t="shared" si="212"/>
        <v>0</v>
      </c>
      <c r="L1003" s="9"/>
      <c r="M1003" s="9"/>
      <c r="N1003" s="11">
        <f t="shared" si="213"/>
        <v>0</v>
      </c>
      <c r="O1003" s="9"/>
      <c r="P1003" s="31"/>
      <c r="Q1003" s="31"/>
    </row>
    <row r="1004" spans="1:17" s="4" customFormat="1" ht="28.5" hidden="1">
      <c r="A1004" s="44" t="s">
        <v>319</v>
      </c>
      <c r="B1004" s="44" t="s">
        <v>314</v>
      </c>
      <c r="C1004" s="44" t="s">
        <v>42</v>
      </c>
      <c r="D1004" s="44" t="s">
        <v>191</v>
      </c>
      <c r="E1004" s="44" t="s">
        <v>553</v>
      </c>
      <c r="F1004" s="42" t="s">
        <v>38</v>
      </c>
      <c r="G1004" s="42"/>
      <c r="H1004" s="42"/>
      <c r="I1004" s="42"/>
      <c r="J1004" s="42"/>
      <c r="K1004" s="42"/>
      <c r="L1004" s="42"/>
      <c r="M1004" s="42"/>
      <c r="N1004" s="42">
        <f>SUM(N995:N1003)</f>
        <v>0</v>
      </c>
      <c r="O1004" s="42">
        <v>0</v>
      </c>
      <c r="P1004" s="42">
        <f>N1004*O1004</f>
        <v>0</v>
      </c>
      <c r="Q1004" s="42">
        <f>P1004*1.18</f>
        <v>0</v>
      </c>
    </row>
    <row r="1005" spans="1:17" s="4" customFormat="1" ht="105" hidden="1">
      <c r="A1005" s="7" t="s">
        <v>319</v>
      </c>
      <c r="B1005" s="7" t="s">
        <v>314</v>
      </c>
      <c r="C1005" s="13" t="s">
        <v>42</v>
      </c>
      <c r="D1005" s="3" t="s">
        <v>191</v>
      </c>
      <c r="E1005" s="6" t="s">
        <v>493</v>
      </c>
      <c r="F1005" s="9" t="s">
        <v>48</v>
      </c>
      <c r="G1005" s="9"/>
      <c r="H1005" s="9"/>
      <c r="I1005" s="9"/>
      <c r="J1005" s="9"/>
      <c r="K1005" s="9"/>
      <c r="L1005" s="9"/>
      <c r="M1005" s="9"/>
      <c r="N1005" s="9"/>
      <c r="O1005" s="9"/>
      <c r="P1005" s="31"/>
      <c r="Q1005" s="31"/>
    </row>
    <row r="1006" spans="1:17" s="4" customFormat="1" ht="30">
      <c r="A1006" s="7" t="s">
        <v>319</v>
      </c>
      <c r="B1006" s="7" t="s">
        <v>314</v>
      </c>
      <c r="C1006" s="13" t="s">
        <v>42</v>
      </c>
      <c r="D1006" s="3" t="s">
        <v>191</v>
      </c>
      <c r="E1006" s="6" t="s">
        <v>657</v>
      </c>
      <c r="F1006" s="11" t="s">
        <v>48</v>
      </c>
      <c r="G1006" s="9">
        <v>1</v>
      </c>
      <c r="H1006" s="11"/>
      <c r="I1006" s="11"/>
      <c r="J1006" s="11"/>
      <c r="K1006" s="9"/>
      <c r="L1006" s="9"/>
      <c r="M1006" s="9"/>
      <c r="N1006" s="89">
        <f>G1006</f>
        <v>1</v>
      </c>
      <c r="O1006" s="9"/>
      <c r="P1006" s="31"/>
      <c r="Q1006" s="31"/>
    </row>
    <row r="1007" spans="1:17" s="4" customFormat="1" ht="28.5">
      <c r="A1007" s="44" t="s">
        <v>319</v>
      </c>
      <c r="B1007" s="44" t="s">
        <v>314</v>
      </c>
      <c r="C1007" s="44" t="s">
        <v>42</v>
      </c>
      <c r="D1007" s="44" t="s">
        <v>191</v>
      </c>
      <c r="E1007" s="44" t="s">
        <v>553</v>
      </c>
      <c r="F1007" s="42" t="s">
        <v>48</v>
      </c>
      <c r="G1007" s="42"/>
      <c r="H1007" s="42"/>
      <c r="I1007" s="42"/>
      <c r="J1007" s="42"/>
      <c r="K1007" s="42"/>
      <c r="L1007" s="42"/>
      <c r="M1007" s="42"/>
      <c r="N1007" s="88">
        <f>SUM(N1005:N1006)</f>
        <v>1</v>
      </c>
      <c r="O1007" s="42">
        <v>0</v>
      </c>
      <c r="P1007" s="42">
        <f>N1007*O1007</f>
        <v>0</v>
      </c>
      <c r="Q1007" s="42">
        <f>P1007*1.18</f>
        <v>0</v>
      </c>
    </row>
    <row r="1008" spans="1:17" s="4" customFormat="1" ht="150" hidden="1">
      <c r="A1008" s="7" t="s">
        <v>319</v>
      </c>
      <c r="B1008" s="7" t="s">
        <v>314</v>
      </c>
      <c r="C1008" s="13" t="s">
        <v>42</v>
      </c>
      <c r="D1008" s="3" t="s">
        <v>193</v>
      </c>
      <c r="E1008" s="6" t="s">
        <v>494</v>
      </c>
      <c r="F1008" s="9" t="s">
        <v>41</v>
      </c>
      <c r="G1008" s="9"/>
      <c r="H1008" s="9"/>
      <c r="I1008" s="9"/>
      <c r="J1008" s="9"/>
      <c r="K1008" s="9"/>
      <c r="L1008" s="9"/>
      <c r="M1008" s="9"/>
      <c r="N1008" s="9"/>
      <c r="O1008" s="9"/>
      <c r="P1008" s="31"/>
      <c r="Q1008" s="31"/>
    </row>
    <row r="1009" spans="1:17" s="4" customFormat="1" ht="30">
      <c r="A1009" s="7" t="s">
        <v>319</v>
      </c>
      <c r="B1009" s="7" t="s">
        <v>314</v>
      </c>
      <c r="C1009" s="13" t="s">
        <v>42</v>
      </c>
      <c r="D1009" s="3" t="s">
        <v>193</v>
      </c>
      <c r="E1009" s="6" t="s">
        <v>658</v>
      </c>
      <c r="F1009" s="11" t="s">
        <v>23</v>
      </c>
      <c r="G1009" s="9">
        <v>1</v>
      </c>
      <c r="H1009" s="11"/>
      <c r="I1009" s="11"/>
      <c r="J1009" s="11"/>
      <c r="K1009" s="9"/>
      <c r="L1009" s="9"/>
      <c r="M1009" s="9"/>
      <c r="N1009" s="89">
        <f>G1009</f>
        <v>1</v>
      </c>
      <c r="O1009" s="9"/>
      <c r="P1009" s="31"/>
      <c r="Q1009" s="31"/>
    </row>
    <row r="1010" spans="1:17" s="4" customFormat="1" ht="28.5">
      <c r="A1010" s="44" t="s">
        <v>319</v>
      </c>
      <c r="B1010" s="44" t="s">
        <v>314</v>
      </c>
      <c r="C1010" s="44" t="s">
        <v>42</v>
      </c>
      <c r="D1010" s="44" t="s">
        <v>193</v>
      </c>
      <c r="E1010" s="44" t="s">
        <v>553</v>
      </c>
      <c r="F1010" s="42" t="s">
        <v>23</v>
      </c>
      <c r="G1010" s="42"/>
      <c r="H1010" s="42"/>
      <c r="I1010" s="42"/>
      <c r="J1010" s="42"/>
      <c r="K1010" s="42"/>
      <c r="L1010" s="42"/>
      <c r="M1010" s="42"/>
      <c r="N1010" s="88">
        <f>SUM(N1008:N1009)</f>
        <v>1</v>
      </c>
      <c r="O1010" s="42">
        <v>0</v>
      </c>
      <c r="P1010" s="42">
        <f>N1010*O1010</f>
        <v>0</v>
      </c>
      <c r="Q1010" s="42">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1"/>
      <c r="Q1011" s="31"/>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1"/>
      <c r="Q1012" s="31"/>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1"/>
      <c r="Q1013" s="31"/>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1"/>
      <c r="Q1014" s="31"/>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1"/>
      <c r="Q1015" s="31"/>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1"/>
      <c r="Q1016" s="31"/>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1"/>
      <c r="Q1017" s="31"/>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1"/>
      <c r="Q1018" s="31"/>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1"/>
      <c r="Q1019" s="31"/>
    </row>
    <row r="1020" spans="1:17" s="4" customFormat="1" ht="28.5" hidden="1">
      <c r="A1020" s="44" t="s">
        <v>319</v>
      </c>
      <c r="B1020" s="44" t="s">
        <v>314</v>
      </c>
      <c r="C1020" s="44" t="s">
        <v>42</v>
      </c>
      <c r="D1020" s="44" t="s">
        <v>194</v>
      </c>
      <c r="E1020" s="44" t="s">
        <v>553</v>
      </c>
      <c r="F1020" s="42" t="s">
        <v>23</v>
      </c>
      <c r="G1020" s="42"/>
      <c r="H1020" s="42"/>
      <c r="I1020" s="42"/>
      <c r="J1020" s="42"/>
      <c r="K1020" s="42"/>
      <c r="L1020" s="42"/>
      <c r="M1020" s="42"/>
      <c r="N1020" s="42">
        <f>SUM(N1011:N1019)</f>
        <v>0</v>
      </c>
      <c r="O1020" s="42">
        <v>0</v>
      </c>
      <c r="P1020" s="42">
        <f>N1020*O1020</f>
        <v>0</v>
      </c>
      <c r="Q1020" s="42">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1"/>
      <c r="Q1021" s="31"/>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1"/>
      <c r="Q1022" s="31"/>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1"/>
      <c r="Q1023" s="31"/>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1"/>
      <c r="Q1024" s="31"/>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1"/>
      <c r="Q1025" s="31"/>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1"/>
      <c r="Q1026" s="31"/>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1"/>
      <c r="Q1027" s="31"/>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1"/>
      <c r="Q1028" s="31"/>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1"/>
      <c r="Q1029" s="31"/>
    </row>
    <row r="1030" spans="1:17" s="4" customFormat="1" ht="28.5" hidden="1">
      <c r="A1030" s="44" t="s">
        <v>319</v>
      </c>
      <c r="B1030" s="44" t="s">
        <v>314</v>
      </c>
      <c r="C1030" s="44" t="s">
        <v>42</v>
      </c>
      <c r="D1030" s="44" t="s">
        <v>195</v>
      </c>
      <c r="E1030" s="44" t="s">
        <v>553</v>
      </c>
      <c r="F1030" s="42" t="s">
        <v>23</v>
      </c>
      <c r="G1030" s="42"/>
      <c r="H1030" s="42"/>
      <c r="I1030" s="42"/>
      <c r="J1030" s="42"/>
      <c r="K1030" s="42"/>
      <c r="L1030" s="42"/>
      <c r="M1030" s="42"/>
      <c r="N1030" s="42">
        <f>SUM(N1021:N1029)</f>
        <v>0</v>
      </c>
      <c r="O1030" s="42">
        <v>0</v>
      </c>
      <c r="P1030" s="42">
        <f>N1030*O1030</f>
        <v>0</v>
      </c>
      <c r="Q1030" s="42">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1"/>
      <c r="Q1031" s="31"/>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89">
        <f t="shared" ref="N1032:N1037" si="218">G1032</f>
        <v>32</v>
      </c>
      <c r="O1032" s="9"/>
      <c r="P1032" s="31"/>
      <c r="Q1032" s="31"/>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89">
        <f t="shared" si="218"/>
        <v>4</v>
      </c>
      <c r="O1033" s="9"/>
      <c r="P1033" s="31"/>
      <c r="Q1033" s="31"/>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89">
        <f t="shared" si="218"/>
        <v>3</v>
      </c>
      <c r="O1034" s="9"/>
      <c r="P1034" s="31"/>
      <c r="Q1034" s="31"/>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1"/>
      <c r="Q1035" s="31"/>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1"/>
      <c r="Q1036" s="31"/>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1"/>
      <c r="Q1037" s="31"/>
    </row>
    <row r="1038" spans="1:17" s="4" customFormat="1" ht="42.75">
      <c r="A1038" s="44" t="s">
        <v>319</v>
      </c>
      <c r="B1038" s="44" t="s">
        <v>314</v>
      </c>
      <c r="C1038" s="44" t="s">
        <v>42</v>
      </c>
      <c r="D1038" s="44" t="s">
        <v>196</v>
      </c>
      <c r="E1038" s="44" t="s">
        <v>553</v>
      </c>
      <c r="F1038" s="42" t="s">
        <v>23</v>
      </c>
      <c r="G1038" s="42"/>
      <c r="H1038" s="42"/>
      <c r="I1038" s="42"/>
      <c r="J1038" s="42"/>
      <c r="K1038" s="42"/>
      <c r="L1038" s="42"/>
      <c r="M1038" s="42"/>
      <c r="N1038" s="88">
        <f>SUM(N1031:N1037)</f>
        <v>39</v>
      </c>
      <c r="O1038" s="42">
        <v>0</v>
      </c>
      <c r="P1038" s="42">
        <f>N1038*O1038</f>
        <v>0</v>
      </c>
      <c r="Q1038" s="42">
        <f>P1038*1.18</f>
        <v>0</v>
      </c>
    </row>
    <row r="1039" spans="1:17" s="4" customFormat="1" ht="45" hidden="1">
      <c r="A1039" s="7" t="s">
        <v>319</v>
      </c>
      <c r="B1039" s="7" t="s">
        <v>314</v>
      </c>
      <c r="C1039" s="12" t="s">
        <v>42</v>
      </c>
      <c r="D1039" s="3" t="s">
        <v>197</v>
      </c>
      <c r="E1039" s="24" t="s">
        <v>495</v>
      </c>
      <c r="F1039" s="9" t="s">
        <v>38</v>
      </c>
      <c r="G1039" s="9"/>
      <c r="H1039" s="9"/>
      <c r="I1039" s="9"/>
      <c r="J1039" s="9"/>
      <c r="K1039" s="9"/>
      <c r="L1039" s="9"/>
      <c r="M1039" s="9"/>
      <c r="N1039" s="9"/>
      <c r="O1039" s="9"/>
      <c r="P1039" s="31"/>
      <c r="Q1039" s="31"/>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1"/>
      <c r="Q1040" s="31"/>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1"/>
      <c r="Q1041" s="31"/>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1"/>
      <c r="Q1042" s="31"/>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1"/>
      <c r="Q1043" s="31"/>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1"/>
      <c r="Q1044" s="31"/>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1"/>
      <c r="Q1045" s="31"/>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1"/>
      <c r="Q1046" s="31"/>
    </row>
    <row r="1047" spans="1:17" s="4" customFormat="1" ht="28.5" hidden="1">
      <c r="A1047" s="44" t="s">
        <v>319</v>
      </c>
      <c r="B1047" s="44" t="s">
        <v>314</v>
      </c>
      <c r="C1047" s="44" t="s">
        <v>42</v>
      </c>
      <c r="D1047" s="44" t="s">
        <v>197</v>
      </c>
      <c r="E1047" s="44" t="s">
        <v>553</v>
      </c>
      <c r="F1047" s="42" t="s">
        <v>38</v>
      </c>
      <c r="G1047" s="42"/>
      <c r="H1047" s="42"/>
      <c r="I1047" s="42"/>
      <c r="J1047" s="42"/>
      <c r="K1047" s="42"/>
      <c r="L1047" s="42"/>
      <c r="M1047" s="42"/>
      <c r="N1047" s="42">
        <f>SUM(N1039:N1046)</f>
        <v>0</v>
      </c>
      <c r="O1047" s="42">
        <v>0</v>
      </c>
      <c r="P1047" s="42">
        <f>N1047*O1047</f>
        <v>0</v>
      </c>
      <c r="Q1047" s="42">
        <f>P1047*1.18</f>
        <v>0</v>
      </c>
    </row>
    <row r="1048" spans="1:17" s="4" customFormat="1" ht="45" hidden="1">
      <c r="A1048" s="7" t="s">
        <v>319</v>
      </c>
      <c r="B1048" s="7" t="s">
        <v>314</v>
      </c>
      <c r="C1048" s="12" t="s">
        <v>42</v>
      </c>
      <c r="D1048" s="3" t="s">
        <v>198</v>
      </c>
      <c r="E1048" s="24" t="s">
        <v>337</v>
      </c>
      <c r="F1048" s="9" t="s">
        <v>38</v>
      </c>
      <c r="G1048" s="9"/>
      <c r="H1048" s="9"/>
      <c r="I1048" s="9"/>
      <c r="J1048" s="9"/>
      <c r="K1048" s="9"/>
      <c r="L1048" s="9"/>
      <c r="M1048" s="9"/>
      <c r="N1048" s="9"/>
      <c r="O1048" s="9"/>
      <c r="P1048" s="31"/>
      <c r="Q1048" s="31"/>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1"/>
      <c r="Q1049" s="31"/>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1"/>
      <c r="Q1050" s="31"/>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1"/>
      <c r="Q1051" s="31"/>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1"/>
      <c r="Q1052" s="31"/>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1"/>
      <c r="Q1053" s="31"/>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1"/>
      <c r="Q1054" s="31"/>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1"/>
      <c r="Q1055" s="31"/>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1"/>
      <c r="Q1056" s="31"/>
    </row>
    <row r="1057" spans="1:17" s="4" customFormat="1" ht="28.5" hidden="1">
      <c r="A1057" s="44" t="s">
        <v>319</v>
      </c>
      <c r="B1057" s="44" t="s">
        <v>314</v>
      </c>
      <c r="C1057" s="44" t="s">
        <v>42</v>
      </c>
      <c r="D1057" s="44" t="s">
        <v>198</v>
      </c>
      <c r="E1057" s="44" t="s">
        <v>553</v>
      </c>
      <c r="F1057" s="42" t="s">
        <v>38</v>
      </c>
      <c r="G1057" s="42"/>
      <c r="H1057" s="42"/>
      <c r="I1057" s="42"/>
      <c r="J1057" s="42"/>
      <c r="K1057" s="42"/>
      <c r="L1057" s="42"/>
      <c r="M1057" s="42"/>
      <c r="N1057" s="42">
        <f>SUM(N1048:N1056)</f>
        <v>0</v>
      </c>
      <c r="O1057" s="42">
        <v>0</v>
      </c>
      <c r="P1057" s="42">
        <f>N1057*O1057</f>
        <v>0</v>
      </c>
      <c r="Q1057" s="42">
        <f>P1057*1.18</f>
        <v>0</v>
      </c>
    </row>
    <row r="1058" spans="1:17" s="4" customFormat="1" ht="45" hidden="1">
      <c r="A1058" s="7" t="s">
        <v>319</v>
      </c>
      <c r="B1058" s="7" t="s">
        <v>314</v>
      </c>
      <c r="C1058" s="12" t="s">
        <v>42</v>
      </c>
      <c r="D1058" s="3" t="s">
        <v>199</v>
      </c>
      <c r="E1058" s="24" t="s">
        <v>338</v>
      </c>
      <c r="F1058" s="9" t="s">
        <v>38</v>
      </c>
      <c r="G1058" s="9"/>
      <c r="H1058" s="9"/>
      <c r="I1058" s="9"/>
      <c r="J1058" s="9"/>
      <c r="K1058" s="9"/>
      <c r="L1058" s="9"/>
      <c r="M1058" s="9"/>
      <c r="N1058" s="9"/>
      <c r="O1058" s="9"/>
      <c r="P1058" s="31"/>
      <c r="Q1058" s="31"/>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1"/>
      <c r="Q1059" s="31"/>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1"/>
      <c r="Q1060" s="31"/>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1"/>
      <c r="Q1061" s="31"/>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1"/>
      <c r="Q1062" s="31"/>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1"/>
      <c r="Q1063" s="31"/>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1"/>
      <c r="Q1064" s="31"/>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1"/>
      <c r="Q1065" s="31"/>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1"/>
      <c r="Q1066" s="31"/>
    </row>
    <row r="1067" spans="1:17" s="4" customFormat="1" ht="28.5" hidden="1">
      <c r="A1067" s="44" t="s">
        <v>319</v>
      </c>
      <c r="B1067" s="44" t="s">
        <v>314</v>
      </c>
      <c r="C1067" s="44" t="s">
        <v>42</v>
      </c>
      <c r="D1067" s="44" t="s">
        <v>199</v>
      </c>
      <c r="E1067" s="44" t="s">
        <v>553</v>
      </c>
      <c r="F1067" s="42" t="s">
        <v>38</v>
      </c>
      <c r="G1067" s="42"/>
      <c r="H1067" s="42"/>
      <c r="I1067" s="42"/>
      <c r="J1067" s="42"/>
      <c r="K1067" s="42"/>
      <c r="L1067" s="42"/>
      <c r="M1067" s="42"/>
      <c r="N1067" s="42">
        <f>SUM(N1058:N1066)</f>
        <v>0</v>
      </c>
      <c r="O1067" s="42">
        <v>0</v>
      </c>
      <c r="P1067" s="42">
        <f>N1067*O1067</f>
        <v>0</v>
      </c>
      <c r="Q1067" s="42">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1"/>
      <c r="Q1068" s="31"/>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89">
        <f>G1069*K1069</f>
        <v>56.102363999999994</v>
      </c>
      <c r="O1069" s="9"/>
      <c r="P1069" s="31"/>
      <c r="Q1069" s="31"/>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1"/>
      <c r="Q1070" s="31"/>
    </row>
    <row r="1071" spans="1:17" s="4" customFormat="1" ht="28.5">
      <c r="A1071" s="44" t="s">
        <v>319</v>
      </c>
      <c r="B1071" s="44" t="s">
        <v>314</v>
      </c>
      <c r="C1071" s="44" t="s">
        <v>42</v>
      </c>
      <c r="D1071" s="44" t="s">
        <v>200</v>
      </c>
      <c r="E1071" s="44" t="s">
        <v>553</v>
      </c>
      <c r="F1071" s="42" t="s">
        <v>6</v>
      </c>
      <c r="G1071" s="42"/>
      <c r="H1071" s="42"/>
      <c r="I1071" s="42"/>
      <c r="J1071" s="42"/>
      <c r="K1071" s="42"/>
      <c r="L1071" s="42"/>
      <c r="M1071" s="42"/>
      <c r="N1071" s="88">
        <f>SUM(N1062:N1070)</f>
        <v>56.102363999999994</v>
      </c>
      <c r="O1071" s="42">
        <v>0</v>
      </c>
      <c r="P1071" s="42">
        <f>N1071*O1071</f>
        <v>0</v>
      </c>
      <c r="Q1071" s="42">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1"/>
      <c r="Q1072" s="31"/>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1"/>
      <c r="Q1073" s="31"/>
    </row>
    <row r="1074" spans="1:17" s="4" customFormat="1" ht="28.5" hidden="1">
      <c r="A1074" s="44" t="s">
        <v>319</v>
      </c>
      <c r="B1074" s="44" t="s">
        <v>314</v>
      </c>
      <c r="C1074" s="44" t="s">
        <v>42</v>
      </c>
      <c r="D1074" s="44" t="s">
        <v>379</v>
      </c>
      <c r="E1074" s="44" t="s">
        <v>553</v>
      </c>
      <c r="F1074" s="42" t="s">
        <v>41</v>
      </c>
      <c r="G1074" s="42"/>
      <c r="H1074" s="42"/>
      <c r="I1074" s="42"/>
      <c r="J1074" s="42"/>
      <c r="K1074" s="42"/>
      <c r="L1074" s="42"/>
      <c r="M1074" s="42"/>
      <c r="N1074" s="42">
        <f>SUM(N1072:N1073)</f>
        <v>0</v>
      </c>
      <c r="O1074" s="42">
        <v>0</v>
      </c>
      <c r="P1074" s="42">
        <f>N1074*O1074</f>
        <v>0</v>
      </c>
      <c r="Q1074" s="42">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1"/>
      <c r="Q1075" s="31"/>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1"/>
      <c r="Q1076" s="31"/>
    </row>
    <row r="1077" spans="1:17" s="4" customFormat="1" ht="28.5" hidden="1">
      <c r="A1077" s="44" t="s">
        <v>319</v>
      </c>
      <c r="B1077" s="44" t="s">
        <v>314</v>
      </c>
      <c r="C1077" s="44" t="s">
        <v>42</v>
      </c>
      <c r="D1077" s="44" t="s">
        <v>380</v>
      </c>
      <c r="E1077" s="44" t="s">
        <v>553</v>
      </c>
      <c r="F1077" s="42" t="s">
        <v>41</v>
      </c>
      <c r="G1077" s="42"/>
      <c r="H1077" s="42"/>
      <c r="I1077" s="42"/>
      <c r="J1077" s="42"/>
      <c r="K1077" s="42"/>
      <c r="L1077" s="42"/>
      <c r="M1077" s="42"/>
      <c r="N1077" s="42">
        <f>SUM(N1075:N1076)</f>
        <v>0</v>
      </c>
      <c r="O1077" s="42">
        <v>0</v>
      </c>
      <c r="P1077" s="42">
        <f>N1077*O1077</f>
        <v>0</v>
      </c>
      <c r="Q1077" s="42">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1"/>
      <c r="Q1078" s="31"/>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1"/>
      <c r="Q1079" s="31"/>
    </row>
    <row r="1080" spans="1:17" s="4" customFormat="1" ht="28.5" hidden="1">
      <c r="A1080" s="44" t="s">
        <v>319</v>
      </c>
      <c r="B1080" s="44" t="s">
        <v>314</v>
      </c>
      <c r="C1080" s="44" t="s">
        <v>42</v>
      </c>
      <c r="D1080" s="44" t="s">
        <v>201</v>
      </c>
      <c r="E1080" s="44" t="s">
        <v>553</v>
      </c>
      <c r="F1080" s="42" t="s">
        <v>41</v>
      </c>
      <c r="G1080" s="42"/>
      <c r="H1080" s="42"/>
      <c r="I1080" s="42"/>
      <c r="J1080" s="42"/>
      <c r="K1080" s="42"/>
      <c r="L1080" s="42"/>
      <c r="M1080" s="42"/>
      <c r="N1080" s="42">
        <f>SUM(N1078:N1079)</f>
        <v>0</v>
      </c>
      <c r="O1080" s="42">
        <v>0</v>
      </c>
      <c r="P1080" s="42">
        <f>N1080*O1080</f>
        <v>0</v>
      </c>
      <c r="Q1080" s="42">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1"/>
      <c r="Q1081" s="31"/>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1"/>
      <c r="Q1082" s="31"/>
    </row>
    <row r="1083" spans="1:17" s="4" customFormat="1" ht="28.5" hidden="1">
      <c r="A1083" s="44" t="s">
        <v>319</v>
      </c>
      <c r="B1083" s="44" t="s">
        <v>314</v>
      </c>
      <c r="C1083" s="44" t="s">
        <v>42</v>
      </c>
      <c r="D1083" s="44" t="s">
        <v>203</v>
      </c>
      <c r="E1083" s="44" t="s">
        <v>553</v>
      </c>
      <c r="F1083" s="42" t="s">
        <v>41</v>
      </c>
      <c r="G1083" s="42"/>
      <c r="H1083" s="42"/>
      <c r="I1083" s="42"/>
      <c r="J1083" s="42"/>
      <c r="K1083" s="42"/>
      <c r="L1083" s="42"/>
      <c r="M1083" s="42"/>
      <c r="N1083" s="42">
        <f>SUM(N1081:N1082)</f>
        <v>0</v>
      </c>
      <c r="O1083" s="42">
        <v>0</v>
      </c>
      <c r="P1083" s="42">
        <f>N1083*O1083</f>
        <v>0</v>
      </c>
      <c r="Q1083" s="42">
        <f>P1083*1.18</f>
        <v>0</v>
      </c>
    </row>
    <row r="1084" spans="1:17" s="4" customFormat="1" ht="30" hidden="1">
      <c r="A1084" s="7" t="s">
        <v>319</v>
      </c>
      <c r="B1084" s="7" t="s">
        <v>314</v>
      </c>
      <c r="C1084" s="8" t="s">
        <v>42</v>
      </c>
      <c r="D1084" s="3" t="s">
        <v>785</v>
      </c>
      <c r="E1084" s="6" t="s">
        <v>786</v>
      </c>
      <c r="F1084" s="9" t="s">
        <v>23</v>
      </c>
      <c r="G1084" s="9"/>
      <c r="H1084" s="9"/>
      <c r="I1084" s="9"/>
      <c r="J1084" s="9"/>
      <c r="K1084" s="9"/>
      <c r="L1084" s="9"/>
      <c r="M1084" s="9"/>
      <c r="N1084" s="9"/>
      <c r="O1084" s="9"/>
      <c r="P1084" s="31"/>
      <c r="Q1084" s="31"/>
    </row>
    <row r="1085" spans="1:17" s="4" customFormat="1" ht="30">
      <c r="A1085" s="7" t="s">
        <v>319</v>
      </c>
      <c r="B1085" s="7" t="s">
        <v>314</v>
      </c>
      <c r="C1085" s="8" t="s">
        <v>42</v>
      </c>
      <c r="D1085" s="3" t="s">
        <v>785</v>
      </c>
      <c r="E1085" s="6" t="s">
        <v>786</v>
      </c>
      <c r="F1085" s="9" t="s">
        <v>41</v>
      </c>
      <c r="G1085" s="9">
        <v>1</v>
      </c>
      <c r="H1085" s="11"/>
      <c r="I1085" s="11"/>
      <c r="J1085" s="11"/>
      <c r="K1085" s="9"/>
      <c r="L1085" s="9"/>
      <c r="M1085" s="9"/>
      <c r="N1085" s="89">
        <f>G1085</f>
        <v>1</v>
      </c>
      <c r="O1085" s="9"/>
      <c r="P1085" s="31"/>
      <c r="Q1085" s="31"/>
    </row>
    <row r="1086" spans="1:17" s="4" customFormat="1" ht="48" customHeight="1">
      <c r="A1086" s="44" t="s">
        <v>319</v>
      </c>
      <c r="B1086" s="44" t="s">
        <v>314</v>
      </c>
      <c r="C1086" s="44" t="s">
        <v>42</v>
      </c>
      <c r="D1086" s="44" t="s">
        <v>785</v>
      </c>
      <c r="E1086" s="44" t="s">
        <v>553</v>
      </c>
      <c r="F1086" s="42" t="s">
        <v>41</v>
      </c>
      <c r="G1086" s="42"/>
      <c r="H1086" s="42"/>
      <c r="I1086" s="42"/>
      <c r="J1086" s="42"/>
      <c r="K1086" s="42"/>
      <c r="L1086" s="42"/>
      <c r="M1086" s="42"/>
      <c r="N1086" s="88">
        <f>SUM(N1084:N1085)</f>
        <v>1</v>
      </c>
      <c r="O1086" s="42">
        <v>0</v>
      </c>
      <c r="P1086" s="42">
        <f>N1086*O1086</f>
        <v>0</v>
      </c>
      <c r="Q1086" s="42">
        <f>P1086*1.18</f>
        <v>0</v>
      </c>
    </row>
    <row r="1087" spans="1:17" s="4" customFormat="1" ht="30" hidden="1">
      <c r="A1087" s="7" t="s">
        <v>319</v>
      </c>
      <c r="B1087" s="7" t="s">
        <v>314</v>
      </c>
      <c r="C1087" s="8" t="s">
        <v>42</v>
      </c>
      <c r="D1087" s="3" t="s">
        <v>204</v>
      </c>
      <c r="E1087" s="24" t="s">
        <v>381</v>
      </c>
      <c r="F1087" s="9" t="s">
        <v>23</v>
      </c>
      <c r="G1087" s="9"/>
      <c r="H1087" s="9"/>
      <c r="I1087" s="9"/>
      <c r="J1087" s="9"/>
      <c r="K1087" s="9"/>
      <c r="L1087" s="9"/>
      <c r="M1087" s="9"/>
      <c r="N1087" s="9"/>
      <c r="O1087" s="9"/>
      <c r="P1087" s="31"/>
      <c r="Q1087" s="31"/>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1"/>
      <c r="Q1088" s="31"/>
    </row>
    <row r="1089" spans="1:17" s="4" customFormat="1" ht="28.5" hidden="1">
      <c r="A1089" s="44" t="s">
        <v>319</v>
      </c>
      <c r="B1089" s="44" t="s">
        <v>314</v>
      </c>
      <c r="C1089" s="44" t="s">
        <v>42</v>
      </c>
      <c r="D1089" s="44" t="s">
        <v>204</v>
      </c>
      <c r="E1089" s="44" t="s">
        <v>553</v>
      </c>
      <c r="F1089" s="42" t="s">
        <v>41</v>
      </c>
      <c r="G1089" s="42"/>
      <c r="H1089" s="42"/>
      <c r="I1089" s="42"/>
      <c r="J1089" s="42"/>
      <c r="K1089" s="42"/>
      <c r="L1089" s="42"/>
      <c r="M1089" s="42"/>
      <c r="N1089" s="42">
        <f>SUM(N1087:N1088)</f>
        <v>0</v>
      </c>
      <c r="O1089" s="42">
        <v>0</v>
      </c>
      <c r="P1089" s="42">
        <f>N1089*O1089</f>
        <v>0</v>
      </c>
      <c r="Q1089" s="42">
        <f>P1089*1.18</f>
        <v>0</v>
      </c>
    </row>
    <row r="1090" spans="1:17" s="4" customFormat="1" ht="45" hidden="1">
      <c r="A1090" s="7" t="s">
        <v>319</v>
      </c>
      <c r="B1090" s="7" t="s">
        <v>314</v>
      </c>
      <c r="C1090" s="8" t="s">
        <v>42</v>
      </c>
      <c r="D1090" s="3" t="s">
        <v>205</v>
      </c>
      <c r="E1090" s="24" t="s">
        <v>339</v>
      </c>
      <c r="F1090" s="9" t="s">
        <v>38</v>
      </c>
      <c r="G1090" s="9"/>
      <c r="H1090" s="9"/>
      <c r="I1090" s="9"/>
      <c r="J1090" s="9"/>
      <c r="K1090" s="9"/>
      <c r="L1090" s="9"/>
      <c r="M1090" s="9"/>
      <c r="N1090" s="9"/>
      <c r="O1090" s="9"/>
      <c r="P1090" s="31"/>
      <c r="Q1090" s="31"/>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1"/>
      <c r="Q1091" s="31"/>
    </row>
    <row r="1092" spans="1:17" s="4" customFormat="1" ht="28.5" hidden="1">
      <c r="A1092" s="44" t="s">
        <v>319</v>
      </c>
      <c r="B1092" s="44" t="s">
        <v>314</v>
      </c>
      <c r="C1092" s="44" t="s">
        <v>42</v>
      </c>
      <c r="D1092" s="44" t="s">
        <v>205</v>
      </c>
      <c r="E1092" s="44" t="s">
        <v>553</v>
      </c>
      <c r="F1092" s="42" t="s">
        <v>38</v>
      </c>
      <c r="G1092" s="42"/>
      <c r="H1092" s="42"/>
      <c r="I1092" s="42"/>
      <c r="J1092" s="42"/>
      <c r="K1092" s="42"/>
      <c r="L1092" s="42"/>
      <c r="M1092" s="42"/>
      <c r="N1092" s="42">
        <f>SUM(N1090:N1091)</f>
        <v>0</v>
      </c>
      <c r="O1092" s="42">
        <v>0</v>
      </c>
      <c r="P1092" s="42">
        <f>N1092*O1092</f>
        <v>0</v>
      </c>
      <c r="Q1092" s="42">
        <f>P1092*1.18</f>
        <v>0</v>
      </c>
    </row>
    <row r="1093" spans="1:17" s="4" customFormat="1" ht="30" hidden="1">
      <c r="A1093" s="7" t="s">
        <v>319</v>
      </c>
      <c r="B1093" s="7" t="s">
        <v>314</v>
      </c>
      <c r="C1093" s="8" t="s">
        <v>42</v>
      </c>
      <c r="D1093" s="3" t="s">
        <v>787</v>
      </c>
      <c r="E1093" s="6" t="s">
        <v>788</v>
      </c>
      <c r="F1093" s="9" t="s">
        <v>38</v>
      </c>
      <c r="G1093" s="9"/>
      <c r="H1093" s="9"/>
      <c r="I1093" s="9"/>
      <c r="J1093" s="9"/>
      <c r="K1093" s="9"/>
      <c r="L1093" s="9"/>
      <c r="M1093" s="9"/>
      <c r="N1093" s="9"/>
      <c r="O1093" s="9"/>
      <c r="P1093" s="31"/>
      <c r="Q1093" s="31"/>
    </row>
    <row r="1094" spans="1:17" s="4" customFormat="1" ht="30" hidden="1">
      <c r="A1094" s="7" t="s">
        <v>319</v>
      </c>
      <c r="B1094" s="7" t="s">
        <v>314</v>
      </c>
      <c r="C1094" s="8" t="s">
        <v>42</v>
      </c>
      <c r="D1094" s="3" t="s">
        <v>787</v>
      </c>
      <c r="E1094" s="6" t="s">
        <v>664</v>
      </c>
      <c r="F1094" s="9" t="s">
        <v>38</v>
      </c>
      <c r="G1094" s="9">
        <v>2</v>
      </c>
      <c r="H1094" s="11"/>
      <c r="I1094" s="11"/>
      <c r="J1094" s="11"/>
      <c r="K1094" s="9">
        <f>H1094/1000</f>
        <v>0</v>
      </c>
      <c r="L1094" s="9"/>
      <c r="M1094" s="9"/>
      <c r="N1094" s="11">
        <f>G1094*K1094</f>
        <v>0</v>
      </c>
      <c r="O1094" s="9"/>
      <c r="P1094" s="31"/>
      <c r="Q1094" s="31"/>
    </row>
    <row r="1095" spans="1:17" s="4" customFormat="1" ht="28.5" hidden="1">
      <c r="A1095" s="44" t="s">
        <v>319</v>
      </c>
      <c r="B1095" s="44" t="s">
        <v>314</v>
      </c>
      <c r="C1095" s="44" t="s">
        <v>42</v>
      </c>
      <c r="D1095" s="44" t="s">
        <v>787</v>
      </c>
      <c r="E1095" s="44" t="s">
        <v>553</v>
      </c>
      <c r="F1095" s="42" t="s">
        <v>38</v>
      </c>
      <c r="G1095" s="42"/>
      <c r="H1095" s="42"/>
      <c r="I1095" s="42"/>
      <c r="J1095" s="42"/>
      <c r="K1095" s="42"/>
      <c r="L1095" s="42"/>
      <c r="M1095" s="42"/>
      <c r="N1095" s="42">
        <f>SUM(N1093:N1094)</f>
        <v>0</v>
      </c>
      <c r="O1095" s="42">
        <v>0</v>
      </c>
      <c r="P1095" s="42">
        <f>N1095*O1095</f>
        <v>0</v>
      </c>
      <c r="Q1095" s="42">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1"/>
      <c r="Q1096" s="31"/>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1"/>
      <c r="Q1097" s="31"/>
    </row>
    <row r="1098" spans="1:17" s="4" customFormat="1" ht="28.5" hidden="1">
      <c r="A1098" s="44" t="s">
        <v>319</v>
      </c>
      <c r="B1098" s="44" t="s">
        <v>314</v>
      </c>
      <c r="C1098" s="44" t="s">
        <v>42</v>
      </c>
      <c r="D1098" s="44" t="s">
        <v>206</v>
      </c>
      <c r="E1098" s="44" t="s">
        <v>553</v>
      </c>
      <c r="F1098" s="42" t="s">
        <v>38</v>
      </c>
      <c r="G1098" s="42"/>
      <c r="H1098" s="42"/>
      <c r="I1098" s="42"/>
      <c r="J1098" s="42"/>
      <c r="K1098" s="42"/>
      <c r="L1098" s="42"/>
      <c r="M1098" s="42"/>
      <c r="N1098" s="42">
        <f>SUM(N1096:N1097)</f>
        <v>0</v>
      </c>
      <c r="O1098" s="42">
        <v>0</v>
      </c>
      <c r="P1098" s="42">
        <f>N1098*O1098</f>
        <v>0</v>
      </c>
      <c r="Q1098" s="42">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1"/>
      <c r="Q1099" s="31"/>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1"/>
      <c r="Q1100" s="31"/>
    </row>
    <row r="1101" spans="1:17" s="4" customFormat="1" ht="28.5" hidden="1">
      <c r="A1101" s="44" t="s">
        <v>319</v>
      </c>
      <c r="B1101" s="44" t="s">
        <v>314</v>
      </c>
      <c r="C1101" s="44" t="s">
        <v>42</v>
      </c>
      <c r="D1101" s="44" t="s">
        <v>207</v>
      </c>
      <c r="E1101" s="44" t="s">
        <v>553</v>
      </c>
      <c r="F1101" s="42" t="s">
        <v>38</v>
      </c>
      <c r="G1101" s="42"/>
      <c r="H1101" s="42"/>
      <c r="I1101" s="42"/>
      <c r="J1101" s="42"/>
      <c r="K1101" s="42"/>
      <c r="L1101" s="42"/>
      <c r="M1101" s="42"/>
      <c r="N1101" s="42">
        <f>SUM(N1099:N1100)</f>
        <v>0</v>
      </c>
      <c r="O1101" s="42">
        <v>0</v>
      </c>
      <c r="P1101" s="42">
        <f>N1101*O1101</f>
        <v>0</v>
      </c>
      <c r="Q1101" s="42">
        <f>P1101*1.18</f>
        <v>0</v>
      </c>
    </row>
    <row r="1102" spans="1:17" s="4" customFormat="1" ht="30" hidden="1">
      <c r="A1102" s="7" t="s">
        <v>319</v>
      </c>
      <c r="B1102" s="7" t="s">
        <v>314</v>
      </c>
      <c r="C1102" s="8" t="s">
        <v>42</v>
      </c>
      <c r="D1102" s="3" t="s">
        <v>208</v>
      </c>
      <c r="E1102" s="25" t="s">
        <v>384</v>
      </c>
      <c r="F1102" s="9" t="s">
        <v>38</v>
      </c>
      <c r="G1102" s="9"/>
      <c r="H1102" s="9"/>
      <c r="I1102" s="9"/>
      <c r="J1102" s="9"/>
      <c r="K1102" s="9"/>
      <c r="L1102" s="9"/>
      <c r="M1102" s="9"/>
      <c r="N1102" s="9"/>
      <c r="O1102" s="9"/>
      <c r="P1102" s="31"/>
      <c r="Q1102" s="31"/>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1"/>
      <c r="Q1103" s="31"/>
    </row>
    <row r="1104" spans="1:17" s="4" customFormat="1" ht="28.5" hidden="1">
      <c r="A1104" s="44" t="s">
        <v>319</v>
      </c>
      <c r="B1104" s="44" t="s">
        <v>314</v>
      </c>
      <c r="C1104" s="44" t="s">
        <v>42</v>
      </c>
      <c r="D1104" s="44" t="s">
        <v>208</v>
      </c>
      <c r="E1104" s="44" t="s">
        <v>553</v>
      </c>
      <c r="F1104" s="42" t="s">
        <v>38</v>
      </c>
      <c r="G1104" s="42"/>
      <c r="H1104" s="42"/>
      <c r="I1104" s="42"/>
      <c r="J1104" s="42"/>
      <c r="K1104" s="42"/>
      <c r="L1104" s="42"/>
      <c r="M1104" s="42"/>
      <c r="N1104" s="42">
        <f>SUM(N1102:N1103)</f>
        <v>0</v>
      </c>
      <c r="O1104" s="42">
        <v>0</v>
      </c>
      <c r="P1104" s="42">
        <f>N1104*O1104</f>
        <v>0</v>
      </c>
      <c r="Q1104" s="42">
        <f>P1104*1.18</f>
        <v>0</v>
      </c>
    </row>
    <row r="1105" spans="1:17" s="4" customFormat="1" ht="30" hidden="1">
      <c r="A1105" s="7" t="s">
        <v>319</v>
      </c>
      <c r="B1105" s="7" t="s">
        <v>314</v>
      </c>
      <c r="C1105" s="8" t="s">
        <v>42</v>
      </c>
      <c r="D1105" s="3" t="s">
        <v>499</v>
      </c>
      <c r="E1105" s="25" t="s">
        <v>541</v>
      </c>
      <c r="F1105" s="9" t="s">
        <v>38</v>
      </c>
      <c r="G1105" s="9"/>
      <c r="H1105" s="9"/>
      <c r="I1105" s="9"/>
      <c r="J1105" s="9"/>
      <c r="K1105" s="9"/>
      <c r="L1105" s="9"/>
      <c r="M1105" s="9"/>
      <c r="N1105" s="9"/>
      <c r="O1105" s="9"/>
      <c r="P1105" s="31"/>
      <c r="Q1105" s="31"/>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1"/>
      <c r="Q1106" s="31"/>
    </row>
    <row r="1107" spans="1:17" s="4" customFormat="1" ht="28.5" hidden="1">
      <c r="A1107" s="44" t="s">
        <v>319</v>
      </c>
      <c r="B1107" s="44" t="s">
        <v>314</v>
      </c>
      <c r="C1107" s="44" t="s">
        <v>42</v>
      </c>
      <c r="D1107" s="44" t="s">
        <v>499</v>
      </c>
      <c r="E1107" s="44" t="s">
        <v>553</v>
      </c>
      <c r="F1107" s="42" t="s">
        <v>38</v>
      </c>
      <c r="G1107" s="42"/>
      <c r="H1107" s="42"/>
      <c r="I1107" s="42"/>
      <c r="J1107" s="42"/>
      <c r="K1107" s="42"/>
      <c r="L1107" s="42"/>
      <c r="M1107" s="42"/>
      <c r="N1107" s="42">
        <f>SUM(N1105:N1106)</f>
        <v>0</v>
      </c>
      <c r="O1107" s="42">
        <v>0</v>
      </c>
      <c r="P1107" s="42">
        <f>N1107*O1107</f>
        <v>0</v>
      </c>
      <c r="Q1107" s="42">
        <f>P1107*1.18</f>
        <v>0</v>
      </c>
    </row>
    <row r="1108" spans="1:17" s="4" customFormat="1" ht="45" hidden="1">
      <c r="A1108" s="7" t="s">
        <v>319</v>
      </c>
      <c r="B1108" s="7" t="s">
        <v>314</v>
      </c>
      <c r="C1108" s="8" t="s">
        <v>42</v>
      </c>
      <c r="D1108" s="3" t="s">
        <v>209</v>
      </c>
      <c r="E1108" s="25" t="s">
        <v>385</v>
      </c>
      <c r="F1108" s="9" t="s">
        <v>38</v>
      </c>
      <c r="G1108" s="9"/>
      <c r="H1108" s="9"/>
      <c r="I1108" s="9"/>
      <c r="J1108" s="9"/>
      <c r="K1108" s="9"/>
      <c r="L1108" s="9"/>
      <c r="M1108" s="9"/>
      <c r="N1108" s="9"/>
      <c r="O1108" s="9"/>
      <c r="P1108" s="31"/>
      <c r="Q1108" s="31"/>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1"/>
      <c r="Q1109" s="31"/>
    </row>
    <row r="1110" spans="1:17" s="4" customFormat="1" ht="28.5" hidden="1">
      <c r="A1110" s="44" t="s">
        <v>319</v>
      </c>
      <c r="B1110" s="44" t="s">
        <v>314</v>
      </c>
      <c r="C1110" s="44" t="s">
        <v>42</v>
      </c>
      <c r="D1110" s="44" t="s">
        <v>209</v>
      </c>
      <c r="E1110" s="44" t="s">
        <v>553</v>
      </c>
      <c r="F1110" s="42" t="s">
        <v>38</v>
      </c>
      <c r="G1110" s="42"/>
      <c r="H1110" s="42"/>
      <c r="I1110" s="42"/>
      <c r="J1110" s="42"/>
      <c r="K1110" s="42"/>
      <c r="L1110" s="42"/>
      <c r="M1110" s="42"/>
      <c r="N1110" s="42">
        <f>SUM(N1108:N1109)</f>
        <v>0</v>
      </c>
      <c r="O1110" s="42">
        <v>0</v>
      </c>
      <c r="P1110" s="42">
        <f>N1110*O1110</f>
        <v>0</v>
      </c>
      <c r="Q1110" s="42">
        <f>P1110*1.18</f>
        <v>0</v>
      </c>
    </row>
    <row r="1111" spans="1:17" s="4" customFormat="1" ht="30" hidden="1">
      <c r="A1111" s="7" t="s">
        <v>319</v>
      </c>
      <c r="B1111" s="7" t="s">
        <v>314</v>
      </c>
      <c r="C1111" s="8" t="s">
        <v>42</v>
      </c>
      <c r="D1111" s="3" t="s">
        <v>789</v>
      </c>
      <c r="E1111" s="25" t="s">
        <v>386</v>
      </c>
      <c r="F1111" s="9" t="s">
        <v>23</v>
      </c>
      <c r="G1111" s="9"/>
      <c r="H1111" s="9"/>
      <c r="I1111" s="9"/>
      <c r="J1111" s="9"/>
      <c r="K1111" s="9"/>
      <c r="L1111" s="9"/>
      <c r="M1111" s="9"/>
      <c r="N1111" s="9"/>
      <c r="O1111" s="9"/>
      <c r="P1111" s="31"/>
      <c r="Q1111" s="31"/>
    </row>
    <row r="1112" spans="1:17" s="4" customFormat="1" ht="30" hidden="1">
      <c r="A1112" s="7" t="s">
        <v>319</v>
      </c>
      <c r="B1112" s="7" t="s">
        <v>314</v>
      </c>
      <c r="C1112" s="8" t="s">
        <v>42</v>
      </c>
      <c r="D1112" s="3" t="s">
        <v>789</v>
      </c>
      <c r="E1112" s="6" t="s">
        <v>666</v>
      </c>
      <c r="F1112" s="9" t="s">
        <v>41</v>
      </c>
      <c r="G1112" s="9">
        <v>0</v>
      </c>
      <c r="H1112" s="11"/>
      <c r="I1112" s="11"/>
      <c r="J1112" s="11"/>
      <c r="K1112" s="9"/>
      <c r="L1112" s="9"/>
      <c r="M1112" s="9"/>
      <c r="N1112" s="11">
        <f>G1112</f>
        <v>0</v>
      </c>
      <c r="O1112" s="9"/>
      <c r="P1112" s="31"/>
      <c r="Q1112" s="31"/>
    </row>
    <row r="1113" spans="1:17" s="4" customFormat="1" ht="28.5" hidden="1">
      <c r="A1113" s="44" t="s">
        <v>319</v>
      </c>
      <c r="B1113" s="44" t="s">
        <v>314</v>
      </c>
      <c r="C1113" s="44" t="s">
        <v>42</v>
      </c>
      <c r="D1113" s="44" t="s">
        <v>789</v>
      </c>
      <c r="E1113" s="44" t="s">
        <v>553</v>
      </c>
      <c r="F1113" s="42" t="s">
        <v>41</v>
      </c>
      <c r="G1113" s="42"/>
      <c r="H1113" s="42"/>
      <c r="I1113" s="42"/>
      <c r="J1113" s="42"/>
      <c r="K1113" s="42"/>
      <c r="L1113" s="42"/>
      <c r="M1113" s="42"/>
      <c r="N1113" s="42">
        <f>SUM(N1111:N1112)</f>
        <v>0</v>
      </c>
      <c r="O1113" s="42">
        <v>0</v>
      </c>
      <c r="P1113" s="42">
        <f>N1113*O1113</f>
        <v>0</v>
      </c>
      <c r="Q1113" s="42">
        <f>P1113*1.18</f>
        <v>0</v>
      </c>
    </row>
    <row r="1114" spans="1:17" s="4" customFormat="1" ht="30" hidden="1">
      <c r="A1114" s="7" t="s">
        <v>319</v>
      </c>
      <c r="B1114" s="7" t="s">
        <v>314</v>
      </c>
      <c r="C1114" s="8" t="s">
        <v>42</v>
      </c>
      <c r="D1114" s="3" t="s">
        <v>790</v>
      </c>
      <c r="E1114" s="23" t="s">
        <v>53</v>
      </c>
      <c r="F1114" s="9" t="s">
        <v>23</v>
      </c>
      <c r="G1114" s="9"/>
      <c r="H1114" s="9"/>
      <c r="I1114" s="9"/>
      <c r="J1114" s="9"/>
      <c r="K1114" s="9"/>
      <c r="L1114" s="9"/>
      <c r="M1114" s="9"/>
      <c r="N1114" s="9"/>
      <c r="O1114" s="9"/>
      <c r="P1114" s="31"/>
      <c r="Q1114" s="31"/>
    </row>
    <row r="1115" spans="1:17" s="4" customFormat="1" ht="30">
      <c r="A1115" s="7" t="s">
        <v>319</v>
      </c>
      <c r="B1115" s="7" t="s">
        <v>314</v>
      </c>
      <c r="C1115" s="8" t="s">
        <v>42</v>
      </c>
      <c r="D1115" s="3" t="s">
        <v>790</v>
      </c>
      <c r="E1115" s="6" t="s">
        <v>666</v>
      </c>
      <c r="F1115" s="9" t="s">
        <v>41</v>
      </c>
      <c r="G1115" s="9">
        <v>2</v>
      </c>
      <c r="H1115" s="11"/>
      <c r="I1115" s="11"/>
      <c r="J1115" s="11"/>
      <c r="K1115" s="9"/>
      <c r="L1115" s="9"/>
      <c r="M1115" s="9"/>
      <c r="N1115" s="89">
        <f>G1115</f>
        <v>2</v>
      </c>
      <c r="O1115" s="9"/>
      <c r="P1115" s="31"/>
      <c r="Q1115" s="31"/>
    </row>
    <row r="1116" spans="1:17" s="4" customFormat="1" ht="28.5">
      <c r="A1116" s="44" t="s">
        <v>319</v>
      </c>
      <c r="B1116" s="44" t="s">
        <v>314</v>
      </c>
      <c r="C1116" s="44" t="s">
        <v>42</v>
      </c>
      <c r="D1116" s="44" t="s">
        <v>790</v>
      </c>
      <c r="E1116" s="44" t="s">
        <v>553</v>
      </c>
      <c r="F1116" s="42" t="s">
        <v>41</v>
      </c>
      <c r="G1116" s="42"/>
      <c r="H1116" s="42"/>
      <c r="I1116" s="42"/>
      <c r="J1116" s="42"/>
      <c r="K1116" s="42"/>
      <c r="L1116" s="42"/>
      <c r="M1116" s="42"/>
      <c r="N1116" s="88">
        <f>SUM(N1114:N1115)</f>
        <v>2</v>
      </c>
      <c r="O1116" s="42">
        <v>0</v>
      </c>
      <c r="P1116" s="42">
        <f>N1116*O1116</f>
        <v>0</v>
      </c>
      <c r="Q1116" s="42">
        <f>P1116*1.18</f>
        <v>0</v>
      </c>
    </row>
    <row r="1117" spans="1:17" s="4" customFormat="1" ht="30" hidden="1">
      <c r="A1117" s="7" t="s">
        <v>319</v>
      </c>
      <c r="B1117" s="7" t="s">
        <v>314</v>
      </c>
      <c r="C1117" s="8" t="s">
        <v>42</v>
      </c>
      <c r="D1117" s="3" t="s">
        <v>791</v>
      </c>
      <c r="E1117" s="6" t="s">
        <v>500</v>
      </c>
      <c r="F1117" s="9" t="s">
        <v>23</v>
      </c>
      <c r="G1117" s="9"/>
      <c r="H1117" s="9"/>
      <c r="I1117" s="9"/>
      <c r="J1117" s="9"/>
      <c r="K1117" s="9"/>
      <c r="L1117" s="9"/>
      <c r="M1117" s="9"/>
      <c r="N1117" s="9"/>
      <c r="O1117" s="9"/>
      <c r="P1117" s="31"/>
      <c r="Q1117" s="31"/>
    </row>
    <row r="1118" spans="1:17" s="4" customFormat="1" ht="30" hidden="1">
      <c r="A1118" s="7" t="s">
        <v>319</v>
      </c>
      <c r="B1118" s="7" t="s">
        <v>314</v>
      </c>
      <c r="C1118" s="8" t="s">
        <v>42</v>
      </c>
      <c r="D1118" s="3" t="s">
        <v>791</v>
      </c>
      <c r="E1118" s="6" t="s">
        <v>666</v>
      </c>
      <c r="F1118" s="9" t="s">
        <v>41</v>
      </c>
      <c r="G1118" s="9">
        <v>0</v>
      </c>
      <c r="H1118" s="11"/>
      <c r="I1118" s="11"/>
      <c r="J1118" s="11"/>
      <c r="K1118" s="9"/>
      <c r="L1118" s="9"/>
      <c r="M1118" s="9"/>
      <c r="N1118" s="11">
        <f>G1118</f>
        <v>0</v>
      </c>
      <c r="O1118" s="9"/>
      <c r="P1118" s="31"/>
      <c r="Q1118" s="31"/>
    </row>
    <row r="1119" spans="1:17" s="4" customFormat="1" ht="28.5" hidden="1">
      <c r="A1119" s="44" t="s">
        <v>319</v>
      </c>
      <c r="B1119" s="44" t="s">
        <v>314</v>
      </c>
      <c r="C1119" s="44" t="s">
        <v>42</v>
      </c>
      <c r="D1119" s="44" t="s">
        <v>791</v>
      </c>
      <c r="E1119" s="44" t="s">
        <v>553</v>
      </c>
      <c r="F1119" s="42" t="s">
        <v>41</v>
      </c>
      <c r="G1119" s="42"/>
      <c r="H1119" s="42"/>
      <c r="I1119" s="42"/>
      <c r="J1119" s="42"/>
      <c r="K1119" s="42"/>
      <c r="L1119" s="42"/>
      <c r="M1119" s="42"/>
      <c r="N1119" s="42">
        <f>SUM(N1117:N1118)</f>
        <v>0</v>
      </c>
      <c r="O1119" s="42">
        <v>0</v>
      </c>
      <c r="P1119" s="42">
        <f>N1119*O1119</f>
        <v>0</v>
      </c>
      <c r="Q1119" s="42">
        <f>P1119*1.18</f>
        <v>0</v>
      </c>
    </row>
    <row r="1120" spans="1:17" s="4" customFormat="1" ht="30" hidden="1">
      <c r="A1120" s="7" t="s">
        <v>319</v>
      </c>
      <c r="B1120" s="7" t="s">
        <v>314</v>
      </c>
      <c r="C1120" s="8" t="s">
        <v>42</v>
      </c>
      <c r="D1120" s="3" t="s">
        <v>792</v>
      </c>
      <c r="E1120" s="6" t="s">
        <v>54</v>
      </c>
      <c r="F1120" s="9" t="s">
        <v>23</v>
      </c>
      <c r="G1120" s="9"/>
      <c r="H1120" s="9"/>
      <c r="I1120" s="9"/>
      <c r="J1120" s="9"/>
      <c r="K1120" s="9"/>
      <c r="L1120" s="9"/>
      <c r="M1120" s="9"/>
      <c r="N1120" s="9"/>
      <c r="O1120" s="9"/>
      <c r="P1120" s="31"/>
      <c r="Q1120" s="31"/>
    </row>
    <row r="1121" spans="1:17" s="4" customFormat="1" ht="30" hidden="1">
      <c r="A1121" s="7" t="s">
        <v>319</v>
      </c>
      <c r="B1121" s="7" t="s">
        <v>314</v>
      </c>
      <c r="C1121" s="8" t="s">
        <v>42</v>
      </c>
      <c r="D1121" s="3" t="s">
        <v>792</v>
      </c>
      <c r="E1121" s="6" t="s">
        <v>666</v>
      </c>
      <c r="F1121" s="9" t="s">
        <v>41</v>
      </c>
      <c r="G1121" s="9">
        <v>0</v>
      </c>
      <c r="H1121" s="11"/>
      <c r="I1121" s="11"/>
      <c r="J1121" s="11"/>
      <c r="K1121" s="9"/>
      <c r="L1121" s="9"/>
      <c r="M1121" s="9"/>
      <c r="N1121" s="11">
        <f>G1121</f>
        <v>0</v>
      </c>
      <c r="O1121" s="9"/>
      <c r="P1121" s="31"/>
      <c r="Q1121" s="31"/>
    </row>
    <row r="1122" spans="1:17" s="4" customFormat="1" ht="28.5" hidden="1">
      <c r="A1122" s="44" t="s">
        <v>319</v>
      </c>
      <c r="B1122" s="44" t="s">
        <v>314</v>
      </c>
      <c r="C1122" s="44" t="s">
        <v>42</v>
      </c>
      <c r="D1122" s="44" t="s">
        <v>792</v>
      </c>
      <c r="E1122" s="44" t="s">
        <v>553</v>
      </c>
      <c r="F1122" s="42" t="s">
        <v>41</v>
      </c>
      <c r="G1122" s="42"/>
      <c r="H1122" s="42"/>
      <c r="I1122" s="42"/>
      <c r="J1122" s="42"/>
      <c r="K1122" s="42"/>
      <c r="L1122" s="42"/>
      <c r="M1122" s="42"/>
      <c r="N1122" s="42">
        <f>SUM(N1120:N1121)</f>
        <v>0</v>
      </c>
      <c r="O1122" s="42">
        <v>0</v>
      </c>
      <c r="P1122" s="42">
        <f>N1122*O1122</f>
        <v>0</v>
      </c>
      <c r="Q1122" s="42">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1"/>
      <c r="Q1123" s="31"/>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1"/>
      <c r="Q1124" s="31"/>
    </row>
    <row r="1125" spans="1:17" s="4" customFormat="1" ht="28.5" hidden="1">
      <c r="A1125" s="44" t="s">
        <v>319</v>
      </c>
      <c r="B1125" s="44" t="s">
        <v>314</v>
      </c>
      <c r="C1125" s="44" t="s">
        <v>42</v>
      </c>
      <c r="D1125" s="44" t="s">
        <v>210</v>
      </c>
      <c r="E1125" s="44" t="s">
        <v>553</v>
      </c>
      <c r="F1125" s="42" t="s">
        <v>41</v>
      </c>
      <c r="G1125" s="42"/>
      <c r="H1125" s="42"/>
      <c r="I1125" s="42"/>
      <c r="J1125" s="42"/>
      <c r="K1125" s="42"/>
      <c r="L1125" s="42"/>
      <c r="M1125" s="42"/>
      <c r="N1125" s="42">
        <f>SUM(N1123:N1124)</f>
        <v>0</v>
      </c>
      <c r="O1125" s="42">
        <v>0</v>
      </c>
      <c r="P1125" s="42">
        <f>N1125*O1125</f>
        <v>0</v>
      </c>
      <c r="Q1125" s="42">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1"/>
      <c r="Q1126" s="31"/>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1"/>
      <c r="Q1127" s="31"/>
    </row>
    <row r="1128" spans="1:17" s="4" customFormat="1" ht="28.5" hidden="1">
      <c r="A1128" s="44" t="s">
        <v>319</v>
      </c>
      <c r="B1128" s="44" t="s">
        <v>314</v>
      </c>
      <c r="C1128" s="44" t="s">
        <v>42</v>
      </c>
      <c r="D1128" s="44" t="s">
        <v>211</v>
      </c>
      <c r="E1128" s="44" t="s">
        <v>553</v>
      </c>
      <c r="F1128" s="42" t="s">
        <v>41</v>
      </c>
      <c r="G1128" s="42"/>
      <c r="H1128" s="42"/>
      <c r="I1128" s="42"/>
      <c r="J1128" s="42"/>
      <c r="K1128" s="42"/>
      <c r="L1128" s="42"/>
      <c r="M1128" s="42"/>
      <c r="N1128" s="42">
        <f>SUM(N1126:N1127)</f>
        <v>0</v>
      </c>
      <c r="O1128" s="42">
        <v>0</v>
      </c>
      <c r="P1128" s="42">
        <f>N1128*O1128</f>
        <v>0</v>
      </c>
      <c r="Q1128" s="42">
        <f>P1128*1.18</f>
        <v>0</v>
      </c>
    </row>
    <row r="1129" spans="1:17" s="4" customFormat="1" ht="30" hidden="1">
      <c r="A1129" s="7" t="s">
        <v>319</v>
      </c>
      <c r="B1129" s="7" t="s">
        <v>314</v>
      </c>
      <c r="C1129" s="8" t="s">
        <v>42</v>
      </c>
      <c r="D1129" s="3" t="s">
        <v>212</v>
      </c>
      <c r="E1129" s="23" t="s">
        <v>57</v>
      </c>
      <c r="F1129" s="9" t="s">
        <v>23</v>
      </c>
      <c r="G1129" s="9"/>
      <c r="H1129" s="9"/>
      <c r="I1129" s="9"/>
      <c r="J1129" s="9"/>
      <c r="K1129" s="9"/>
      <c r="L1129" s="9"/>
      <c r="M1129" s="9"/>
      <c r="N1129" s="9"/>
      <c r="O1129" s="9"/>
      <c r="P1129" s="31"/>
      <c r="Q1129" s="31"/>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1"/>
      <c r="Q1130" s="31"/>
    </row>
    <row r="1131" spans="1:17" s="4" customFormat="1" ht="28.5" hidden="1">
      <c r="A1131" s="44" t="s">
        <v>319</v>
      </c>
      <c r="B1131" s="44" t="s">
        <v>314</v>
      </c>
      <c r="C1131" s="44" t="s">
        <v>42</v>
      </c>
      <c r="D1131" s="44" t="s">
        <v>212</v>
      </c>
      <c r="E1131" s="44" t="s">
        <v>553</v>
      </c>
      <c r="F1131" s="42" t="s">
        <v>41</v>
      </c>
      <c r="G1131" s="42"/>
      <c r="H1131" s="42"/>
      <c r="I1131" s="42"/>
      <c r="J1131" s="42"/>
      <c r="K1131" s="42"/>
      <c r="L1131" s="42"/>
      <c r="M1131" s="42"/>
      <c r="N1131" s="42">
        <f>SUM(N1129:N1130)</f>
        <v>0</v>
      </c>
      <c r="O1131" s="42">
        <v>0</v>
      </c>
      <c r="P1131" s="42">
        <f>N1131*O1131</f>
        <v>0</v>
      </c>
      <c r="Q1131" s="42">
        <f>P1131*1.18</f>
        <v>0</v>
      </c>
    </row>
    <row r="1132" spans="1:17" s="4" customFormat="1" ht="30" hidden="1">
      <c r="A1132" s="7" t="s">
        <v>319</v>
      </c>
      <c r="B1132" s="7" t="s">
        <v>314</v>
      </c>
      <c r="C1132" s="8" t="s">
        <v>42</v>
      </c>
      <c r="D1132" s="3" t="s">
        <v>213</v>
      </c>
      <c r="E1132" s="23" t="s">
        <v>501</v>
      </c>
      <c r="F1132" s="9" t="s">
        <v>23</v>
      </c>
      <c r="G1132" s="9"/>
      <c r="H1132" s="9"/>
      <c r="I1132" s="9"/>
      <c r="J1132" s="9"/>
      <c r="K1132" s="9"/>
      <c r="L1132" s="9"/>
      <c r="M1132" s="9"/>
      <c r="N1132" s="9"/>
      <c r="O1132" s="9"/>
      <c r="P1132" s="31"/>
      <c r="Q1132" s="31"/>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89">
        <f>G1133</f>
        <v>1</v>
      </c>
      <c r="O1133" s="9"/>
      <c r="P1133" s="31"/>
      <c r="Q1133" s="31"/>
    </row>
    <row r="1134" spans="1:17" s="4" customFormat="1" ht="28.5">
      <c r="A1134" s="44" t="s">
        <v>319</v>
      </c>
      <c r="B1134" s="44" t="s">
        <v>314</v>
      </c>
      <c r="C1134" s="44" t="s">
        <v>42</v>
      </c>
      <c r="D1134" s="44" t="s">
        <v>213</v>
      </c>
      <c r="E1134" s="44" t="s">
        <v>553</v>
      </c>
      <c r="F1134" s="42" t="s">
        <v>41</v>
      </c>
      <c r="G1134" s="42"/>
      <c r="H1134" s="42"/>
      <c r="I1134" s="42"/>
      <c r="J1134" s="42"/>
      <c r="K1134" s="42"/>
      <c r="L1134" s="42"/>
      <c r="M1134" s="42"/>
      <c r="N1134" s="88">
        <f>SUM(N1132:N1133)</f>
        <v>1</v>
      </c>
      <c r="O1134" s="42">
        <v>0</v>
      </c>
      <c r="P1134" s="42">
        <f>N1134*O1134</f>
        <v>0</v>
      </c>
      <c r="Q1134" s="42">
        <f>P1134*1.18</f>
        <v>0</v>
      </c>
    </row>
    <row r="1135" spans="1:17" s="4" customFormat="1" ht="30" hidden="1">
      <c r="A1135" s="7" t="s">
        <v>319</v>
      </c>
      <c r="B1135" s="7" t="s">
        <v>314</v>
      </c>
      <c r="C1135" s="8" t="s">
        <v>42</v>
      </c>
      <c r="D1135" s="3" t="s">
        <v>793</v>
      </c>
      <c r="E1135" s="23" t="s">
        <v>417</v>
      </c>
      <c r="F1135" s="9" t="s">
        <v>23</v>
      </c>
      <c r="G1135" s="9"/>
      <c r="H1135" s="9"/>
      <c r="I1135" s="9"/>
      <c r="J1135" s="9"/>
      <c r="K1135" s="9"/>
      <c r="L1135" s="9"/>
      <c r="M1135" s="9"/>
      <c r="N1135" s="9"/>
      <c r="O1135" s="9"/>
      <c r="P1135" s="31"/>
      <c r="Q1135" s="31"/>
    </row>
    <row r="1136" spans="1:17" s="4" customFormat="1" ht="30" hidden="1">
      <c r="A1136" s="7" t="s">
        <v>319</v>
      </c>
      <c r="B1136" s="7" t="s">
        <v>314</v>
      </c>
      <c r="C1136" s="8" t="s">
        <v>42</v>
      </c>
      <c r="D1136" s="3" t="s">
        <v>793</v>
      </c>
      <c r="E1136" s="6" t="s">
        <v>669</v>
      </c>
      <c r="F1136" s="9" t="s">
        <v>41</v>
      </c>
      <c r="G1136" s="9">
        <v>0</v>
      </c>
      <c r="H1136" s="11"/>
      <c r="I1136" s="11"/>
      <c r="J1136" s="11"/>
      <c r="K1136" s="9"/>
      <c r="L1136" s="9"/>
      <c r="M1136" s="9"/>
      <c r="N1136" s="11">
        <f>G1136</f>
        <v>0</v>
      </c>
      <c r="O1136" s="9"/>
      <c r="P1136" s="31"/>
      <c r="Q1136" s="31"/>
    </row>
    <row r="1137" spans="1:17" s="4" customFormat="1" ht="28.5" hidden="1">
      <c r="A1137" s="44" t="s">
        <v>319</v>
      </c>
      <c r="B1137" s="44" t="s">
        <v>314</v>
      </c>
      <c r="C1137" s="44" t="s">
        <v>42</v>
      </c>
      <c r="D1137" s="44" t="s">
        <v>793</v>
      </c>
      <c r="E1137" s="44" t="s">
        <v>553</v>
      </c>
      <c r="F1137" s="42" t="s">
        <v>41</v>
      </c>
      <c r="G1137" s="42"/>
      <c r="H1137" s="42"/>
      <c r="I1137" s="42"/>
      <c r="J1137" s="42"/>
      <c r="K1137" s="42"/>
      <c r="L1137" s="42"/>
      <c r="M1137" s="42"/>
      <c r="N1137" s="42">
        <f>SUM(N1135:N1136)</f>
        <v>0</v>
      </c>
      <c r="O1137" s="42">
        <v>0</v>
      </c>
      <c r="P1137" s="42">
        <f>N1137*O1137</f>
        <v>0</v>
      </c>
      <c r="Q1137" s="42">
        <f>P1137*1.18</f>
        <v>0</v>
      </c>
    </row>
    <row r="1138" spans="1:17" s="4" customFormat="1" ht="30" hidden="1">
      <c r="A1138" s="7" t="s">
        <v>319</v>
      </c>
      <c r="B1138" s="7" t="s">
        <v>314</v>
      </c>
      <c r="C1138" s="8" t="s">
        <v>42</v>
      </c>
      <c r="D1138" s="3" t="s">
        <v>214</v>
      </c>
      <c r="E1138" s="28" t="s">
        <v>502</v>
      </c>
      <c r="F1138" s="9" t="s">
        <v>23</v>
      </c>
      <c r="G1138" s="9"/>
      <c r="H1138" s="9"/>
      <c r="I1138" s="9"/>
      <c r="J1138" s="9"/>
      <c r="K1138" s="9"/>
      <c r="L1138" s="9"/>
      <c r="M1138" s="9"/>
      <c r="N1138" s="9"/>
      <c r="O1138" s="9"/>
      <c r="P1138" s="31"/>
      <c r="Q1138" s="31"/>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1"/>
      <c r="Q1139" s="31"/>
    </row>
    <row r="1140" spans="1:17" s="4" customFormat="1" ht="42.75" hidden="1">
      <c r="A1140" s="44" t="s">
        <v>319</v>
      </c>
      <c r="B1140" s="44" t="s">
        <v>314</v>
      </c>
      <c r="C1140" s="44" t="s">
        <v>42</v>
      </c>
      <c r="D1140" s="44" t="s">
        <v>214</v>
      </c>
      <c r="E1140" s="44" t="s">
        <v>553</v>
      </c>
      <c r="F1140" s="42" t="s">
        <v>41</v>
      </c>
      <c r="G1140" s="42"/>
      <c r="H1140" s="42"/>
      <c r="I1140" s="42"/>
      <c r="J1140" s="42"/>
      <c r="K1140" s="42"/>
      <c r="L1140" s="42"/>
      <c r="M1140" s="42"/>
      <c r="N1140" s="42">
        <f>SUM(N1138:N1139)</f>
        <v>0</v>
      </c>
      <c r="O1140" s="42">
        <v>0</v>
      </c>
      <c r="P1140" s="42">
        <f>N1140*O1140</f>
        <v>0</v>
      </c>
      <c r="Q1140" s="42">
        <f>P1140*1.18</f>
        <v>0</v>
      </c>
    </row>
    <row r="1141" spans="1:17" s="4" customFormat="1" ht="60" hidden="1">
      <c r="A1141" s="7" t="s">
        <v>319</v>
      </c>
      <c r="B1141" s="7" t="s">
        <v>315</v>
      </c>
      <c r="C1141" s="13" t="s">
        <v>58</v>
      </c>
      <c r="D1141" s="3" t="s">
        <v>215</v>
      </c>
      <c r="E1141" s="6" t="s">
        <v>387</v>
      </c>
      <c r="F1141" s="9" t="s">
        <v>59</v>
      </c>
      <c r="G1141" s="9"/>
      <c r="H1141" s="9"/>
      <c r="I1141" s="9"/>
      <c r="J1141" s="9"/>
      <c r="K1141" s="9"/>
      <c r="L1141" s="9"/>
      <c r="M1141" s="9"/>
      <c r="N1141" s="9"/>
      <c r="O1141" s="9"/>
      <c r="P1141" s="31"/>
      <c r="Q1141" s="31"/>
    </row>
    <row r="1142" spans="1:17" s="4" customFormat="1" ht="30" hidden="1">
      <c r="A1142" s="7" t="s">
        <v>319</v>
      </c>
      <c r="B1142" s="7" t="s">
        <v>315</v>
      </c>
      <c r="C1142" s="13" t="s">
        <v>58</v>
      </c>
      <c r="D1142" s="3" t="s">
        <v>215</v>
      </c>
      <c r="E1142" s="6" t="s">
        <v>671</v>
      </c>
      <c r="F1142" s="9" t="s">
        <v>41</v>
      </c>
      <c r="G1142" s="9">
        <f>Details2!$C$20*1</f>
        <v>0</v>
      </c>
      <c r="H1142" s="11"/>
      <c r="I1142" s="11"/>
      <c r="J1142" s="11"/>
      <c r="K1142" s="9"/>
      <c r="L1142" s="9"/>
      <c r="M1142" s="9"/>
      <c r="N1142" s="11">
        <f>G1142</f>
        <v>0</v>
      </c>
      <c r="O1142" s="9"/>
      <c r="P1142" s="31"/>
      <c r="Q1142" s="31"/>
    </row>
    <row r="1143" spans="1:17" s="4" customFormat="1" ht="28.5" hidden="1">
      <c r="A1143" s="44" t="s">
        <v>319</v>
      </c>
      <c r="B1143" s="44" t="s">
        <v>315</v>
      </c>
      <c r="C1143" s="44" t="s">
        <v>58</v>
      </c>
      <c r="D1143" s="44" t="s">
        <v>215</v>
      </c>
      <c r="E1143" s="44" t="s">
        <v>553</v>
      </c>
      <c r="F1143" s="42" t="s">
        <v>41</v>
      </c>
      <c r="G1143" s="42"/>
      <c r="H1143" s="42"/>
      <c r="I1143" s="42"/>
      <c r="J1143" s="42"/>
      <c r="K1143" s="42"/>
      <c r="L1143" s="42"/>
      <c r="M1143" s="42"/>
      <c r="N1143" s="42">
        <f>SUM(N1141:N1142)</f>
        <v>0</v>
      </c>
      <c r="O1143" s="42">
        <v>0</v>
      </c>
      <c r="P1143" s="42">
        <f>N1143*O1143</f>
        <v>0</v>
      </c>
      <c r="Q1143" s="42">
        <f>P1143*1.18</f>
        <v>0</v>
      </c>
    </row>
    <row r="1144" spans="1:17" s="4" customFormat="1" ht="60" hidden="1">
      <c r="A1144" s="7" t="s">
        <v>319</v>
      </c>
      <c r="B1144" s="7" t="s">
        <v>315</v>
      </c>
      <c r="C1144" s="13" t="s">
        <v>58</v>
      </c>
      <c r="D1144" s="3" t="s">
        <v>216</v>
      </c>
      <c r="E1144" s="6" t="s">
        <v>503</v>
      </c>
      <c r="F1144" s="9" t="s">
        <v>59</v>
      </c>
      <c r="G1144" s="9"/>
      <c r="H1144" s="9"/>
      <c r="I1144" s="9"/>
      <c r="J1144" s="9"/>
      <c r="K1144" s="9"/>
      <c r="L1144" s="9"/>
      <c r="M1144" s="9"/>
      <c r="N1144" s="9"/>
      <c r="O1144" s="9"/>
      <c r="P1144" s="31"/>
      <c r="Q1144" s="31"/>
    </row>
    <row r="1145" spans="1:17" s="4" customFormat="1" ht="30" hidden="1">
      <c r="A1145" s="7" t="s">
        <v>319</v>
      </c>
      <c r="B1145" s="7" t="s">
        <v>315</v>
      </c>
      <c r="C1145" s="13" t="s">
        <v>58</v>
      </c>
      <c r="D1145" s="3" t="s">
        <v>216</v>
      </c>
      <c r="E1145" s="6" t="s">
        <v>671</v>
      </c>
      <c r="F1145" s="9" t="s">
        <v>41</v>
      </c>
      <c r="G1145" s="9">
        <f>Details2!$C$20*1</f>
        <v>0</v>
      </c>
      <c r="H1145" s="11"/>
      <c r="I1145" s="11"/>
      <c r="J1145" s="11"/>
      <c r="K1145" s="9"/>
      <c r="L1145" s="9"/>
      <c r="M1145" s="9"/>
      <c r="N1145" s="11">
        <f>G1145</f>
        <v>0</v>
      </c>
      <c r="O1145" s="9"/>
      <c r="P1145" s="31"/>
      <c r="Q1145" s="31"/>
    </row>
    <row r="1146" spans="1:17" s="4" customFormat="1" ht="28.5" hidden="1">
      <c r="A1146" s="44" t="s">
        <v>319</v>
      </c>
      <c r="B1146" s="44" t="s">
        <v>315</v>
      </c>
      <c r="C1146" s="44" t="s">
        <v>58</v>
      </c>
      <c r="D1146" s="44" t="s">
        <v>216</v>
      </c>
      <c r="E1146" s="44" t="s">
        <v>553</v>
      </c>
      <c r="F1146" s="42" t="s">
        <v>41</v>
      </c>
      <c r="G1146" s="42"/>
      <c r="H1146" s="42"/>
      <c r="I1146" s="42"/>
      <c r="J1146" s="42"/>
      <c r="K1146" s="42"/>
      <c r="L1146" s="42"/>
      <c r="M1146" s="42"/>
      <c r="N1146" s="42">
        <f>SUM(N1144:N1145)</f>
        <v>0</v>
      </c>
      <c r="O1146" s="42">
        <v>0</v>
      </c>
      <c r="P1146" s="42">
        <f>N1146*O1146</f>
        <v>0</v>
      </c>
      <c r="Q1146" s="42">
        <f>P1146*1.18</f>
        <v>0</v>
      </c>
    </row>
    <row r="1147" spans="1:17" s="4" customFormat="1" ht="60" hidden="1">
      <c r="A1147" s="7" t="s">
        <v>319</v>
      </c>
      <c r="B1147" s="7" t="s">
        <v>315</v>
      </c>
      <c r="C1147" s="13" t="s">
        <v>58</v>
      </c>
      <c r="D1147" s="3" t="s">
        <v>217</v>
      </c>
      <c r="E1147" s="6" t="s">
        <v>388</v>
      </c>
      <c r="F1147" s="9" t="s">
        <v>59</v>
      </c>
      <c r="G1147" s="9"/>
      <c r="H1147" s="9"/>
      <c r="I1147" s="9"/>
      <c r="J1147" s="9"/>
      <c r="K1147" s="9"/>
      <c r="L1147" s="9"/>
      <c r="M1147" s="9"/>
      <c r="N1147" s="9"/>
      <c r="O1147" s="9"/>
      <c r="P1147" s="31"/>
      <c r="Q1147" s="31"/>
    </row>
    <row r="1148" spans="1:17" s="4" customFormat="1" ht="30" hidden="1">
      <c r="A1148" s="7" t="s">
        <v>319</v>
      </c>
      <c r="B1148" s="7" t="s">
        <v>315</v>
      </c>
      <c r="C1148" s="13" t="s">
        <v>58</v>
      </c>
      <c r="D1148" s="3" t="s">
        <v>217</v>
      </c>
      <c r="E1148" s="6" t="s">
        <v>671</v>
      </c>
      <c r="F1148" s="9" t="s">
        <v>41</v>
      </c>
      <c r="G1148" s="9">
        <f>Details2!$C$20*1</f>
        <v>0</v>
      </c>
      <c r="H1148" s="11"/>
      <c r="I1148" s="11"/>
      <c r="J1148" s="11"/>
      <c r="K1148" s="9"/>
      <c r="L1148" s="9"/>
      <c r="M1148" s="9"/>
      <c r="N1148" s="11">
        <f>G1148</f>
        <v>0</v>
      </c>
      <c r="O1148" s="9"/>
      <c r="P1148" s="31"/>
      <c r="Q1148" s="31"/>
    </row>
    <row r="1149" spans="1:17" s="4" customFormat="1" ht="28.5" hidden="1">
      <c r="A1149" s="44" t="s">
        <v>319</v>
      </c>
      <c r="B1149" s="44" t="s">
        <v>315</v>
      </c>
      <c r="C1149" s="44" t="s">
        <v>58</v>
      </c>
      <c r="D1149" s="44" t="s">
        <v>217</v>
      </c>
      <c r="E1149" s="44" t="s">
        <v>553</v>
      </c>
      <c r="F1149" s="42" t="s">
        <v>41</v>
      </c>
      <c r="G1149" s="42"/>
      <c r="H1149" s="42"/>
      <c r="I1149" s="42"/>
      <c r="J1149" s="42"/>
      <c r="K1149" s="42"/>
      <c r="L1149" s="42"/>
      <c r="M1149" s="42"/>
      <c r="N1149" s="42">
        <f>SUM(N1147:N1148)</f>
        <v>0</v>
      </c>
      <c r="O1149" s="42">
        <v>0</v>
      </c>
      <c r="P1149" s="42">
        <f>N1149*O1149</f>
        <v>0</v>
      </c>
      <c r="Q1149" s="42">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1"/>
      <c r="Q1150" s="31"/>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1"/>
      <c r="Q1151" s="31"/>
    </row>
    <row r="1152" spans="1:17" s="4" customFormat="1" ht="42.75" hidden="1">
      <c r="A1152" s="44" t="s">
        <v>319</v>
      </c>
      <c r="B1152" s="44" t="s">
        <v>315</v>
      </c>
      <c r="C1152" s="44" t="s">
        <v>58</v>
      </c>
      <c r="D1152" s="44" t="s">
        <v>218</v>
      </c>
      <c r="E1152" s="44" t="s">
        <v>553</v>
      </c>
      <c r="F1152" s="42" t="s">
        <v>41</v>
      </c>
      <c r="G1152" s="42"/>
      <c r="H1152" s="42"/>
      <c r="I1152" s="42"/>
      <c r="J1152" s="42"/>
      <c r="K1152" s="42"/>
      <c r="L1152" s="42"/>
      <c r="M1152" s="42"/>
      <c r="N1152" s="42">
        <f>SUM(N1150:N1151)</f>
        <v>0</v>
      </c>
      <c r="O1152" s="42">
        <v>0</v>
      </c>
      <c r="P1152" s="42">
        <f>N1152*O1152</f>
        <v>0</v>
      </c>
      <c r="Q1152" s="42">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1"/>
      <c r="Q1153" s="31"/>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1"/>
      <c r="Q1154" s="31"/>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1"/>
      <c r="Q1155" s="31"/>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89">
        <f>G1156</f>
        <v>1</v>
      </c>
      <c r="O1156" s="9"/>
      <c r="P1156" s="31"/>
      <c r="Q1156" s="31"/>
    </row>
    <row r="1157" spans="1:17" s="4" customFormat="1" ht="28.5">
      <c r="A1157" s="44" t="s">
        <v>319</v>
      </c>
      <c r="B1157" s="44" t="s">
        <v>315</v>
      </c>
      <c r="C1157" s="44" t="s">
        <v>58</v>
      </c>
      <c r="D1157" s="44" t="s">
        <v>504</v>
      </c>
      <c r="E1157" s="44" t="s">
        <v>553</v>
      </c>
      <c r="F1157" s="42" t="s">
        <v>41</v>
      </c>
      <c r="G1157" s="42"/>
      <c r="H1157" s="42"/>
      <c r="I1157" s="42"/>
      <c r="J1157" s="42"/>
      <c r="K1157" s="42"/>
      <c r="L1157" s="42"/>
      <c r="M1157" s="42"/>
      <c r="N1157" s="88">
        <f>SUM(N1154:N1156)</f>
        <v>1</v>
      </c>
      <c r="O1157" s="42">
        <v>0</v>
      </c>
      <c r="P1157" s="42">
        <f>N1157*O1157</f>
        <v>0</v>
      </c>
      <c r="Q1157" s="42">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1"/>
      <c r="Q1158" s="31"/>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1"/>
      <c r="Q1159" s="31"/>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1"/>
      <c r="Q1160" s="31"/>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89">
        <f>G1161</f>
        <v>5</v>
      </c>
      <c r="O1161" s="9"/>
      <c r="P1161" s="31"/>
      <c r="Q1161" s="31"/>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1"/>
      <c r="Q1162" s="31"/>
    </row>
    <row r="1163" spans="1:17" s="4" customFormat="1" ht="42.75">
      <c r="A1163" s="44" t="s">
        <v>319</v>
      </c>
      <c r="B1163" s="44" t="s">
        <v>315</v>
      </c>
      <c r="C1163" s="44" t="s">
        <v>58</v>
      </c>
      <c r="D1163" s="44" t="s">
        <v>219</v>
      </c>
      <c r="E1163" s="44" t="s">
        <v>553</v>
      </c>
      <c r="F1163" s="42" t="s">
        <v>41</v>
      </c>
      <c r="G1163" s="42"/>
      <c r="H1163" s="42"/>
      <c r="I1163" s="42"/>
      <c r="J1163" s="42"/>
      <c r="K1163" s="42"/>
      <c r="L1163" s="42"/>
      <c r="M1163" s="42"/>
      <c r="N1163" s="88">
        <f>SUM(N1159:N1162)</f>
        <v>5</v>
      </c>
      <c r="O1163" s="42">
        <v>0</v>
      </c>
      <c r="P1163" s="42">
        <f>N1163*O1163</f>
        <v>0</v>
      </c>
      <c r="Q1163" s="42">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1"/>
      <c r="Q1164" s="31"/>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1"/>
      <c r="Q1165" s="31"/>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1"/>
      <c r="Q1166" s="31"/>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89">
        <f t="shared" si="226"/>
        <v>1</v>
      </c>
      <c r="O1167" s="9"/>
      <c r="P1167" s="31"/>
      <c r="Q1167" s="31"/>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89">
        <f t="shared" si="226"/>
        <v>2</v>
      </c>
      <c r="O1168" s="9"/>
      <c r="P1168" s="31"/>
      <c r="Q1168" s="31"/>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89">
        <f t="shared" si="226"/>
        <v>3</v>
      </c>
      <c r="O1169" s="9"/>
      <c r="P1169" s="31"/>
      <c r="Q1169" s="31"/>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89">
        <f t="shared" si="226"/>
        <v>1</v>
      </c>
      <c r="O1170" s="9"/>
      <c r="P1170" s="31"/>
      <c r="Q1170" s="31"/>
    </row>
    <row r="1171" spans="1:17" s="4" customFormat="1" ht="28.5">
      <c r="A1171" s="44" t="s">
        <v>319</v>
      </c>
      <c r="B1171" s="44" t="s">
        <v>315</v>
      </c>
      <c r="C1171" s="44" t="s">
        <v>58</v>
      </c>
      <c r="D1171" s="44" t="s">
        <v>220</v>
      </c>
      <c r="E1171" s="44" t="s">
        <v>553</v>
      </c>
      <c r="F1171" s="42" t="s">
        <v>41</v>
      </c>
      <c r="G1171" s="42"/>
      <c r="H1171" s="42"/>
      <c r="I1171" s="42"/>
      <c r="J1171" s="42"/>
      <c r="K1171" s="42"/>
      <c r="L1171" s="42"/>
      <c r="M1171" s="42"/>
      <c r="N1171" s="88">
        <f>SUM(N1165:N1170)</f>
        <v>7</v>
      </c>
      <c r="O1171" s="42">
        <v>0</v>
      </c>
      <c r="P1171" s="42">
        <f>N1171*O1171</f>
        <v>0</v>
      </c>
      <c r="Q1171" s="42">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1"/>
      <c r="Q1172" s="31"/>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1"/>
      <c r="Q1173" s="31"/>
    </row>
    <row r="1174" spans="1:17" s="4" customFormat="1" ht="28.5" hidden="1">
      <c r="A1174" s="44" t="s">
        <v>319</v>
      </c>
      <c r="B1174" s="44" t="s">
        <v>315</v>
      </c>
      <c r="C1174" s="44" t="s">
        <v>58</v>
      </c>
      <c r="D1174" s="44" t="s">
        <v>221</v>
      </c>
      <c r="E1174" s="44" t="s">
        <v>553</v>
      </c>
      <c r="F1174" s="42" t="s">
        <v>41</v>
      </c>
      <c r="G1174" s="42"/>
      <c r="H1174" s="42"/>
      <c r="I1174" s="42"/>
      <c r="J1174" s="42"/>
      <c r="K1174" s="42"/>
      <c r="L1174" s="42"/>
      <c r="M1174" s="42"/>
      <c r="N1174" s="42">
        <f>SUM(N1172:N1173)</f>
        <v>0</v>
      </c>
      <c r="O1174" s="42">
        <v>0</v>
      </c>
      <c r="P1174" s="42">
        <f>N1174*O1174</f>
        <v>0</v>
      </c>
      <c r="Q1174" s="42">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1"/>
      <c r="Q1175" s="31"/>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1"/>
      <c r="Q1176" s="31"/>
    </row>
    <row r="1177" spans="1:17" s="4" customFormat="1" ht="28.5" hidden="1">
      <c r="A1177" s="44" t="s">
        <v>319</v>
      </c>
      <c r="B1177" s="44" t="s">
        <v>315</v>
      </c>
      <c r="C1177" s="44" t="s">
        <v>58</v>
      </c>
      <c r="D1177" s="44" t="s">
        <v>222</v>
      </c>
      <c r="E1177" s="44" t="s">
        <v>553</v>
      </c>
      <c r="F1177" s="42" t="s">
        <v>41</v>
      </c>
      <c r="G1177" s="42"/>
      <c r="H1177" s="42"/>
      <c r="I1177" s="42"/>
      <c r="J1177" s="42"/>
      <c r="K1177" s="42"/>
      <c r="L1177" s="42"/>
      <c r="M1177" s="42"/>
      <c r="N1177" s="42">
        <f>SUM(N1175:N1176)</f>
        <v>0</v>
      </c>
      <c r="O1177" s="42">
        <v>0</v>
      </c>
      <c r="P1177" s="42">
        <f>N1177*O1177</f>
        <v>0</v>
      </c>
      <c r="Q1177" s="42">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1"/>
      <c r="Q1178" s="31"/>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1"/>
      <c r="Q1179" s="31"/>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89">
        <f>G1180</f>
        <v>1</v>
      </c>
      <c r="O1180" s="9"/>
      <c r="P1180" s="31"/>
      <c r="Q1180" s="31"/>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1"/>
      <c r="Q1181" s="31"/>
    </row>
    <row r="1182" spans="1:17" s="4" customFormat="1" ht="57">
      <c r="A1182" s="44" t="s">
        <v>319</v>
      </c>
      <c r="B1182" s="44" t="s">
        <v>315</v>
      </c>
      <c r="C1182" s="44" t="s">
        <v>58</v>
      </c>
      <c r="D1182" s="44" t="s">
        <v>223</v>
      </c>
      <c r="E1182" s="44" t="s">
        <v>553</v>
      </c>
      <c r="F1182" s="42" t="s">
        <v>41</v>
      </c>
      <c r="G1182" s="42"/>
      <c r="H1182" s="42"/>
      <c r="I1182" s="42"/>
      <c r="J1182" s="42"/>
      <c r="K1182" s="42"/>
      <c r="L1182" s="42"/>
      <c r="M1182" s="42"/>
      <c r="N1182" s="88">
        <f>SUM(N1178:N1181)</f>
        <v>1</v>
      </c>
      <c r="O1182" s="42">
        <v>0</v>
      </c>
      <c r="P1182" s="42">
        <f>N1182*O1182</f>
        <v>0</v>
      </c>
      <c r="Q1182" s="42">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1"/>
      <c r="Q1183" s="31"/>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1"/>
      <c r="Q1184" s="31"/>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89">
        <f>G1185</f>
        <v>1</v>
      </c>
      <c r="O1185" s="9"/>
      <c r="P1185" s="31"/>
      <c r="Q1185" s="31"/>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1"/>
      <c r="Q1186" s="31"/>
    </row>
    <row r="1187" spans="1:17" s="4" customFormat="1" ht="42.75">
      <c r="A1187" s="44" t="s">
        <v>319</v>
      </c>
      <c r="B1187" s="44" t="s">
        <v>315</v>
      </c>
      <c r="C1187" s="44" t="s">
        <v>58</v>
      </c>
      <c r="D1187" s="44" t="s">
        <v>224</v>
      </c>
      <c r="E1187" s="44" t="s">
        <v>553</v>
      </c>
      <c r="F1187" s="42" t="s">
        <v>41</v>
      </c>
      <c r="G1187" s="42"/>
      <c r="H1187" s="42"/>
      <c r="I1187" s="42"/>
      <c r="J1187" s="42"/>
      <c r="K1187" s="42"/>
      <c r="L1187" s="42"/>
      <c r="M1187" s="42"/>
      <c r="N1187" s="88">
        <f>SUM(N1183:N1186)</f>
        <v>1</v>
      </c>
      <c r="O1187" s="42">
        <v>0</v>
      </c>
      <c r="P1187" s="42">
        <f>N1187*O1187</f>
        <v>0</v>
      </c>
      <c r="Q1187" s="42">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1"/>
      <c r="Q1188" s="31"/>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1"/>
      <c r="Q1189" s="31"/>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1"/>
      <c r="Q1190" s="31"/>
    </row>
    <row r="1191" spans="1:17" s="4" customFormat="1" ht="28.5" hidden="1">
      <c r="A1191" s="44" t="s">
        <v>319</v>
      </c>
      <c r="B1191" s="44" t="s">
        <v>315</v>
      </c>
      <c r="C1191" s="44" t="s">
        <v>58</v>
      </c>
      <c r="D1191" s="44" t="s">
        <v>225</v>
      </c>
      <c r="E1191" s="44" t="s">
        <v>553</v>
      </c>
      <c r="F1191" s="42" t="s">
        <v>41</v>
      </c>
      <c r="G1191" s="42"/>
      <c r="H1191" s="42"/>
      <c r="I1191" s="42"/>
      <c r="J1191" s="42"/>
      <c r="K1191" s="42"/>
      <c r="L1191" s="42"/>
      <c r="M1191" s="42"/>
      <c r="N1191" s="42">
        <f>SUM(N1188:N1190)</f>
        <v>0</v>
      </c>
      <c r="O1191" s="42">
        <v>0</v>
      </c>
      <c r="P1191" s="42">
        <f>N1191*O1191</f>
        <v>0</v>
      </c>
      <c r="Q1191" s="42">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1"/>
      <c r="Q1192" s="31"/>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89">
        <f>G1193</f>
        <v>1</v>
      </c>
      <c r="O1193" s="9"/>
      <c r="P1193" s="31"/>
      <c r="Q1193" s="31"/>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89">
        <f>G1194</f>
        <v>1</v>
      </c>
      <c r="O1194" s="9"/>
      <c r="P1194" s="31"/>
      <c r="Q1194" s="31"/>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1"/>
      <c r="Q1195" s="31"/>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1"/>
      <c r="Q1196" s="31"/>
    </row>
    <row r="1197" spans="1:17" s="4" customFormat="1" ht="42.75">
      <c r="A1197" s="44" t="s">
        <v>319</v>
      </c>
      <c r="B1197" s="44" t="s">
        <v>315</v>
      </c>
      <c r="C1197" s="44" t="s">
        <v>58</v>
      </c>
      <c r="D1197" s="44" t="s">
        <v>226</v>
      </c>
      <c r="E1197" s="44" t="s">
        <v>553</v>
      </c>
      <c r="F1197" s="42" t="s">
        <v>41</v>
      </c>
      <c r="G1197" s="42"/>
      <c r="H1197" s="42"/>
      <c r="I1197" s="42"/>
      <c r="J1197" s="42"/>
      <c r="K1197" s="42"/>
      <c r="L1197" s="42"/>
      <c r="M1197" s="42"/>
      <c r="N1197" s="88">
        <f>SUM(N1192:N1196)</f>
        <v>2</v>
      </c>
      <c r="O1197" s="42">
        <v>0</v>
      </c>
      <c r="P1197" s="42">
        <f>N1197*O1197</f>
        <v>0</v>
      </c>
      <c r="Q1197" s="42">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1"/>
      <c r="Q1198" s="31"/>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89">
        <f>G1199</f>
        <v>1</v>
      </c>
      <c r="O1199" s="9"/>
      <c r="P1199" s="31"/>
      <c r="Q1199" s="31"/>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89">
        <f>G1200</f>
        <v>1</v>
      </c>
      <c r="O1200" s="9"/>
      <c r="P1200" s="31"/>
      <c r="Q1200" s="31"/>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1"/>
      <c r="Q1201" s="31"/>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1"/>
      <c r="Q1202" s="31"/>
    </row>
    <row r="1203" spans="1:17" s="4" customFormat="1" ht="28.5">
      <c r="A1203" s="44" t="s">
        <v>319</v>
      </c>
      <c r="B1203" s="44" t="s">
        <v>315</v>
      </c>
      <c r="C1203" s="44" t="s">
        <v>58</v>
      </c>
      <c r="D1203" s="44" t="s">
        <v>227</v>
      </c>
      <c r="E1203" s="44" t="s">
        <v>553</v>
      </c>
      <c r="F1203" s="42" t="s">
        <v>41</v>
      </c>
      <c r="G1203" s="42"/>
      <c r="H1203" s="42"/>
      <c r="I1203" s="42"/>
      <c r="J1203" s="42"/>
      <c r="K1203" s="42"/>
      <c r="L1203" s="42"/>
      <c r="M1203" s="42"/>
      <c r="N1203" s="88">
        <f>SUM(N1198:N1202)</f>
        <v>2</v>
      </c>
      <c r="O1203" s="42">
        <v>0</v>
      </c>
      <c r="P1203" s="42">
        <f>N1203*O1203</f>
        <v>0</v>
      </c>
      <c r="Q1203" s="42">
        <f>P1203*1.18</f>
        <v>0</v>
      </c>
    </row>
    <row r="1204" spans="1:17" s="4" customFormat="1" ht="30" hidden="1">
      <c r="A1204" s="7" t="s">
        <v>319</v>
      </c>
      <c r="B1204" s="7" t="s">
        <v>315</v>
      </c>
      <c r="C1204" s="8" t="s">
        <v>58</v>
      </c>
      <c r="D1204" s="3" t="s">
        <v>794</v>
      </c>
      <c r="E1204" s="6" t="s">
        <v>359</v>
      </c>
      <c r="F1204" s="9" t="s">
        <v>59</v>
      </c>
      <c r="G1204" s="9"/>
      <c r="H1204" s="9"/>
      <c r="I1204" s="9"/>
      <c r="J1204" s="9"/>
      <c r="K1204" s="9"/>
      <c r="L1204" s="9"/>
      <c r="M1204" s="9"/>
      <c r="N1204" s="9"/>
      <c r="O1204" s="9"/>
      <c r="P1204" s="31"/>
      <c r="Q1204" s="31"/>
    </row>
    <row r="1205" spans="1:17" s="4" customFormat="1" ht="30" hidden="1">
      <c r="A1205" s="7" t="s">
        <v>319</v>
      </c>
      <c r="B1205" s="7" t="s">
        <v>315</v>
      </c>
      <c r="C1205" s="8" t="s">
        <v>58</v>
      </c>
      <c r="D1205" s="3" t="s">
        <v>794</v>
      </c>
      <c r="E1205" s="6" t="s">
        <v>563</v>
      </c>
      <c r="F1205" s="9" t="s">
        <v>41</v>
      </c>
      <c r="G1205" s="9">
        <v>0</v>
      </c>
      <c r="H1205" s="11"/>
      <c r="I1205" s="11"/>
      <c r="J1205" s="11"/>
      <c r="K1205" s="9"/>
      <c r="L1205" s="9"/>
      <c r="M1205" s="9"/>
      <c r="N1205" s="11">
        <f>G1205</f>
        <v>0</v>
      </c>
      <c r="O1205" s="9"/>
      <c r="P1205" s="31"/>
      <c r="Q1205" s="31"/>
    </row>
    <row r="1206" spans="1:17" s="4" customFormat="1" ht="30" hidden="1">
      <c r="A1206" s="7" t="s">
        <v>319</v>
      </c>
      <c r="B1206" s="7" t="s">
        <v>315</v>
      </c>
      <c r="C1206" s="8" t="s">
        <v>58</v>
      </c>
      <c r="D1206" s="3" t="s">
        <v>794</v>
      </c>
      <c r="E1206" s="6" t="s">
        <v>671</v>
      </c>
      <c r="F1206" s="9" t="s">
        <v>41</v>
      </c>
      <c r="G1206" s="9">
        <v>0</v>
      </c>
      <c r="H1206" s="11"/>
      <c r="I1206" s="11"/>
      <c r="J1206" s="11"/>
      <c r="K1206" s="9"/>
      <c r="L1206" s="9"/>
      <c r="M1206" s="9"/>
      <c r="N1206" s="11">
        <f>G1206</f>
        <v>0</v>
      </c>
      <c r="O1206" s="9"/>
      <c r="P1206" s="31"/>
      <c r="Q1206" s="31"/>
    </row>
    <row r="1207" spans="1:17" s="4" customFormat="1" ht="28.5" hidden="1">
      <c r="A1207" s="44" t="s">
        <v>319</v>
      </c>
      <c r="B1207" s="44" t="s">
        <v>315</v>
      </c>
      <c r="C1207" s="44" t="s">
        <v>58</v>
      </c>
      <c r="D1207" s="44" t="s">
        <v>794</v>
      </c>
      <c r="E1207" s="44" t="s">
        <v>553</v>
      </c>
      <c r="F1207" s="42" t="s">
        <v>41</v>
      </c>
      <c r="G1207" s="42"/>
      <c r="H1207" s="42"/>
      <c r="I1207" s="42"/>
      <c r="J1207" s="42"/>
      <c r="K1207" s="42"/>
      <c r="L1207" s="42"/>
      <c r="M1207" s="42"/>
      <c r="N1207" s="42">
        <f>SUM(N1205:N1206)</f>
        <v>0</v>
      </c>
      <c r="O1207" s="42">
        <v>0</v>
      </c>
      <c r="P1207" s="42">
        <f>N1207*O1207</f>
        <v>0</v>
      </c>
      <c r="Q1207" s="42">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1"/>
      <c r="Q1208" s="31"/>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89">
        <f>G1209</f>
        <v>1</v>
      </c>
      <c r="O1209" s="9"/>
      <c r="P1209" s="31"/>
      <c r="Q1209" s="31"/>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1"/>
      <c r="Q1210" s="31"/>
    </row>
    <row r="1211" spans="1:17" s="4" customFormat="1" ht="28.5">
      <c r="A1211" s="44" t="s">
        <v>319</v>
      </c>
      <c r="B1211" s="44" t="s">
        <v>315</v>
      </c>
      <c r="C1211" s="44" t="s">
        <v>58</v>
      </c>
      <c r="D1211" s="44" t="s">
        <v>228</v>
      </c>
      <c r="E1211" s="44" t="s">
        <v>553</v>
      </c>
      <c r="F1211" s="42" t="s">
        <v>41</v>
      </c>
      <c r="G1211" s="42"/>
      <c r="H1211" s="42"/>
      <c r="I1211" s="42"/>
      <c r="J1211" s="42"/>
      <c r="K1211" s="42"/>
      <c r="L1211" s="42"/>
      <c r="M1211" s="42"/>
      <c r="N1211" s="88">
        <f>SUM(N1209:N1210)</f>
        <v>1</v>
      </c>
      <c r="O1211" s="42">
        <v>0</v>
      </c>
      <c r="P1211" s="42">
        <f>N1211*O1211</f>
        <v>0</v>
      </c>
      <c r="Q1211" s="42">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1"/>
      <c r="Q1212" s="31"/>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1"/>
      <c r="Q1213" s="31"/>
    </row>
    <row r="1214" spans="1:17" s="4" customFormat="1" ht="42.75" hidden="1">
      <c r="A1214" s="44" t="s">
        <v>319</v>
      </c>
      <c r="B1214" s="44" t="s">
        <v>315</v>
      </c>
      <c r="C1214" s="44" t="s">
        <v>58</v>
      </c>
      <c r="D1214" s="44" t="s">
        <v>229</v>
      </c>
      <c r="E1214" s="44" t="s">
        <v>553</v>
      </c>
      <c r="F1214" s="42" t="s">
        <v>41</v>
      </c>
      <c r="G1214" s="42"/>
      <c r="H1214" s="42"/>
      <c r="I1214" s="42"/>
      <c r="J1214" s="42"/>
      <c r="K1214" s="42"/>
      <c r="L1214" s="42"/>
      <c r="M1214" s="42"/>
      <c r="N1214" s="42">
        <f>SUM(N1213:N1213)</f>
        <v>0</v>
      </c>
      <c r="O1214" s="42">
        <v>0</v>
      </c>
      <c r="P1214" s="42">
        <f>N1214*O1214</f>
        <v>0</v>
      </c>
      <c r="Q1214" s="42">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1"/>
      <c r="Q1215" s="31"/>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89">
        <f>G1216</f>
        <v>1</v>
      </c>
      <c r="O1216" s="9"/>
      <c r="P1216" s="31"/>
      <c r="Q1216" s="31"/>
    </row>
    <row r="1217" spans="1:17" s="4" customFormat="1" ht="28.5">
      <c r="A1217" s="44" t="s">
        <v>319</v>
      </c>
      <c r="B1217" s="44" t="s">
        <v>315</v>
      </c>
      <c r="C1217" s="44" t="s">
        <v>58</v>
      </c>
      <c r="D1217" s="44" t="s">
        <v>230</v>
      </c>
      <c r="E1217" s="44" t="s">
        <v>553</v>
      </c>
      <c r="F1217" s="42" t="s">
        <v>41</v>
      </c>
      <c r="G1217" s="42"/>
      <c r="H1217" s="42"/>
      <c r="I1217" s="42"/>
      <c r="J1217" s="42"/>
      <c r="K1217" s="42"/>
      <c r="L1217" s="42"/>
      <c r="M1217" s="42"/>
      <c r="N1217" s="88">
        <f>SUM(N1216:N1216)</f>
        <v>1</v>
      </c>
      <c r="O1217" s="42">
        <v>0</v>
      </c>
      <c r="P1217" s="42">
        <f>N1217*O1217</f>
        <v>0</v>
      </c>
      <c r="Q1217" s="42">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1"/>
      <c r="Q1218" s="31"/>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1"/>
      <c r="Q1219" s="31"/>
    </row>
    <row r="1220" spans="1:17" s="4" customFormat="1" ht="28.5" hidden="1">
      <c r="A1220" s="44" t="s">
        <v>319</v>
      </c>
      <c r="B1220" s="44" t="s">
        <v>315</v>
      </c>
      <c r="C1220" s="44" t="s">
        <v>58</v>
      </c>
      <c r="D1220" s="44" t="s">
        <v>231</v>
      </c>
      <c r="E1220" s="44" t="s">
        <v>553</v>
      </c>
      <c r="F1220" s="42" t="s">
        <v>41</v>
      </c>
      <c r="G1220" s="42"/>
      <c r="H1220" s="42"/>
      <c r="I1220" s="42"/>
      <c r="J1220" s="42"/>
      <c r="K1220" s="42"/>
      <c r="L1220" s="42"/>
      <c r="M1220" s="42"/>
      <c r="N1220" s="42">
        <f>SUM(N1219:N1219)</f>
        <v>0</v>
      </c>
      <c r="O1220" s="42">
        <v>0</v>
      </c>
      <c r="P1220" s="42">
        <f>N1220*O1220</f>
        <v>0</v>
      </c>
      <c r="Q1220" s="42">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1"/>
      <c r="Q1221" s="31"/>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1"/>
      <c r="Q1222" s="31"/>
    </row>
    <row r="1223" spans="1:17" s="4" customFormat="1" ht="28.5" hidden="1">
      <c r="A1223" s="44" t="s">
        <v>319</v>
      </c>
      <c r="B1223" s="44" t="s">
        <v>315</v>
      </c>
      <c r="C1223" s="44" t="s">
        <v>58</v>
      </c>
      <c r="D1223" s="44" t="s">
        <v>232</v>
      </c>
      <c r="E1223" s="44" t="s">
        <v>553</v>
      </c>
      <c r="F1223" s="42" t="s">
        <v>41</v>
      </c>
      <c r="G1223" s="42"/>
      <c r="H1223" s="42"/>
      <c r="I1223" s="42"/>
      <c r="J1223" s="42"/>
      <c r="K1223" s="42"/>
      <c r="L1223" s="42"/>
      <c r="M1223" s="42"/>
      <c r="N1223" s="42">
        <f>SUM(N1222:N1222)</f>
        <v>0</v>
      </c>
      <c r="O1223" s="42">
        <v>0</v>
      </c>
      <c r="P1223" s="42">
        <f>N1223*O1223</f>
        <v>0</v>
      </c>
      <c r="Q1223" s="42">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1"/>
      <c r="Q1224" s="31"/>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1"/>
      <c r="Q1225" s="31"/>
    </row>
    <row r="1226" spans="1:17" s="4" customFormat="1" ht="28.5" hidden="1">
      <c r="A1226" s="44" t="s">
        <v>319</v>
      </c>
      <c r="B1226" s="44" t="s">
        <v>315</v>
      </c>
      <c r="C1226" s="44" t="s">
        <v>58</v>
      </c>
      <c r="D1226" s="44" t="s">
        <v>233</v>
      </c>
      <c r="E1226" s="44" t="s">
        <v>553</v>
      </c>
      <c r="F1226" s="42" t="s">
        <v>41</v>
      </c>
      <c r="G1226" s="42"/>
      <c r="H1226" s="42"/>
      <c r="I1226" s="42"/>
      <c r="J1226" s="42"/>
      <c r="K1226" s="42"/>
      <c r="L1226" s="42"/>
      <c r="M1226" s="42"/>
      <c r="N1226" s="42">
        <f>SUM(N1225:N1225)</f>
        <v>0</v>
      </c>
      <c r="O1226" s="42">
        <v>0</v>
      </c>
      <c r="P1226" s="42">
        <f>N1226*O1226</f>
        <v>0</v>
      </c>
      <c r="Q1226" s="42">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1"/>
      <c r="Q1227" s="31"/>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1"/>
      <c r="Q1228" s="31"/>
    </row>
    <row r="1229" spans="1:17" s="4" customFormat="1" ht="42.75" hidden="1">
      <c r="A1229" s="44" t="s">
        <v>319</v>
      </c>
      <c r="B1229" s="44" t="s">
        <v>315</v>
      </c>
      <c r="C1229" s="44" t="s">
        <v>58</v>
      </c>
      <c r="D1229" s="44" t="s">
        <v>251</v>
      </c>
      <c r="E1229" s="44" t="s">
        <v>553</v>
      </c>
      <c r="F1229" s="42" t="s">
        <v>41</v>
      </c>
      <c r="G1229" s="42"/>
      <c r="H1229" s="42"/>
      <c r="I1229" s="42"/>
      <c r="J1229" s="42"/>
      <c r="K1229" s="42"/>
      <c r="L1229" s="42"/>
      <c r="M1229" s="42"/>
      <c r="N1229" s="42">
        <f>SUM(N1228:N1228)</f>
        <v>0</v>
      </c>
      <c r="O1229" s="42">
        <v>0</v>
      </c>
      <c r="P1229" s="42">
        <f>N1229*O1229</f>
        <v>0</v>
      </c>
      <c r="Q1229" s="42">
        <f>P1229*1.18</f>
        <v>0</v>
      </c>
    </row>
    <row r="1230" spans="1:17" s="4" customFormat="1" ht="75" hidden="1">
      <c r="A1230" s="7" t="s">
        <v>319</v>
      </c>
      <c r="B1230" s="7" t="s">
        <v>315</v>
      </c>
      <c r="C1230" s="13" t="s">
        <v>66</v>
      </c>
      <c r="D1230" s="3" t="s">
        <v>234</v>
      </c>
      <c r="E1230" s="6" t="s">
        <v>508</v>
      </c>
      <c r="F1230" s="9" t="s">
        <v>67</v>
      </c>
      <c r="G1230" s="9"/>
      <c r="H1230" s="9"/>
      <c r="I1230" s="9"/>
      <c r="J1230" s="9"/>
      <c r="K1230" s="9"/>
      <c r="L1230" s="9"/>
      <c r="M1230" s="9"/>
      <c r="N1230" s="9"/>
      <c r="O1230" s="9"/>
      <c r="P1230" s="31"/>
      <c r="Q1230" s="31"/>
    </row>
    <row r="1231" spans="1:17" s="4" customFormat="1" ht="30" hidden="1">
      <c r="A1231" s="7" t="s">
        <v>319</v>
      </c>
      <c r="B1231" s="7" t="s">
        <v>315</v>
      </c>
      <c r="C1231" s="13" t="s">
        <v>66</v>
      </c>
      <c r="D1231" s="3" t="s">
        <v>234</v>
      </c>
      <c r="E1231" s="6" t="s">
        <v>561</v>
      </c>
      <c r="F1231" s="9" t="s">
        <v>38</v>
      </c>
      <c r="G1231" s="9">
        <v>0</v>
      </c>
      <c r="H1231" s="11"/>
      <c r="I1231" s="11"/>
      <c r="J1231" s="11"/>
      <c r="K1231" s="9">
        <f t="shared" ref="K1231:K1238" si="227">H1231/1000</f>
        <v>0</v>
      </c>
      <c r="L1231" s="9"/>
      <c r="M1231" s="9"/>
      <c r="N1231" s="11">
        <f>G1231*K1231</f>
        <v>0</v>
      </c>
      <c r="O1231" s="9"/>
      <c r="P1231" s="31"/>
      <c r="Q1231" s="31"/>
    </row>
    <row r="1232" spans="1:17" s="4" customFormat="1" ht="30" hidden="1">
      <c r="A1232" s="7" t="s">
        <v>319</v>
      </c>
      <c r="B1232" s="7" t="s">
        <v>315</v>
      </c>
      <c r="C1232" s="13" t="s">
        <v>66</v>
      </c>
      <c r="D1232" s="3" t="s">
        <v>234</v>
      </c>
      <c r="E1232" s="6" t="s">
        <v>561</v>
      </c>
      <c r="F1232" s="9" t="s">
        <v>38</v>
      </c>
      <c r="G1232" s="9">
        <v>0</v>
      </c>
      <c r="H1232" s="11"/>
      <c r="I1232" s="11"/>
      <c r="J1232" s="11"/>
      <c r="K1232" s="9">
        <f t="shared" si="227"/>
        <v>0</v>
      </c>
      <c r="L1232" s="9"/>
      <c r="M1232" s="9"/>
      <c r="N1232" s="11">
        <f t="shared" ref="N1232:N1238" si="228">G1232*K1232</f>
        <v>0</v>
      </c>
      <c r="O1232" s="9"/>
      <c r="P1232" s="31"/>
      <c r="Q1232" s="31"/>
    </row>
    <row r="1233" spans="1:17" s="4" customFormat="1" ht="30" hidden="1">
      <c r="A1233" s="7" t="s">
        <v>319</v>
      </c>
      <c r="B1233" s="7" t="s">
        <v>315</v>
      </c>
      <c r="C1233" s="13" t="s">
        <v>66</v>
      </c>
      <c r="D1233" s="3" t="s">
        <v>234</v>
      </c>
      <c r="E1233" s="6" t="s">
        <v>561</v>
      </c>
      <c r="F1233" s="9" t="s">
        <v>38</v>
      </c>
      <c r="G1233" s="9">
        <v>0</v>
      </c>
      <c r="H1233" s="11"/>
      <c r="I1233" s="11"/>
      <c r="J1233" s="11"/>
      <c r="K1233" s="9">
        <f t="shared" si="227"/>
        <v>0</v>
      </c>
      <c r="L1233" s="9"/>
      <c r="M1233" s="9"/>
      <c r="N1233" s="11">
        <f t="shared" si="228"/>
        <v>0</v>
      </c>
      <c r="O1233" s="9"/>
      <c r="P1233" s="31"/>
      <c r="Q1233" s="31"/>
    </row>
    <row r="1234" spans="1:17" s="4" customFormat="1" ht="30" hidden="1">
      <c r="A1234" s="7" t="s">
        <v>319</v>
      </c>
      <c r="B1234" s="7" t="s">
        <v>315</v>
      </c>
      <c r="C1234" s="13" t="s">
        <v>66</v>
      </c>
      <c r="D1234" s="3" t="s">
        <v>234</v>
      </c>
      <c r="E1234" s="6" t="s">
        <v>561</v>
      </c>
      <c r="F1234" s="9" t="s">
        <v>38</v>
      </c>
      <c r="G1234" s="9">
        <v>0</v>
      </c>
      <c r="H1234" s="11"/>
      <c r="I1234" s="11"/>
      <c r="J1234" s="11"/>
      <c r="K1234" s="9">
        <f t="shared" si="227"/>
        <v>0</v>
      </c>
      <c r="L1234" s="9"/>
      <c r="M1234" s="9"/>
      <c r="N1234" s="11">
        <f t="shared" si="228"/>
        <v>0</v>
      </c>
      <c r="O1234" s="9"/>
      <c r="P1234" s="31"/>
      <c r="Q1234" s="31"/>
    </row>
    <row r="1235" spans="1:17" s="4" customFormat="1" ht="30" hidden="1">
      <c r="A1235" s="7" t="s">
        <v>319</v>
      </c>
      <c r="B1235" s="7" t="s">
        <v>315</v>
      </c>
      <c r="C1235" s="13" t="s">
        <v>66</v>
      </c>
      <c r="D1235" s="3" t="s">
        <v>234</v>
      </c>
      <c r="E1235" s="6" t="s">
        <v>561</v>
      </c>
      <c r="F1235" s="9" t="s">
        <v>38</v>
      </c>
      <c r="G1235" s="9">
        <v>0</v>
      </c>
      <c r="H1235" s="11"/>
      <c r="I1235" s="11"/>
      <c r="J1235" s="11"/>
      <c r="K1235" s="9">
        <f t="shared" si="227"/>
        <v>0</v>
      </c>
      <c r="L1235" s="9"/>
      <c r="M1235" s="9"/>
      <c r="N1235" s="11">
        <f t="shared" si="228"/>
        <v>0</v>
      </c>
      <c r="O1235" s="9"/>
      <c r="P1235" s="31"/>
      <c r="Q1235" s="31"/>
    </row>
    <row r="1236" spans="1:17" s="4" customFormat="1" ht="30" hidden="1">
      <c r="A1236" s="7" t="s">
        <v>319</v>
      </c>
      <c r="B1236" s="7" t="s">
        <v>315</v>
      </c>
      <c r="C1236" s="13" t="s">
        <v>66</v>
      </c>
      <c r="D1236" s="3" t="s">
        <v>234</v>
      </c>
      <c r="E1236" s="6" t="s">
        <v>561</v>
      </c>
      <c r="F1236" s="9" t="s">
        <v>38</v>
      </c>
      <c r="G1236" s="9">
        <v>0</v>
      </c>
      <c r="H1236" s="11"/>
      <c r="I1236" s="11"/>
      <c r="J1236" s="11"/>
      <c r="K1236" s="9">
        <f t="shared" si="227"/>
        <v>0</v>
      </c>
      <c r="L1236" s="9"/>
      <c r="M1236" s="9"/>
      <c r="N1236" s="11">
        <f t="shared" si="228"/>
        <v>0</v>
      </c>
      <c r="O1236" s="9"/>
      <c r="P1236" s="31"/>
      <c r="Q1236" s="31"/>
    </row>
    <row r="1237" spans="1:17" s="4" customFormat="1" ht="30" hidden="1">
      <c r="A1237" s="7" t="s">
        <v>319</v>
      </c>
      <c r="B1237" s="7" t="s">
        <v>315</v>
      </c>
      <c r="C1237" s="13" t="s">
        <v>66</v>
      </c>
      <c r="D1237" s="3" t="s">
        <v>234</v>
      </c>
      <c r="E1237" s="6" t="s">
        <v>561</v>
      </c>
      <c r="F1237" s="9" t="s">
        <v>38</v>
      </c>
      <c r="G1237" s="9">
        <v>0</v>
      </c>
      <c r="H1237" s="11"/>
      <c r="I1237" s="11"/>
      <c r="J1237" s="11"/>
      <c r="K1237" s="9">
        <f t="shared" si="227"/>
        <v>0</v>
      </c>
      <c r="L1237" s="9"/>
      <c r="M1237" s="9"/>
      <c r="N1237" s="11">
        <f t="shared" si="228"/>
        <v>0</v>
      </c>
      <c r="O1237" s="9"/>
      <c r="P1237" s="31"/>
      <c r="Q1237" s="31"/>
    </row>
    <row r="1238" spans="1:17" s="4" customFormat="1" ht="30" hidden="1">
      <c r="A1238" s="7" t="s">
        <v>319</v>
      </c>
      <c r="B1238" s="7" t="s">
        <v>315</v>
      </c>
      <c r="C1238" s="13" t="s">
        <v>66</v>
      </c>
      <c r="D1238" s="3" t="s">
        <v>234</v>
      </c>
      <c r="E1238" s="6" t="s">
        <v>561</v>
      </c>
      <c r="F1238" s="9" t="s">
        <v>38</v>
      </c>
      <c r="G1238" s="9">
        <v>0</v>
      </c>
      <c r="H1238" s="11"/>
      <c r="I1238" s="11"/>
      <c r="J1238" s="11"/>
      <c r="K1238" s="9">
        <f t="shared" si="227"/>
        <v>0</v>
      </c>
      <c r="L1238" s="9"/>
      <c r="M1238" s="9"/>
      <c r="N1238" s="11">
        <f t="shared" si="228"/>
        <v>0</v>
      </c>
      <c r="O1238" s="9"/>
      <c r="P1238" s="31"/>
      <c r="Q1238" s="31"/>
    </row>
    <row r="1239" spans="1:17" s="4" customFormat="1" ht="28.5" hidden="1">
      <c r="A1239" s="44" t="s">
        <v>319</v>
      </c>
      <c r="B1239" s="44" t="s">
        <v>315</v>
      </c>
      <c r="C1239" s="44" t="s">
        <v>66</v>
      </c>
      <c r="D1239" s="44" t="s">
        <v>234</v>
      </c>
      <c r="E1239" s="44" t="s">
        <v>553</v>
      </c>
      <c r="F1239" s="42" t="s">
        <v>38</v>
      </c>
      <c r="G1239" s="42"/>
      <c r="H1239" s="42"/>
      <c r="I1239" s="42"/>
      <c r="J1239" s="42"/>
      <c r="K1239" s="42"/>
      <c r="L1239" s="42"/>
      <c r="M1239" s="42"/>
      <c r="N1239" s="42">
        <f>SUM(N1230:N1238)</f>
        <v>0</v>
      </c>
      <c r="O1239" s="42">
        <v>0</v>
      </c>
      <c r="P1239" s="42">
        <f>N1239*O1239</f>
        <v>0</v>
      </c>
      <c r="Q1239" s="42">
        <f>P1239*1.18</f>
        <v>0</v>
      </c>
    </row>
    <row r="1240" spans="1:17" s="4" customFormat="1" ht="75" hidden="1">
      <c r="A1240" s="7" t="s">
        <v>319</v>
      </c>
      <c r="B1240" s="7" t="s">
        <v>315</v>
      </c>
      <c r="C1240" s="13" t="s">
        <v>66</v>
      </c>
      <c r="D1240" s="3" t="s">
        <v>235</v>
      </c>
      <c r="E1240" s="6" t="s">
        <v>509</v>
      </c>
      <c r="F1240" s="9" t="s">
        <v>67</v>
      </c>
      <c r="G1240" s="9"/>
      <c r="H1240" s="9"/>
      <c r="I1240" s="9"/>
      <c r="J1240" s="9"/>
      <c r="K1240" s="9"/>
      <c r="L1240" s="9"/>
      <c r="M1240" s="9"/>
      <c r="N1240" s="9"/>
      <c r="O1240" s="9"/>
      <c r="P1240" s="31"/>
      <c r="Q1240" s="31"/>
    </row>
    <row r="1241" spans="1:17" s="4" customFormat="1" ht="30" hidden="1">
      <c r="A1241" s="7" t="s">
        <v>319</v>
      </c>
      <c r="B1241" s="7" t="s">
        <v>315</v>
      </c>
      <c r="C1241" s="13" t="s">
        <v>66</v>
      </c>
      <c r="D1241" s="3" t="s">
        <v>235</v>
      </c>
      <c r="E1241" s="6" t="s">
        <v>561</v>
      </c>
      <c r="F1241" s="9" t="s">
        <v>38</v>
      </c>
      <c r="G1241" s="9">
        <v>0</v>
      </c>
      <c r="H1241" s="11"/>
      <c r="I1241" s="11"/>
      <c r="J1241" s="11"/>
      <c r="K1241" s="9">
        <f t="shared" ref="K1241:K1248" si="229">H1241/1000</f>
        <v>0</v>
      </c>
      <c r="L1241" s="9"/>
      <c r="M1241" s="9"/>
      <c r="N1241" s="11">
        <f>G1241*K1241</f>
        <v>0</v>
      </c>
      <c r="O1241" s="9"/>
      <c r="P1241" s="31"/>
      <c r="Q1241" s="31"/>
    </row>
    <row r="1242" spans="1:17" s="4" customFormat="1" ht="30" hidden="1">
      <c r="A1242" s="7" t="s">
        <v>319</v>
      </c>
      <c r="B1242" s="7" t="s">
        <v>315</v>
      </c>
      <c r="C1242" s="13" t="s">
        <v>66</v>
      </c>
      <c r="D1242" s="3" t="s">
        <v>235</v>
      </c>
      <c r="E1242" s="6" t="s">
        <v>561</v>
      </c>
      <c r="F1242" s="9" t="s">
        <v>38</v>
      </c>
      <c r="G1242" s="9">
        <v>0</v>
      </c>
      <c r="H1242" s="11"/>
      <c r="I1242" s="11"/>
      <c r="J1242" s="11"/>
      <c r="K1242" s="9">
        <f t="shared" si="229"/>
        <v>0</v>
      </c>
      <c r="L1242" s="9"/>
      <c r="M1242" s="9"/>
      <c r="N1242" s="11">
        <f t="shared" ref="N1242:N1248" si="230">G1242*K1242</f>
        <v>0</v>
      </c>
      <c r="O1242" s="9"/>
      <c r="P1242" s="31"/>
      <c r="Q1242" s="31"/>
    </row>
    <row r="1243" spans="1:17" s="4" customFormat="1" ht="30" hidden="1">
      <c r="A1243" s="7" t="s">
        <v>319</v>
      </c>
      <c r="B1243" s="7" t="s">
        <v>315</v>
      </c>
      <c r="C1243" s="13" t="s">
        <v>66</v>
      </c>
      <c r="D1243" s="3" t="s">
        <v>235</v>
      </c>
      <c r="E1243" s="6" t="s">
        <v>561</v>
      </c>
      <c r="F1243" s="9" t="s">
        <v>38</v>
      </c>
      <c r="G1243" s="9">
        <v>0</v>
      </c>
      <c r="H1243" s="11"/>
      <c r="I1243" s="11"/>
      <c r="J1243" s="11"/>
      <c r="K1243" s="9">
        <f t="shared" si="229"/>
        <v>0</v>
      </c>
      <c r="L1243" s="9"/>
      <c r="M1243" s="9"/>
      <c r="N1243" s="11">
        <f t="shared" si="230"/>
        <v>0</v>
      </c>
      <c r="O1243" s="9"/>
      <c r="P1243" s="31"/>
      <c r="Q1243" s="31"/>
    </row>
    <row r="1244" spans="1:17" s="4" customFormat="1" ht="30" hidden="1">
      <c r="A1244" s="7" t="s">
        <v>319</v>
      </c>
      <c r="B1244" s="7" t="s">
        <v>315</v>
      </c>
      <c r="C1244" s="13" t="s">
        <v>66</v>
      </c>
      <c r="D1244" s="3" t="s">
        <v>235</v>
      </c>
      <c r="E1244" s="6" t="s">
        <v>561</v>
      </c>
      <c r="F1244" s="9" t="s">
        <v>38</v>
      </c>
      <c r="G1244" s="9">
        <v>0</v>
      </c>
      <c r="H1244" s="11"/>
      <c r="I1244" s="11"/>
      <c r="J1244" s="11"/>
      <c r="K1244" s="9">
        <f t="shared" si="229"/>
        <v>0</v>
      </c>
      <c r="L1244" s="9"/>
      <c r="M1244" s="9"/>
      <c r="N1244" s="11">
        <f t="shared" si="230"/>
        <v>0</v>
      </c>
      <c r="O1244" s="9"/>
      <c r="P1244" s="31"/>
      <c r="Q1244" s="31"/>
    </row>
    <row r="1245" spans="1:17" s="4" customFormat="1" ht="30" hidden="1">
      <c r="A1245" s="7" t="s">
        <v>319</v>
      </c>
      <c r="B1245" s="7" t="s">
        <v>315</v>
      </c>
      <c r="C1245" s="13" t="s">
        <v>66</v>
      </c>
      <c r="D1245" s="3" t="s">
        <v>235</v>
      </c>
      <c r="E1245" s="6" t="s">
        <v>561</v>
      </c>
      <c r="F1245" s="9" t="s">
        <v>38</v>
      </c>
      <c r="G1245" s="9">
        <v>0</v>
      </c>
      <c r="H1245" s="11"/>
      <c r="I1245" s="11"/>
      <c r="J1245" s="11"/>
      <c r="K1245" s="9">
        <f t="shared" si="229"/>
        <v>0</v>
      </c>
      <c r="L1245" s="9"/>
      <c r="M1245" s="9"/>
      <c r="N1245" s="11">
        <f t="shared" si="230"/>
        <v>0</v>
      </c>
      <c r="O1245" s="9"/>
      <c r="P1245" s="31"/>
      <c r="Q1245" s="31"/>
    </row>
    <row r="1246" spans="1:17" s="4" customFormat="1" ht="30" hidden="1">
      <c r="A1246" s="7" t="s">
        <v>319</v>
      </c>
      <c r="B1246" s="7" t="s">
        <v>315</v>
      </c>
      <c r="C1246" s="13" t="s">
        <v>66</v>
      </c>
      <c r="D1246" s="3" t="s">
        <v>235</v>
      </c>
      <c r="E1246" s="6" t="s">
        <v>561</v>
      </c>
      <c r="F1246" s="9" t="s">
        <v>38</v>
      </c>
      <c r="G1246" s="9">
        <v>0</v>
      </c>
      <c r="H1246" s="11"/>
      <c r="I1246" s="11"/>
      <c r="J1246" s="11"/>
      <c r="K1246" s="9">
        <f t="shared" si="229"/>
        <v>0</v>
      </c>
      <c r="L1246" s="9"/>
      <c r="M1246" s="9"/>
      <c r="N1246" s="11">
        <f t="shared" si="230"/>
        <v>0</v>
      </c>
      <c r="O1246" s="9"/>
      <c r="P1246" s="31"/>
      <c r="Q1246" s="31"/>
    </row>
    <row r="1247" spans="1:17" s="4" customFormat="1" ht="30" hidden="1">
      <c r="A1247" s="7" t="s">
        <v>319</v>
      </c>
      <c r="B1247" s="7" t="s">
        <v>315</v>
      </c>
      <c r="C1247" s="13" t="s">
        <v>66</v>
      </c>
      <c r="D1247" s="3" t="s">
        <v>235</v>
      </c>
      <c r="E1247" s="6" t="s">
        <v>561</v>
      </c>
      <c r="F1247" s="9" t="s">
        <v>38</v>
      </c>
      <c r="G1247" s="9">
        <v>0</v>
      </c>
      <c r="H1247" s="11"/>
      <c r="I1247" s="11"/>
      <c r="J1247" s="11"/>
      <c r="K1247" s="9">
        <f t="shared" si="229"/>
        <v>0</v>
      </c>
      <c r="L1247" s="9"/>
      <c r="M1247" s="9"/>
      <c r="N1247" s="11">
        <f t="shared" si="230"/>
        <v>0</v>
      </c>
      <c r="O1247" s="9"/>
      <c r="P1247" s="31"/>
      <c r="Q1247" s="31"/>
    </row>
    <row r="1248" spans="1:17" s="4" customFormat="1" ht="30" hidden="1">
      <c r="A1248" s="7" t="s">
        <v>319</v>
      </c>
      <c r="B1248" s="7" t="s">
        <v>315</v>
      </c>
      <c r="C1248" s="13" t="s">
        <v>66</v>
      </c>
      <c r="D1248" s="3" t="s">
        <v>235</v>
      </c>
      <c r="E1248" s="6" t="s">
        <v>561</v>
      </c>
      <c r="F1248" s="9" t="s">
        <v>38</v>
      </c>
      <c r="G1248" s="9">
        <v>0</v>
      </c>
      <c r="H1248" s="11"/>
      <c r="I1248" s="11"/>
      <c r="J1248" s="11"/>
      <c r="K1248" s="9">
        <f t="shared" si="229"/>
        <v>0</v>
      </c>
      <c r="L1248" s="9"/>
      <c r="M1248" s="9"/>
      <c r="N1248" s="11">
        <f t="shared" si="230"/>
        <v>0</v>
      </c>
      <c r="O1248" s="9"/>
      <c r="P1248" s="31"/>
      <c r="Q1248" s="31"/>
    </row>
    <row r="1249" spans="1:17" s="4" customFormat="1" ht="28.5" hidden="1">
      <c r="A1249" s="44" t="s">
        <v>319</v>
      </c>
      <c r="B1249" s="44" t="s">
        <v>315</v>
      </c>
      <c r="C1249" s="44" t="s">
        <v>66</v>
      </c>
      <c r="D1249" s="44" t="s">
        <v>235</v>
      </c>
      <c r="E1249" s="44" t="s">
        <v>553</v>
      </c>
      <c r="F1249" s="42" t="s">
        <v>38</v>
      </c>
      <c r="G1249" s="42"/>
      <c r="H1249" s="42"/>
      <c r="I1249" s="42"/>
      <c r="J1249" s="42"/>
      <c r="K1249" s="42"/>
      <c r="L1249" s="42"/>
      <c r="M1249" s="42"/>
      <c r="N1249" s="42">
        <f>SUM(N1240:N1248)</f>
        <v>0</v>
      </c>
      <c r="O1249" s="42">
        <v>0</v>
      </c>
      <c r="P1249" s="42">
        <f>N1249*O1249</f>
        <v>0</v>
      </c>
      <c r="Q1249" s="42">
        <f>P1249*1.18</f>
        <v>0</v>
      </c>
    </row>
    <row r="1250" spans="1:17" s="4" customFormat="1" ht="75" hidden="1">
      <c r="A1250" s="7" t="s">
        <v>319</v>
      </c>
      <c r="B1250" s="7" t="s">
        <v>315</v>
      </c>
      <c r="C1250" s="13" t="s">
        <v>66</v>
      </c>
      <c r="D1250" s="3" t="s">
        <v>236</v>
      </c>
      <c r="E1250" s="6" t="s">
        <v>510</v>
      </c>
      <c r="F1250" s="9" t="s">
        <v>67</v>
      </c>
      <c r="G1250" s="9"/>
      <c r="H1250" s="9"/>
      <c r="I1250" s="9"/>
      <c r="J1250" s="9"/>
      <c r="K1250" s="9"/>
      <c r="L1250" s="9"/>
      <c r="M1250" s="9"/>
      <c r="N1250" s="9"/>
      <c r="O1250" s="9"/>
      <c r="P1250" s="31"/>
      <c r="Q1250" s="31"/>
    </row>
    <row r="1251" spans="1:17" s="4" customFormat="1" ht="30" hidden="1">
      <c r="A1251" s="7" t="s">
        <v>319</v>
      </c>
      <c r="B1251" s="7" t="s">
        <v>315</v>
      </c>
      <c r="C1251" s="13" t="s">
        <v>66</v>
      </c>
      <c r="D1251" s="3" t="s">
        <v>236</v>
      </c>
      <c r="E1251" s="6" t="s">
        <v>561</v>
      </c>
      <c r="F1251" s="9" t="s">
        <v>38</v>
      </c>
      <c r="G1251" s="9">
        <v>0</v>
      </c>
      <c r="H1251" s="11"/>
      <c r="I1251" s="11"/>
      <c r="J1251" s="11"/>
      <c r="K1251" s="9">
        <f t="shared" ref="K1251:K1258" si="231">H1251/1000</f>
        <v>0</v>
      </c>
      <c r="L1251" s="9"/>
      <c r="M1251" s="9"/>
      <c r="N1251" s="11">
        <f>G1251*K1251</f>
        <v>0</v>
      </c>
      <c r="O1251" s="9"/>
      <c r="P1251" s="31"/>
      <c r="Q1251" s="31"/>
    </row>
    <row r="1252" spans="1:17" s="4" customFormat="1" ht="30" hidden="1">
      <c r="A1252" s="7" t="s">
        <v>319</v>
      </c>
      <c r="B1252" s="7" t="s">
        <v>315</v>
      </c>
      <c r="C1252" s="13" t="s">
        <v>66</v>
      </c>
      <c r="D1252" s="3" t="s">
        <v>236</v>
      </c>
      <c r="E1252" s="6" t="s">
        <v>561</v>
      </c>
      <c r="F1252" s="9" t="s">
        <v>38</v>
      </c>
      <c r="G1252" s="9">
        <v>0</v>
      </c>
      <c r="H1252" s="11"/>
      <c r="I1252" s="11"/>
      <c r="J1252" s="11"/>
      <c r="K1252" s="9">
        <f t="shared" si="231"/>
        <v>0</v>
      </c>
      <c r="L1252" s="9"/>
      <c r="M1252" s="9"/>
      <c r="N1252" s="11">
        <f t="shared" ref="N1252:N1258" si="232">G1252*K1252</f>
        <v>0</v>
      </c>
      <c r="O1252" s="9"/>
      <c r="P1252" s="31"/>
      <c r="Q1252" s="31"/>
    </row>
    <row r="1253" spans="1:17" s="4" customFormat="1" ht="30" hidden="1">
      <c r="A1253" s="7" t="s">
        <v>319</v>
      </c>
      <c r="B1253" s="7" t="s">
        <v>315</v>
      </c>
      <c r="C1253" s="13" t="s">
        <v>66</v>
      </c>
      <c r="D1253" s="3" t="s">
        <v>236</v>
      </c>
      <c r="E1253" s="6" t="s">
        <v>561</v>
      </c>
      <c r="F1253" s="9" t="s">
        <v>38</v>
      </c>
      <c r="G1253" s="9">
        <v>0</v>
      </c>
      <c r="H1253" s="11"/>
      <c r="I1253" s="11"/>
      <c r="J1253" s="11"/>
      <c r="K1253" s="9">
        <f t="shared" si="231"/>
        <v>0</v>
      </c>
      <c r="L1253" s="9"/>
      <c r="M1253" s="9"/>
      <c r="N1253" s="11">
        <f t="shared" si="232"/>
        <v>0</v>
      </c>
      <c r="O1253" s="9"/>
      <c r="P1253" s="31"/>
      <c r="Q1253" s="31"/>
    </row>
    <row r="1254" spans="1:17" s="4" customFormat="1" ht="30" hidden="1">
      <c r="A1254" s="7" t="s">
        <v>319</v>
      </c>
      <c r="B1254" s="7" t="s">
        <v>315</v>
      </c>
      <c r="C1254" s="13" t="s">
        <v>66</v>
      </c>
      <c r="D1254" s="3" t="s">
        <v>236</v>
      </c>
      <c r="E1254" s="6" t="s">
        <v>561</v>
      </c>
      <c r="F1254" s="9" t="s">
        <v>38</v>
      </c>
      <c r="G1254" s="9">
        <v>0</v>
      </c>
      <c r="H1254" s="11"/>
      <c r="I1254" s="11"/>
      <c r="J1254" s="11"/>
      <c r="K1254" s="9">
        <f t="shared" si="231"/>
        <v>0</v>
      </c>
      <c r="L1254" s="9"/>
      <c r="M1254" s="9"/>
      <c r="N1254" s="11">
        <f t="shared" si="232"/>
        <v>0</v>
      </c>
      <c r="O1254" s="9"/>
      <c r="P1254" s="31"/>
      <c r="Q1254" s="31"/>
    </row>
    <row r="1255" spans="1:17" s="4" customFormat="1" ht="30" hidden="1">
      <c r="A1255" s="7" t="s">
        <v>319</v>
      </c>
      <c r="B1255" s="7" t="s">
        <v>315</v>
      </c>
      <c r="C1255" s="13" t="s">
        <v>66</v>
      </c>
      <c r="D1255" s="3" t="s">
        <v>236</v>
      </c>
      <c r="E1255" s="6" t="s">
        <v>561</v>
      </c>
      <c r="F1255" s="9" t="s">
        <v>38</v>
      </c>
      <c r="G1255" s="9">
        <v>0</v>
      </c>
      <c r="H1255" s="11"/>
      <c r="I1255" s="11"/>
      <c r="J1255" s="11"/>
      <c r="K1255" s="9">
        <f t="shared" si="231"/>
        <v>0</v>
      </c>
      <c r="L1255" s="9"/>
      <c r="M1255" s="9"/>
      <c r="N1255" s="11">
        <f t="shared" si="232"/>
        <v>0</v>
      </c>
      <c r="O1255" s="9"/>
      <c r="P1255" s="31"/>
      <c r="Q1255" s="31"/>
    </row>
    <row r="1256" spans="1:17" s="4" customFormat="1" ht="30" hidden="1">
      <c r="A1256" s="7" t="s">
        <v>319</v>
      </c>
      <c r="B1256" s="7" t="s">
        <v>315</v>
      </c>
      <c r="C1256" s="13" t="s">
        <v>66</v>
      </c>
      <c r="D1256" s="3" t="s">
        <v>236</v>
      </c>
      <c r="E1256" s="6" t="s">
        <v>561</v>
      </c>
      <c r="F1256" s="9" t="s">
        <v>38</v>
      </c>
      <c r="G1256" s="9">
        <v>0</v>
      </c>
      <c r="H1256" s="11"/>
      <c r="I1256" s="11"/>
      <c r="J1256" s="11"/>
      <c r="K1256" s="9">
        <f t="shared" si="231"/>
        <v>0</v>
      </c>
      <c r="L1256" s="9"/>
      <c r="M1256" s="9"/>
      <c r="N1256" s="11">
        <f t="shared" si="232"/>
        <v>0</v>
      </c>
      <c r="O1256" s="9"/>
      <c r="P1256" s="31"/>
      <c r="Q1256" s="31"/>
    </row>
    <row r="1257" spans="1:17" s="4" customFormat="1" ht="30" hidden="1">
      <c r="A1257" s="7" t="s">
        <v>319</v>
      </c>
      <c r="B1257" s="7" t="s">
        <v>315</v>
      </c>
      <c r="C1257" s="13" t="s">
        <v>66</v>
      </c>
      <c r="D1257" s="3" t="s">
        <v>236</v>
      </c>
      <c r="E1257" s="6" t="s">
        <v>561</v>
      </c>
      <c r="F1257" s="9" t="s">
        <v>38</v>
      </c>
      <c r="G1257" s="9">
        <v>0</v>
      </c>
      <c r="H1257" s="11"/>
      <c r="I1257" s="11"/>
      <c r="J1257" s="11"/>
      <c r="K1257" s="9">
        <f t="shared" si="231"/>
        <v>0</v>
      </c>
      <c r="L1257" s="9"/>
      <c r="M1257" s="9"/>
      <c r="N1257" s="11">
        <f t="shared" si="232"/>
        <v>0</v>
      </c>
      <c r="O1257" s="9"/>
      <c r="P1257" s="31"/>
      <c r="Q1257" s="31"/>
    </row>
    <row r="1258" spans="1:17" s="4" customFormat="1" ht="30" hidden="1">
      <c r="A1258" s="7" t="s">
        <v>319</v>
      </c>
      <c r="B1258" s="7" t="s">
        <v>315</v>
      </c>
      <c r="C1258" s="13" t="s">
        <v>66</v>
      </c>
      <c r="D1258" s="3" t="s">
        <v>236</v>
      </c>
      <c r="E1258" s="6" t="s">
        <v>561</v>
      </c>
      <c r="F1258" s="9" t="s">
        <v>38</v>
      </c>
      <c r="G1258" s="9">
        <v>0</v>
      </c>
      <c r="H1258" s="11"/>
      <c r="I1258" s="11"/>
      <c r="J1258" s="11"/>
      <c r="K1258" s="9">
        <f t="shared" si="231"/>
        <v>0</v>
      </c>
      <c r="L1258" s="9"/>
      <c r="M1258" s="9"/>
      <c r="N1258" s="11">
        <f t="shared" si="232"/>
        <v>0</v>
      </c>
      <c r="O1258" s="9"/>
      <c r="P1258" s="31"/>
      <c r="Q1258" s="31"/>
    </row>
    <row r="1259" spans="1:17" s="4" customFormat="1" ht="28.5" hidden="1">
      <c r="A1259" s="44" t="s">
        <v>319</v>
      </c>
      <c r="B1259" s="44" t="s">
        <v>315</v>
      </c>
      <c r="C1259" s="44" t="s">
        <v>66</v>
      </c>
      <c r="D1259" s="44" t="s">
        <v>236</v>
      </c>
      <c r="E1259" s="44" t="s">
        <v>553</v>
      </c>
      <c r="F1259" s="42" t="s">
        <v>38</v>
      </c>
      <c r="G1259" s="42"/>
      <c r="H1259" s="42"/>
      <c r="I1259" s="42"/>
      <c r="J1259" s="42"/>
      <c r="K1259" s="42"/>
      <c r="L1259" s="42"/>
      <c r="M1259" s="42"/>
      <c r="N1259" s="42">
        <f>SUM(N1250:N1258)</f>
        <v>0</v>
      </c>
      <c r="O1259" s="42">
        <v>0</v>
      </c>
      <c r="P1259" s="42">
        <f>N1259*O1259</f>
        <v>0</v>
      </c>
      <c r="Q1259" s="42">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1"/>
      <c r="Q1260" s="31"/>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89">
        <f>G1261*K1261</f>
        <v>8</v>
      </c>
      <c r="O1261" s="9"/>
      <c r="P1261" s="31"/>
      <c r="Q1261" s="31"/>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1"/>
      <c r="Q1262" s="31"/>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1"/>
      <c r="Q1263" s="31"/>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1"/>
      <c r="Q1264" s="31"/>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1"/>
      <c r="Q1265" s="31"/>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1"/>
      <c r="Q1266" s="31"/>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1"/>
      <c r="Q1267" s="31"/>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1"/>
      <c r="Q1268" s="31"/>
    </row>
    <row r="1269" spans="1:17" s="4" customFormat="1" ht="28.5">
      <c r="A1269" s="44" t="s">
        <v>319</v>
      </c>
      <c r="B1269" s="44" t="s">
        <v>315</v>
      </c>
      <c r="C1269" s="44" t="s">
        <v>66</v>
      </c>
      <c r="D1269" s="44" t="s">
        <v>237</v>
      </c>
      <c r="E1269" s="44" t="s">
        <v>553</v>
      </c>
      <c r="F1269" s="42" t="s">
        <v>38</v>
      </c>
      <c r="G1269" s="42"/>
      <c r="H1269" s="42"/>
      <c r="I1269" s="42"/>
      <c r="J1269" s="42"/>
      <c r="K1269" s="42"/>
      <c r="L1269" s="42"/>
      <c r="M1269" s="42"/>
      <c r="N1269" s="88">
        <v>8</v>
      </c>
      <c r="O1269" s="42">
        <v>0</v>
      </c>
      <c r="P1269" s="42">
        <f>N1269*O1269</f>
        <v>0</v>
      </c>
      <c r="Q1269" s="42">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1"/>
      <c r="Q1270" s="31"/>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1"/>
      <c r="Q1271" s="31"/>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1"/>
      <c r="Q1272" s="31"/>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1"/>
      <c r="Q1273" s="31"/>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1"/>
      <c r="Q1274" s="31"/>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1"/>
      <c r="Q1275" s="31"/>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1"/>
      <c r="Q1276" s="31"/>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1"/>
      <c r="Q1277" s="31"/>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1"/>
      <c r="Q1278" s="31"/>
    </row>
    <row r="1279" spans="1:17" s="4" customFormat="1" ht="28.5" hidden="1">
      <c r="A1279" s="44" t="s">
        <v>319</v>
      </c>
      <c r="B1279" s="44" t="s">
        <v>315</v>
      </c>
      <c r="C1279" s="44" t="s">
        <v>66</v>
      </c>
      <c r="D1279" s="44" t="s">
        <v>238</v>
      </c>
      <c r="E1279" s="44" t="s">
        <v>553</v>
      </c>
      <c r="F1279" s="42" t="s">
        <v>38</v>
      </c>
      <c r="G1279" s="42"/>
      <c r="H1279" s="42"/>
      <c r="I1279" s="42"/>
      <c r="J1279" s="42"/>
      <c r="K1279" s="42"/>
      <c r="L1279" s="42"/>
      <c r="M1279" s="42"/>
      <c r="N1279" s="42">
        <f>SUM(N1270:N1278)</f>
        <v>0</v>
      </c>
      <c r="O1279" s="42">
        <v>0</v>
      </c>
      <c r="P1279" s="42">
        <f>N1279*O1279</f>
        <v>0</v>
      </c>
      <c r="Q1279" s="42">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1"/>
      <c r="Q1280" s="31"/>
    </row>
    <row r="1281" spans="1:17" s="4" customFormat="1" ht="30">
      <c r="A1281" s="7" t="s">
        <v>319</v>
      </c>
      <c r="B1281" s="7" t="s">
        <v>315</v>
      </c>
      <c r="C1281" s="12" t="s">
        <v>66</v>
      </c>
      <c r="D1281" s="3" t="s">
        <v>239</v>
      </c>
      <c r="E1281" s="6" t="s">
        <v>853</v>
      </c>
      <c r="F1281" s="9" t="s">
        <v>38</v>
      </c>
      <c r="G1281" s="9">
        <v>1</v>
      </c>
      <c r="H1281" s="11">
        <v>30000</v>
      </c>
      <c r="I1281" s="11"/>
      <c r="J1281" s="11"/>
      <c r="K1281" s="9">
        <f t="shared" ref="K1281:K1288" si="237">H1281/1000</f>
        <v>30</v>
      </c>
      <c r="L1281" s="9"/>
      <c r="M1281" s="9"/>
      <c r="N1281" s="89">
        <f>G1281*K1281</f>
        <v>30</v>
      </c>
      <c r="O1281" s="9"/>
      <c r="P1281" s="31"/>
      <c r="Q1281" s="31"/>
    </row>
    <row r="1282" spans="1:17" s="4" customFormat="1" ht="30">
      <c r="A1282" s="7" t="s">
        <v>319</v>
      </c>
      <c r="B1282" s="7" t="s">
        <v>315</v>
      </c>
      <c r="C1282" s="12" t="s">
        <v>66</v>
      </c>
      <c r="D1282" s="3" t="s">
        <v>239</v>
      </c>
      <c r="E1282" s="6" t="s">
        <v>854</v>
      </c>
      <c r="F1282" s="9" t="s">
        <v>38</v>
      </c>
      <c r="G1282" s="9">
        <v>1</v>
      </c>
      <c r="H1282" s="11">
        <v>15000</v>
      </c>
      <c r="I1282" s="11"/>
      <c r="J1282" s="11"/>
      <c r="K1282" s="9">
        <f t="shared" si="237"/>
        <v>15</v>
      </c>
      <c r="L1282" s="9"/>
      <c r="M1282" s="9"/>
      <c r="N1282" s="89">
        <f t="shared" ref="N1282:N1288" si="238">G1282*K1282</f>
        <v>15</v>
      </c>
      <c r="O1282" s="9"/>
      <c r="P1282" s="31"/>
      <c r="Q1282" s="31"/>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1"/>
      <c r="Q1283" s="31"/>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1"/>
      <c r="Q1284" s="31"/>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1"/>
      <c r="Q1285" s="31"/>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1"/>
      <c r="Q1286" s="31"/>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1"/>
      <c r="Q1287" s="31"/>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1"/>
      <c r="Q1288" s="31"/>
    </row>
    <row r="1289" spans="1:17" s="4" customFormat="1" ht="28.5">
      <c r="A1289" s="44" t="s">
        <v>319</v>
      </c>
      <c r="B1289" s="44" t="s">
        <v>315</v>
      </c>
      <c r="C1289" s="44" t="s">
        <v>66</v>
      </c>
      <c r="D1289" s="44" t="s">
        <v>239</v>
      </c>
      <c r="E1289" s="44" t="s">
        <v>553</v>
      </c>
      <c r="F1289" s="42" t="s">
        <v>38</v>
      </c>
      <c r="G1289" s="42"/>
      <c r="H1289" s="42"/>
      <c r="I1289" s="42"/>
      <c r="J1289" s="42"/>
      <c r="K1289" s="42"/>
      <c r="L1289" s="42"/>
      <c r="M1289" s="42"/>
      <c r="N1289" s="88">
        <f>SUM(N1280:N1288)</f>
        <v>45</v>
      </c>
      <c r="O1289" s="42">
        <v>0</v>
      </c>
      <c r="P1289" s="42">
        <f>N1289*O1289</f>
        <v>0</v>
      </c>
      <c r="Q1289" s="42">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1"/>
      <c r="Q1290" s="31"/>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89">
        <f>G1291*K1291</f>
        <v>10</v>
      </c>
      <c r="O1291" s="9"/>
      <c r="P1291" s="31"/>
      <c r="Q1291" s="31"/>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1"/>
      <c r="Q1292" s="31"/>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1"/>
      <c r="Q1293" s="31"/>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1"/>
      <c r="Q1294" s="31"/>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1"/>
      <c r="Q1295" s="31"/>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1"/>
      <c r="Q1296" s="31"/>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1"/>
      <c r="Q1297" s="31"/>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1"/>
      <c r="Q1298" s="31"/>
    </row>
    <row r="1299" spans="1:17" s="4" customFormat="1" ht="28.5">
      <c r="A1299" s="44" t="s">
        <v>319</v>
      </c>
      <c r="B1299" s="44" t="s">
        <v>315</v>
      </c>
      <c r="C1299" s="44" t="s">
        <v>66</v>
      </c>
      <c r="D1299" s="44" t="s">
        <v>240</v>
      </c>
      <c r="E1299" s="44" t="s">
        <v>553</v>
      </c>
      <c r="F1299" s="42" t="s">
        <v>38</v>
      </c>
      <c r="G1299" s="42"/>
      <c r="H1299" s="42"/>
      <c r="I1299" s="42"/>
      <c r="J1299" s="42"/>
      <c r="K1299" s="42"/>
      <c r="L1299" s="42"/>
      <c r="M1299" s="42"/>
      <c r="N1299" s="88">
        <f>SUM(N1290:N1298)</f>
        <v>10</v>
      </c>
      <c r="O1299" s="42">
        <v>0</v>
      </c>
      <c r="P1299" s="42">
        <f>N1299*O1299</f>
        <v>0</v>
      </c>
      <c r="Q1299" s="42">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1"/>
      <c r="Q1300" s="31"/>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1"/>
      <c r="Q1301" s="31"/>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1"/>
      <c r="Q1302" s="31"/>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1"/>
      <c r="Q1303" s="31"/>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1"/>
      <c r="Q1304" s="31"/>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1"/>
      <c r="Q1305" s="31"/>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1"/>
      <c r="Q1306" s="31"/>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1"/>
      <c r="Q1307" s="31"/>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1"/>
      <c r="Q1308" s="31"/>
    </row>
    <row r="1309" spans="1:17" s="4" customFormat="1" ht="28.5" hidden="1">
      <c r="A1309" s="44" t="s">
        <v>319</v>
      </c>
      <c r="B1309" s="44" t="s">
        <v>315</v>
      </c>
      <c r="C1309" s="44" t="s">
        <v>66</v>
      </c>
      <c r="D1309" s="44" t="s">
        <v>241</v>
      </c>
      <c r="E1309" s="44" t="s">
        <v>553</v>
      </c>
      <c r="F1309" s="42" t="s">
        <v>38</v>
      </c>
      <c r="G1309" s="42"/>
      <c r="H1309" s="42"/>
      <c r="I1309" s="42"/>
      <c r="J1309" s="42"/>
      <c r="K1309" s="42"/>
      <c r="L1309" s="42"/>
      <c r="M1309" s="42"/>
      <c r="N1309" s="42">
        <f>SUM(N1300:N1308)</f>
        <v>0</v>
      </c>
      <c r="O1309" s="42">
        <v>0</v>
      </c>
      <c r="P1309" s="42">
        <f>N1309*O1309</f>
        <v>0</v>
      </c>
      <c r="Q1309" s="42">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1"/>
      <c r="Q1310" s="31"/>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1"/>
      <c r="Q1311" s="31"/>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1"/>
      <c r="Q1312" s="31"/>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1"/>
      <c r="Q1313" s="31"/>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1"/>
      <c r="Q1314" s="31"/>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1"/>
      <c r="Q1315" s="31"/>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1"/>
      <c r="Q1316" s="31"/>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1"/>
      <c r="Q1317" s="31"/>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1"/>
      <c r="Q1318" s="31"/>
    </row>
    <row r="1319" spans="1:17" s="4" customFormat="1" ht="28.5" hidden="1">
      <c r="A1319" s="44" t="s">
        <v>319</v>
      </c>
      <c r="B1319" s="44" t="s">
        <v>315</v>
      </c>
      <c r="C1319" s="44" t="s">
        <v>66</v>
      </c>
      <c r="D1319" s="44" t="s">
        <v>242</v>
      </c>
      <c r="E1319" s="44" t="s">
        <v>553</v>
      </c>
      <c r="F1319" s="42" t="s">
        <v>38</v>
      </c>
      <c r="G1319" s="42"/>
      <c r="H1319" s="42"/>
      <c r="I1319" s="42"/>
      <c r="J1319" s="42"/>
      <c r="K1319" s="42"/>
      <c r="L1319" s="42"/>
      <c r="M1319" s="42"/>
      <c r="N1319" s="42">
        <f>SUM(N1310:N1318)</f>
        <v>0</v>
      </c>
      <c r="O1319" s="42">
        <v>0</v>
      </c>
      <c r="P1319" s="42">
        <f>N1319*O1319</f>
        <v>0</v>
      </c>
      <c r="Q1319" s="42">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1"/>
      <c r="Q1320" s="31"/>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1"/>
      <c r="Q1321" s="31"/>
    </row>
    <row r="1322" spans="1:17" s="4" customFormat="1" ht="28.5" hidden="1">
      <c r="A1322" s="44" t="s">
        <v>319</v>
      </c>
      <c r="B1322" s="44" t="s">
        <v>315</v>
      </c>
      <c r="C1322" s="44" t="s">
        <v>66</v>
      </c>
      <c r="D1322" s="44" t="s">
        <v>243</v>
      </c>
      <c r="E1322" s="44" t="s">
        <v>553</v>
      </c>
      <c r="F1322" s="42" t="s">
        <v>41</v>
      </c>
      <c r="G1322" s="42"/>
      <c r="H1322" s="42"/>
      <c r="I1322" s="42"/>
      <c r="J1322" s="42"/>
      <c r="K1322" s="42"/>
      <c r="L1322" s="42"/>
      <c r="M1322" s="42"/>
      <c r="N1322" s="42">
        <f>SUM(N1321:N1321)</f>
        <v>0</v>
      </c>
      <c r="O1322" s="42">
        <v>0</v>
      </c>
      <c r="P1322" s="42">
        <f>N1322*O1322</f>
        <v>0</v>
      </c>
      <c r="Q1322" s="42">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1"/>
      <c r="Q1323" s="31"/>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89">
        <f>G1324</f>
        <v>2</v>
      </c>
      <c r="O1324" s="9"/>
      <c r="P1324" s="31"/>
      <c r="Q1324" s="31"/>
    </row>
    <row r="1325" spans="1:17" s="4" customFormat="1" ht="28.5">
      <c r="A1325" s="44" t="s">
        <v>319</v>
      </c>
      <c r="B1325" s="44" t="s">
        <v>315</v>
      </c>
      <c r="C1325" s="44" t="s">
        <v>66</v>
      </c>
      <c r="D1325" s="44" t="s">
        <v>244</v>
      </c>
      <c r="E1325" s="44" t="s">
        <v>553</v>
      </c>
      <c r="F1325" s="42" t="s">
        <v>41</v>
      </c>
      <c r="G1325" s="42"/>
      <c r="H1325" s="42"/>
      <c r="I1325" s="42"/>
      <c r="J1325" s="42"/>
      <c r="K1325" s="42"/>
      <c r="L1325" s="42"/>
      <c r="M1325" s="42"/>
      <c r="N1325" s="88">
        <f>SUM(N1324:N1324)</f>
        <v>2</v>
      </c>
      <c r="O1325" s="42">
        <v>0</v>
      </c>
      <c r="P1325" s="42">
        <f>N1325*O1325</f>
        <v>0</v>
      </c>
      <c r="Q1325" s="42">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1"/>
      <c r="Q1326" s="31"/>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1"/>
      <c r="Q1327" s="31"/>
    </row>
    <row r="1328" spans="1:17" s="4" customFormat="1" ht="28.5" hidden="1">
      <c r="A1328" s="44" t="s">
        <v>319</v>
      </c>
      <c r="B1328" s="44" t="s">
        <v>315</v>
      </c>
      <c r="C1328" s="44" t="s">
        <v>66</v>
      </c>
      <c r="D1328" s="44" t="s">
        <v>245</v>
      </c>
      <c r="E1328" s="44" t="s">
        <v>553</v>
      </c>
      <c r="F1328" s="42" t="s">
        <v>41</v>
      </c>
      <c r="G1328" s="42"/>
      <c r="H1328" s="42"/>
      <c r="I1328" s="42"/>
      <c r="J1328" s="42"/>
      <c r="K1328" s="42"/>
      <c r="L1328" s="42"/>
      <c r="M1328" s="42"/>
      <c r="N1328" s="42">
        <f>SUM(N1327:N1327)</f>
        <v>0</v>
      </c>
      <c r="O1328" s="42">
        <v>0</v>
      </c>
      <c r="P1328" s="42">
        <f>N1328*O1328</f>
        <v>0</v>
      </c>
      <c r="Q1328" s="42">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1"/>
      <c r="Q1329" s="31"/>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1"/>
      <c r="Q1330" s="31"/>
    </row>
    <row r="1331" spans="1:17" s="4" customFormat="1" ht="28.5" hidden="1">
      <c r="A1331" s="44" t="s">
        <v>319</v>
      </c>
      <c r="B1331" s="44" t="s">
        <v>315</v>
      </c>
      <c r="C1331" s="44" t="s">
        <v>66</v>
      </c>
      <c r="D1331" s="44" t="s">
        <v>246</v>
      </c>
      <c r="E1331" s="44" t="s">
        <v>553</v>
      </c>
      <c r="F1331" s="42" t="s">
        <v>41</v>
      </c>
      <c r="G1331" s="42"/>
      <c r="H1331" s="42"/>
      <c r="I1331" s="42"/>
      <c r="J1331" s="42"/>
      <c r="K1331" s="42"/>
      <c r="L1331" s="42"/>
      <c r="M1331" s="42"/>
      <c r="N1331" s="42">
        <f>SUM(N1330:N1330)</f>
        <v>0</v>
      </c>
      <c r="O1331" s="42">
        <v>0</v>
      </c>
      <c r="P1331" s="42">
        <f>N1331*O1331</f>
        <v>0</v>
      </c>
      <c r="Q1331" s="42">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1"/>
      <c r="Q1332" s="31"/>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1"/>
      <c r="Q1333" s="31"/>
    </row>
    <row r="1334" spans="1:17" s="4" customFormat="1" ht="28.5" hidden="1">
      <c r="A1334" s="44" t="s">
        <v>319</v>
      </c>
      <c r="B1334" s="44" t="s">
        <v>315</v>
      </c>
      <c r="C1334" s="44" t="s">
        <v>66</v>
      </c>
      <c r="D1334" s="44" t="s">
        <v>247</v>
      </c>
      <c r="E1334" s="44" t="s">
        <v>553</v>
      </c>
      <c r="F1334" s="42" t="s">
        <v>41</v>
      </c>
      <c r="G1334" s="42"/>
      <c r="H1334" s="42"/>
      <c r="I1334" s="42"/>
      <c r="J1334" s="42"/>
      <c r="K1334" s="42"/>
      <c r="L1334" s="42"/>
      <c r="M1334" s="42"/>
      <c r="N1334" s="42">
        <f>SUM(N1333:N1333)</f>
        <v>0</v>
      </c>
      <c r="O1334" s="42">
        <v>0</v>
      </c>
      <c r="P1334" s="42">
        <f>N1334*O1334</f>
        <v>0</v>
      </c>
      <c r="Q1334" s="42">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1"/>
      <c r="Q1335" s="31"/>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89">
        <f>G1336</f>
        <v>1</v>
      </c>
      <c r="O1336" s="9"/>
      <c r="P1336" s="31"/>
      <c r="Q1336" s="31"/>
    </row>
    <row r="1337" spans="1:17" s="4" customFormat="1" ht="28.5">
      <c r="A1337" s="44" t="s">
        <v>319</v>
      </c>
      <c r="B1337" s="44" t="s">
        <v>315</v>
      </c>
      <c r="C1337" s="44" t="s">
        <v>66</v>
      </c>
      <c r="D1337" s="44" t="s">
        <v>248</v>
      </c>
      <c r="E1337" s="44" t="s">
        <v>553</v>
      </c>
      <c r="F1337" s="42" t="s">
        <v>41</v>
      </c>
      <c r="G1337" s="42"/>
      <c r="H1337" s="42"/>
      <c r="I1337" s="42"/>
      <c r="J1337" s="42"/>
      <c r="K1337" s="42"/>
      <c r="L1337" s="42"/>
      <c r="M1337" s="42"/>
      <c r="N1337" s="88">
        <f>SUM(N1336:N1336)</f>
        <v>1</v>
      </c>
      <c r="O1337" s="42">
        <v>0</v>
      </c>
      <c r="P1337" s="42">
        <f>N1337*O1337</f>
        <v>0</v>
      </c>
      <c r="Q1337" s="42">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1"/>
      <c r="Q1338" s="31"/>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1"/>
      <c r="Q1339" s="31"/>
    </row>
    <row r="1340" spans="1:17" s="4" customFormat="1" ht="42.75" hidden="1">
      <c r="A1340" s="44" t="s">
        <v>319</v>
      </c>
      <c r="B1340" s="44" t="s">
        <v>315</v>
      </c>
      <c r="C1340" s="44" t="s">
        <v>66</v>
      </c>
      <c r="D1340" s="44" t="s">
        <v>249</v>
      </c>
      <c r="E1340" s="44" t="s">
        <v>553</v>
      </c>
      <c r="F1340" s="42" t="s">
        <v>41</v>
      </c>
      <c r="G1340" s="42"/>
      <c r="H1340" s="42"/>
      <c r="I1340" s="42"/>
      <c r="J1340" s="42"/>
      <c r="K1340" s="42"/>
      <c r="L1340" s="42"/>
      <c r="M1340" s="42"/>
      <c r="N1340" s="42">
        <f>SUM(N1339:N1339)</f>
        <v>0</v>
      </c>
      <c r="O1340" s="42">
        <v>0</v>
      </c>
      <c r="P1340" s="42">
        <f>N1340*O1340</f>
        <v>0</v>
      </c>
      <c r="Q1340" s="42">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1"/>
      <c r="Q1341" s="31"/>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1"/>
      <c r="Q1342" s="31"/>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1"/>
      <c r="Q1343" s="31"/>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1"/>
      <c r="Q1344" s="31"/>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1"/>
      <c r="Q1345" s="31"/>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1"/>
      <c r="Q1346" s="31"/>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1"/>
      <c r="Q1347" s="31"/>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1"/>
      <c r="Q1348" s="31"/>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1"/>
      <c r="Q1349" s="31"/>
    </row>
    <row r="1350" spans="1:17" s="4" customFormat="1" ht="28.5" hidden="1">
      <c r="A1350" s="44" t="s">
        <v>319</v>
      </c>
      <c r="B1350" s="44" t="s">
        <v>315</v>
      </c>
      <c r="C1350" s="44" t="s">
        <v>66</v>
      </c>
      <c r="D1350" s="44" t="s">
        <v>250</v>
      </c>
      <c r="E1350" s="44" t="s">
        <v>553</v>
      </c>
      <c r="F1350" s="42" t="s">
        <v>38</v>
      </c>
      <c r="G1350" s="42"/>
      <c r="H1350" s="42"/>
      <c r="I1350" s="42"/>
      <c r="J1350" s="42"/>
      <c r="K1350" s="42"/>
      <c r="L1350" s="42"/>
      <c r="M1350" s="42"/>
      <c r="N1350" s="42">
        <f>SUM(N1341:N1349)</f>
        <v>0</v>
      </c>
      <c r="O1350" s="42">
        <v>0</v>
      </c>
      <c r="P1350" s="42">
        <f>N1350*O1350</f>
        <v>0</v>
      </c>
      <c r="Q1350" s="42">
        <f>P1350*1.18</f>
        <v>0</v>
      </c>
    </row>
    <row r="1351" spans="1:17" s="4" customFormat="1" ht="60" hidden="1">
      <c r="A1351" s="7" t="s">
        <v>319</v>
      </c>
      <c r="B1351" s="7" t="s">
        <v>315</v>
      </c>
      <c r="C1351" s="13" t="s">
        <v>62</v>
      </c>
      <c r="D1351" s="3" t="s">
        <v>252</v>
      </c>
      <c r="E1351" s="6" t="s">
        <v>515</v>
      </c>
      <c r="F1351" s="9" t="s">
        <v>73</v>
      </c>
      <c r="G1351" s="9"/>
      <c r="H1351" s="9"/>
      <c r="I1351" s="9"/>
      <c r="J1351" s="9"/>
      <c r="K1351" s="9"/>
      <c r="L1351" s="9"/>
      <c r="M1351" s="9"/>
      <c r="N1351" s="9"/>
      <c r="O1351" s="9"/>
      <c r="P1351" s="31"/>
      <c r="Q1351" s="31"/>
    </row>
    <row r="1352" spans="1:17" s="4" customFormat="1" hidden="1">
      <c r="A1352" s="7" t="s">
        <v>319</v>
      </c>
      <c r="B1352" s="7" t="s">
        <v>315</v>
      </c>
      <c r="C1352" s="13" t="s">
        <v>62</v>
      </c>
      <c r="D1352" s="3" t="s">
        <v>252</v>
      </c>
      <c r="E1352" s="6" t="s">
        <v>684</v>
      </c>
      <c r="F1352" s="9" t="s">
        <v>41</v>
      </c>
      <c r="G1352" s="9">
        <v>0</v>
      </c>
      <c r="H1352" s="11"/>
      <c r="I1352" s="11"/>
      <c r="J1352" s="11"/>
      <c r="K1352" s="9"/>
      <c r="L1352" s="9"/>
      <c r="M1352" s="9"/>
      <c r="N1352" s="11">
        <f>G1352</f>
        <v>0</v>
      </c>
      <c r="O1352" s="9"/>
      <c r="P1352" s="31"/>
      <c r="Q1352" s="31"/>
    </row>
    <row r="1353" spans="1:17" s="4" customFormat="1" ht="28.5" hidden="1">
      <c r="A1353" s="44" t="s">
        <v>319</v>
      </c>
      <c r="B1353" s="44" t="s">
        <v>315</v>
      </c>
      <c r="C1353" s="44" t="s">
        <v>62</v>
      </c>
      <c r="D1353" s="44" t="s">
        <v>252</v>
      </c>
      <c r="E1353" s="44" t="s">
        <v>553</v>
      </c>
      <c r="F1353" s="42" t="s">
        <v>41</v>
      </c>
      <c r="G1353" s="42"/>
      <c r="H1353" s="42"/>
      <c r="I1353" s="42"/>
      <c r="J1353" s="42"/>
      <c r="K1353" s="42"/>
      <c r="L1353" s="42"/>
      <c r="M1353" s="42"/>
      <c r="N1353" s="42">
        <f>SUM(N1352:N1352)</f>
        <v>0</v>
      </c>
      <c r="O1353" s="42">
        <v>0</v>
      </c>
      <c r="P1353" s="42">
        <f>N1353*O1353</f>
        <v>0</v>
      </c>
      <c r="Q1353" s="42">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1"/>
      <c r="Q1354" s="31"/>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1"/>
      <c r="Q1355" s="31"/>
    </row>
    <row r="1356" spans="1:17" s="4" customFormat="1" ht="28.5" hidden="1">
      <c r="A1356" s="44" t="s">
        <v>319</v>
      </c>
      <c r="B1356" s="44" t="s">
        <v>315</v>
      </c>
      <c r="C1356" s="44" t="s">
        <v>62</v>
      </c>
      <c r="D1356" s="44" t="s">
        <v>253</v>
      </c>
      <c r="E1356" s="44" t="s">
        <v>553</v>
      </c>
      <c r="F1356" s="42" t="s">
        <v>41</v>
      </c>
      <c r="G1356" s="42"/>
      <c r="H1356" s="42"/>
      <c r="I1356" s="42"/>
      <c r="J1356" s="42"/>
      <c r="K1356" s="42"/>
      <c r="L1356" s="42"/>
      <c r="M1356" s="42"/>
      <c r="N1356" s="42">
        <f>SUM(N1355:N1355)</f>
        <v>0</v>
      </c>
      <c r="O1356" s="42">
        <v>0</v>
      </c>
      <c r="P1356" s="42">
        <f>N1356*O1356</f>
        <v>0</v>
      </c>
      <c r="Q1356" s="42">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1"/>
      <c r="Q1357" s="31"/>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1"/>
      <c r="Q1358" s="31"/>
    </row>
    <row r="1359" spans="1:17" s="4" customFormat="1" ht="28.5" hidden="1">
      <c r="A1359" s="44" t="s">
        <v>319</v>
      </c>
      <c r="B1359" s="44" t="s">
        <v>315</v>
      </c>
      <c r="C1359" s="44" t="s">
        <v>62</v>
      </c>
      <c r="D1359" s="44" t="s">
        <v>254</v>
      </c>
      <c r="E1359" s="44" t="s">
        <v>553</v>
      </c>
      <c r="F1359" s="42" t="s">
        <v>41</v>
      </c>
      <c r="G1359" s="42"/>
      <c r="H1359" s="42"/>
      <c r="I1359" s="42"/>
      <c r="J1359" s="42"/>
      <c r="K1359" s="42"/>
      <c r="L1359" s="42"/>
      <c r="M1359" s="42"/>
      <c r="N1359" s="42">
        <f>SUM(N1358:N1358)</f>
        <v>0</v>
      </c>
      <c r="O1359" s="42">
        <v>0</v>
      </c>
      <c r="P1359" s="42">
        <f>N1359*O1359</f>
        <v>0</v>
      </c>
      <c r="Q1359" s="42">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1"/>
      <c r="Q1360" s="31"/>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1"/>
      <c r="Q1361" s="31"/>
    </row>
    <row r="1362" spans="1:17" s="4" customFormat="1" ht="28.5" hidden="1">
      <c r="A1362" s="44" t="s">
        <v>319</v>
      </c>
      <c r="B1362" s="44" t="s">
        <v>315</v>
      </c>
      <c r="C1362" s="44" t="s">
        <v>62</v>
      </c>
      <c r="D1362" s="44" t="s">
        <v>255</v>
      </c>
      <c r="E1362" s="44" t="s">
        <v>553</v>
      </c>
      <c r="F1362" s="42" t="s">
        <v>41</v>
      </c>
      <c r="G1362" s="42"/>
      <c r="H1362" s="42"/>
      <c r="I1362" s="42"/>
      <c r="J1362" s="42"/>
      <c r="K1362" s="42"/>
      <c r="L1362" s="42"/>
      <c r="M1362" s="42"/>
      <c r="N1362" s="42">
        <f>SUM(N1361:N1361)</f>
        <v>0</v>
      </c>
      <c r="O1362" s="42">
        <v>0</v>
      </c>
      <c r="P1362" s="42">
        <f>N1362*O1362</f>
        <v>0</v>
      </c>
      <c r="Q1362" s="42">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1"/>
      <c r="Q1363" s="31"/>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89">
        <f>G1364</f>
        <v>1</v>
      </c>
      <c r="O1364" s="9"/>
      <c r="P1364" s="31"/>
      <c r="Q1364" s="31"/>
    </row>
    <row r="1365" spans="1:17" s="4" customFormat="1" ht="42.75">
      <c r="A1365" s="44" t="s">
        <v>319</v>
      </c>
      <c r="B1365" s="44" t="s">
        <v>315</v>
      </c>
      <c r="C1365" s="44" t="s">
        <v>62</v>
      </c>
      <c r="D1365" s="44" t="s">
        <v>256</v>
      </c>
      <c r="E1365" s="44" t="s">
        <v>553</v>
      </c>
      <c r="F1365" s="42" t="s">
        <v>41</v>
      </c>
      <c r="G1365" s="42"/>
      <c r="H1365" s="42"/>
      <c r="I1365" s="42"/>
      <c r="J1365" s="42"/>
      <c r="K1365" s="42"/>
      <c r="L1365" s="42"/>
      <c r="M1365" s="42"/>
      <c r="N1365" s="88">
        <f>SUM(N1364:N1364)</f>
        <v>1</v>
      </c>
      <c r="O1365" s="42">
        <v>0</v>
      </c>
      <c r="P1365" s="42">
        <f>N1365*O1365</f>
        <v>0</v>
      </c>
      <c r="Q1365" s="42">
        <f>P1365*1.18</f>
        <v>0</v>
      </c>
    </row>
    <row r="1366" spans="1:17" s="4" customFormat="1" ht="195" hidden="1">
      <c r="A1366" s="7" t="s">
        <v>319</v>
      </c>
      <c r="B1366" s="7" t="s">
        <v>316</v>
      </c>
      <c r="C1366" s="13" t="s">
        <v>77</v>
      </c>
      <c r="D1366" s="3" t="s">
        <v>257</v>
      </c>
      <c r="E1366" s="6" t="s">
        <v>518</v>
      </c>
      <c r="F1366" s="9" t="s">
        <v>5</v>
      </c>
      <c r="G1366" s="9"/>
      <c r="H1366" s="9"/>
      <c r="I1366" s="9"/>
      <c r="J1366" s="9"/>
      <c r="K1366" s="9"/>
      <c r="L1366" s="9"/>
      <c r="M1366" s="9"/>
      <c r="N1366" s="9"/>
      <c r="O1366" s="9"/>
      <c r="P1366" s="31"/>
      <c r="Q1366" s="31"/>
    </row>
    <row r="1367" spans="1:17" s="4" customFormat="1">
      <c r="A1367" s="7" t="s">
        <v>319</v>
      </c>
      <c r="B1367" s="7" t="s">
        <v>316</v>
      </c>
      <c r="C1367" s="13"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86">
        <f>G1367*K1367*M1367</f>
        <v>15.500031992064002</v>
      </c>
      <c r="O1367" s="9"/>
      <c r="P1367" s="31"/>
      <c r="Q1367" s="31"/>
    </row>
    <row r="1368" spans="1:17" s="4" customFormat="1" ht="28.5">
      <c r="A1368" s="42" t="s">
        <v>319</v>
      </c>
      <c r="B1368" s="42" t="s">
        <v>316</v>
      </c>
      <c r="C1368" s="42" t="s">
        <v>77</v>
      </c>
      <c r="D1368" s="42" t="s">
        <v>257</v>
      </c>
      <c r="E1368" s="42" t="s">
        <v>553</v>
      </c>
      <c r="F1368" s="42" t="s">
        <v>5</v>
      </c>
      <c r="G1368" s="42"/>
      <c r="H1368" s="42"/>
      <c r="I1368" s="42"/>
      <c r="J1368" s="42"/>
      <c r="K1368" s="42"/>
      <c r="L1368" s="42"/>
      <c r="M1368" s="42"/>
      <c r="N1368" s="88">
        <f>SUM(N1367)</f>
        <v>15.500031992064002</v>
      </c>
      <c r="O1368" s="42">
        <v>0</v>
      </c>
      <c r="P1368" s="42">
        <f>N1368*O1368</f>
        <v>0</v>
      </c>
      <c r="Q1368" s="42">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1"/>
      <c r="Q1369" s="31"/>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1"/>
      <c r="Q1370" s="31"/>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1"/>
      <c r="Q1371" s="31"/>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1"/>
      <c r="Q1372" s="31"/>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1"/>
      <c r="Q1373" s="31"/>
    </row>
    <row r="1374" spans="1:17" s="4" customFormat="1" ht="42.75" hidden="1">
      <c r="A1374" s="42" t="s">
        <v>319</v>
      </c>
      <c r="B1374" s="42" t="s">
        <v>316</v>
      </c>
      <c r="C1374" s="42" t="s">
        <v>77</v>
      </c>
      <c r="D1374" s="42" t="s">
        <v>258</v>
      </c>
      <c r="E1374" s="44" t="s">
        <v>553</v>
      </c>
      <c r="F1374" s="42" t="s">
        <v>5</v>
      </c>
      <c r="G1374" s="42"/>
      <c r="H1374" s="42"/>
      <c r="I1374" s="42"/>
      <c r="J1374" s="42"/>
      <c r="K1374" s="42"/>
      <c r="L1374" s="42"/>
      <c r="M1374" s="42"/>
      <c r="N1374" s="42">
        <f>SUM(N1370:N1373)</f>
        <v>0</v>
      </c>
      <c r="O1374" s="42">
        <v>0</v>
      </c>
      <c r="P1374" s="42">
        <f>N1374*O1374</f>
        <v>0</v>
      </c>
      <c r="Q1374" s="42">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1"/>
      <c r="Q1375" s="31"/>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1"/>
      <c r="Q1376" s="31"/>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1"/>
      <c r="Q1377" s="31"/>
    </row>
    <row r="1378" spans="1:17" s="4" customFormat="1" ht="42.75" hidden="1">
      <c r="A1378" s="44" t="s">
        <v>319</v>
      </c>
      <c r="B1378" s="44" t="s">
        <v>316</v>
      </c>
      <c r="C1378" s="44" t="s">
        <v>77</v>
      </c>
      <c r="D1378" s="44" t="s">
        <v>259</v>
      </c>
      <c r="E1378" s="44" t="s">
        <v>553</v>
      </c>
      <c r="F1378" s="42" t="s">
        <v>5</v>
      </c>
      <c r="G1378" s="42"/>
      <c r="H1378" s="42"/>
      <c r="I1378" s="42"/>
      <c r="J1378" s="42"/>
      <c r="K1378" s="42"/>
      <c r="L1378" s="42"/>
      <c r="M1378" s="42"/>
      <c r="N1378" s="42">
        <f>SUM(N1376:N1377)</f>
        <v>0</v>
      </c>
      <c r="O1378" s="42">
        <v>0</v>
      </c>
      <c r="P1378" s="42">
        <f>N1378*O1378</f>
        <v>0</v>
      </c>
      <c r="Q1378" s="42">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1"/>
      <c r="Q1379" s="31"/>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1"/>
      <c r="Q1380" s="31"/>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1"/>
      <c r="Q1381" s="31"/>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1"/>
      <c r="Q1382" s="31"/>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1"/>
      <c r="Q1383" s="31"/>
    </row>
    <row r="1384" spans="1:17" s="4" customFormat="1" ht="71.25" hidden="1">
      <c r="A1384" s="44" t="s">
        <v>319</v>
      </c>
      <c r="B1384" s="44" t="s">
        <v>316</v>
      </c>
      <c r="C1384" s="44" t="s">
        <v>77</v>
      </c>
      <c r="D1384" s="44" t="s">
        <v>260</v>
      </c>
      <c r="E1384" s="44" t="s">
        <v>553</v>
      </c>
      <c r="F1384" s="42" t="s">
        <v>5</v>
      </c>
      <c r="G1384" s="42"/>
      <c r="H1384" s="42"/>
      <c r="I1384" s="42"/>
      <c r="J1384" s="42"/>
      <c r="K1384" s="42"/>
      <c r="L1384" s="42"/>
      <c r="M1384" s="42"/>
      <c r="N1384" s="42">
        <f>SUM(N1380:N1383)</f>
        <v>0</v>
      </c>
      <c r="O1384" s="42">
        <v>0</v>
      </c>
      <c r="P1384" s="42">
        <f>N1384*O1384</f>
        <v>0</v>
      </c>
      <c r="Q1384" s="42">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1"/>
      <c r="Q1385" s="31"/>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1"/>
      <c r="Q1386" s="31"/>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1"/>
      <c r="Q1387" s="31"/>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1"/>
      <c r="Q1388" s="31"/>
    </row>
    <row r="1389" spans="1:17" s="4" customFormat="1" ht="71.25" hidden="1">
      <c r="A1389" s="44" t="s">
        <v>319</v>
      </c>
      <c r="B1389" s="44" t="s">
        <v>316</v>
      </c>
      <c r="C1389" s="44" t="s">
        <v>77</v>
      </c>
      <c r="D1389" s="44" t="s">
        <v>261</v>
      </c>
      <c r="E1389" s="44" t="s">
        <v>553</v>
      </c>
      <c r="F1389" s="42" t="s">
        <v>5</v>
      </c>
      <c r="G1389" s="42"/>
      <c r="H1389" s="42"/>
      <c r="I1389" s="42"/>
      <c r="J1389" s="42"/>
      <c r="K1389" s="42"/>
      <c r="L1389" s="42"/>
      <c r="M1389" s="42"/>
      <c r="N1389" s="42">
        <f>SUM(N1386:N1388)</f>
        <v>0</v>
      </c>
      <c r="O1389" s="42">
        <v>0</v>
      </c>
      <c r="P1389" s="42">
        <f>N1389*O1389</f>
        <v>0</v>
      </c>
      <c r="Q1389" s="42">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1"/>
      <c r="Q1390" s="31"/>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1"/>
      <c r="Q1391" s="31"/>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1"/>
      <c r="Q1392" s="31"/>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1"/>
      <c r="Q1393" s="31"/>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1"/>
      <c r="Q1394" s="31"/>
    </row>
    <row r="1395" spans="1:17" s="4" customFormat="1" ht="28.5" hidden="1">
      <c r="A1395" s="44" t="s">
        <v>319</v>
      </c>
      <c r="B1395" s="44" t="s">
        <v>316</v>
      </c>
      <c r="C1395" s="44" t="s">
        <v>77</v>
      </c>
      <c r="D1395" s="44" t="s">
        <v>262</v>
      </c>
      <c r="E1395" s="44" t="s">
        <v>553</v>
      </c>
      <c r="F1395" s="42" t="s">
        <v>6</v>
      </c>
      <c r="G1395" s="42"/>
      <c r="H1395" s="42"/>
      <c r="I1395" s="42"/>
      <c r="J1395" s="42"/>
      <c r="K1395" s="42"/>
      <c r="L1395" s="42"/>
      <c r="M1395" s="42"/>
      <c r="N1395" s="42">
        <f>SUM(N1391:N1394)</f>
        <v>0</v>
      </c>
      <c r="O1395" s="42">
        <v>0</v>
      </c>
      <c r="P1395" s="42">
        <f>N1395*O1395</f>
        <v>0</v>
      </c>
      <c r="Q1395" s="42">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1"/>
      <c r="Q1396" s="31"/>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89">
        <f>G1397</f>
        <v>1.45</v>
      </c>
      <c r="O1397" s="9"/>
      <c r="P1397" s="31"/>
      <c r="Q1397" s="31"/>
    </row>
    <row r="1398" spans="1:17" s="4" customFormat="1" ht="28.5">
      <c r="A1398" s="44" t="s">
        <v>319</v>
      </c>
      <c r="B1398" s="44" t="s">
        <v>316</v>
      </c>
      <c r="C1398" s="44" t="s">
        <v>77</v>
      </c>
      <c r="D1398" s="44" t="s">
        <v>263</v>
      </c>
      <c r="E1398" s="44" t="s">
        <v>553</v>
      </c>
      <c r="F1398" s="42" t="s">
        <v>41</v>
      </c>
      <c r="G1398" s="42"/>
      <c r="H1398" s="42"/>
      <c r="I1398" s="42"/>
      <c r="J1398" s="42"/>
      <c r="K1398" s="42"/>
      <c r="L1398" s="42"/>
      <c r="M1398" s="42"/>
      <c r="N1398" s="88">
        <f>SUM(N1397:N1397)</f>
        <v>1.45</v>
      </c>
      <c r="O1398" s="42">
        <v>0</v>
      </c>
      <c r="P1398" s="42">
        <f>N1398*O1398</f>
        <v>0</v>
      </c>
      <c r="Q1398" s="42">
        <f>P1398*1.18</f>
        <v>0</v>
      </c>
    </row>
    <row r="1399" spans="1:17" s="4" customFormat="1" hidden="1">
      <c r="A1399" s="7" t="s">
        <v>319</v>
      </c>
      <c r="B1399" s="7" t="s">
        <v>316</v>
      </c>
      <c r="C1399" s="12" t="s">
        <v>77</v>
      </c>
      <c r="D1399" s="3" t="s">
        <v>835</v>
      </c>
      <c r="E1399" s="6" t="s">
        <v>836</v>
      </c>
      <c r="F1399" s="9" t="s">
        <v>48</v>
      </c>
      <c r="G1399" s="9"/>
      <c r="H1399" s="9"/>
      <c r="I1399" s="9"/>
      <c r="J1399" s="9"/>
      <c r="K1399" s="9"/>
      <c r="L1399" s="9"/>
      <c r="M1399" s="9"/>
      <c r="N1399" s="9"/>
      <c r="O1399" s="9"/>
      <c r="P1399" s="31"/>
      <c r="Q1399" s="31"/>
    </row>
    <row r="1400" spans="1:17" s="4" customFormat="1" hidden="1">
      <c r="A1400" s="7" t="s">
        <v>319</v>
      </c>
      <c r="B1400" s="7" t="s">
        <v>316</v>
      </c>
      <c r="C1400" s="12" t="s">
        <v>77</v>
      </c>
      <c r="D1400" s="3" t="s">
        <v>835</v>
      </c>
      <c r="E1400" s="6" t="s">
        <v>836</v>
      </c>
      <c r="F1400" s="9" t="s">
        <v>41</v>
      </c>
      <c r="G1400" s="9">
        <v>0</v>
      </c>
      <c r="H1400" s="11"/>
      <c r="I1400" s="11"/>
      <c r="J1400" s="11"/>
      <c r="K1400" s="9"/>
      <c r="L1400" s="9"/>
      <c r="M1400" s="9"/>
      <c r="N1400" s="11">
        <f>G1400</f>
        <v>0</v>
      </c>
      <c r="O1400" s="9"/>
      <c r="P1400" s="31"/>
      <c r="Q1400" s="31"/>
    </row>
    <row r="1401" spans="1:17" s="4" customFormat="1" ht="28.5" hidden="1">
      <c r="A1401" s="44" t="s">
        <v>319</v>
      </c>
      <c r="B1401" s="44" t="s">
        <v>316</v>
      </c>
      <c r="C1401" s="44" t="s">
        <v>77</v>
      </c>
      <c r="D1401" s="44" t="s">
        <v>835</v>
      </c>
      <c r="E1401" s="44" t="s">
        <v>553</v>
      </c>
      <c r="F1401" s="42" t="s">
        <v>41</v>
      </c>
      <c r="G1401" s="42"/>
      <c r="H1401" s="42"/>
      <c r="I1401" s="42"/>
      <c r="J1401" s="42"/>
      <c r="K1401" s="42"/>
      <c r="L1401" s="42"/>
      <c r="M1401" s="42"/>
      <c r="N1401" s="42">
        <f>SUM(N1400:N1400)</f>
        <v>0</v>
      </c>
      <c r="O1401" s="42">
        <v>0</v>
      </c>
      <c r="P1401" s="42">
        <f>N1401*O1401</f>
        <v>0</v>
      </c>
      <c r="Q1401" s="42">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1"/>
      <c r="Q1402" s="31"/>
    </row>
    <row r="1403" spans="1:17" s="4" customFormat="1" ht="30" hidden="1">
      <c r="A1403" s="7" t="s">
        <v>319</v>
      </c>
      <c r="B1403" s="7" t="s">
        <v>316</v>
      </c>
      <c r="C1403" s="8" t="s">
        <v>77</v>
      </c>
      <c r="D1403" s="3" t="s">
        <v>264</v>
      </c>
      <c r="E1403" s="6" t="s">
        <v>811</v>
      </c>
      <c r="F1403" s="9" t="s">
        <v>79</v>
      </c>
      <c r="G1403" s="9"/>
      <c r="H1403" s="9"/>
      <c r="I1403" s="9"/>
      <c r="J1403" s="9"/>
      <c r="K1403" s="9">
        <f>H1403*0.00328084</f>
        <v>0</v>
      </c>
      <c r="L1403" s="9"/>
      <c r="M1403" s="9"/>
      <c r="N1403" s="9">
        <f>G1403*K1403</f>
        <v>0</v>
      </c>
      <c r="O1403" s="9"/>
      <c r="P1403" s="31"/>
      <c r="Q1403" s="31"/>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1"/>
      <c r="Q1404" s="31"/>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1"/>
      <c r="Q1405" s="31"/>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1"/>
      <c r="Q1406" s="31"/>
    </row>
    <row r="1407" spans="1:17" s="4" customFormat="1" ht="28.5" hidden="1">
      <c r="A1407" s="44" t="s">
        <v>319</v>
      </c>
      <c r="B1407" s="44" t="s">
        <v>316</v>
      </c>
      <c r="C1407" s="44" t="s">
        <v>77</v>
      </c>
      <c r="D1407" s="44" t="s">
        <v>264</v>
      </c>
      <c r="E1407" s="44" t="s">
        <v>553</v>
      </c>
      <c r="F1407" s="42" t="s">
        <v>79</v>
      </c>
      <c r="G1407" s="42"/>
      <c r="H1407" s="42"/>
      <c r="I1407" s="42"/>
      <c r="J1407" s="42"/>
      <c r="K1407" s="42"/>
      <c r="L1407" s="42"/>
      <c r="M1407" s="42"/>
      <c r="N1407" s="42">
        <f>SUM(N1403:N1406)</f>
        <v>0</v>
      </c>
      <c r="O1407" s="42">
        <v>0</v>
      </c>
      <c r="P1407" s="42">
        <f>N1407*O1407</f>
        <v>0</v>
      </c>
      <c r="Q1407" s="42">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1"/>
      <c r="Q1408" s="31"/>
    </row>
    <row r="1409" spans="1:17" s="4" customFormat="1" ht="30">
      <c r="A1409" s="7" t="s">
        <v>319</v>
      </c>
      <c r="B1409" s="7" t="s">
        <v>316</v>
      </c>
      <c r="C1409" s="6" t="s">
        <v>77</v>
      </c>
      <c r="D1409" s="6" t="s">
        <v>265</v>
      </c>
      <c r="E1409" s="9" t="s">
        <v>971</v>
      </c>
      <c r="F1409" s="9" t="s">
        <v>5</v>
      </c>
      <c r="G1409" s="9">
        <v>1</v>
      </c>
      <c r="H1409" s="9">
        <v>1600</v>
      </c>
      <c r="I1409" s="9"/>
      <c r="J1409" s="9">
        <v>600</v>
      </c>
      <c r="K1409" s="9">
        <f t="shared" ref="K1409:K1416" si="248">H1409*0.00328084</f>
        <v>5.2493440000000007</v>
      </c>
      <c r="L1409" s="9"/>
      <c r="M1409" s="9">
        <f t="shared" ref="M1409:M1416" si="249">J1409*0.00328084</f>
        <v>1.968504</v>
      </c>
      <c r="N1409" s="86">
        <f t="shared" ref="N1409:N1416" si="250">G1409*K1409*M1409</f>
        <v>10.333354661376001</v>
      </c>
      <c r="O1409" s="9"/>
      <c r="P1409" s="31"/>
      <c r="Q1409" s="31"/>
    </row>
    <row r="1410" spans="1:17" s="4" customFormat="1" ht="30">
      <c r="A1410" s="7" t="s">
        <v>319</v>
      </c>
      <c r="B1410" s="7" t="s">
        <v>316</v>
      </c>
      <c r="C1410" s="6" t="s">
        <v>77</v>
      </c>
      <c r="D1410" s="6" t="s">
        <v>265</v>
      </c>
      <c r="E1410" s="9" t="s">
        <v>972</v>
      </c>
      <c r="F1410" s="9" t="s">
        <v>5</v>
      </c>
      <c r="G1410" s="9">
        <v>2</v>
      </c>
      <c r="H1410" s="9">
        <v>6665</v>
      </c>
      <c r="I1410" s="9"/>
      <c r="J1410" s="9">
        <v>200</v>
      </c>
      <c r="K1410" s="9">
        <f t="shared" si="248"/>
        <v>21.866798599999999</v>
      </c>
      <c r="L1410" s="9"/>
      <c r="M1410" s="9">
        <f t="shared" si="249"/>
        <v>0.65616800000000008</v>
      </c>
      <c r="N1410" s="86">
        <f t="shared" si="250"/>
        <v>28.696587007529601</v>
      </c>
      <c r="O1410" s="9"/>
      <c r="P1410" s="31"/>
      <c r="Q1410" s="31"/>
    </row>
    <row r="1411" spans="1:17" s="4" customFormat="1" ht="30">
      <c r="A1411" s="7" t="s">
        <v>319</v>
      </c>
      <c r="B1411" s="7" t="s">
        <v>316</v>
      </c>
      <c r="C1411" s="6" t="s">
        <v>77</v>
      </c>
      <c r="D1411" s="6" t="s">
        <v>265</v>
      </c>
      <c r="E1411" s="9" t="s">
        <v>949</v>
      </c>
      <c r="F1411" s="9" t="s">
        <v>5</v>
      </c>
      <c r="G1411" s="9">
        <v>2</v>
      </c>
      <c r="H1411" s="9">
        <v>3000</v>
      </c>
      <c r="I1411" s="9">
        <v>0</v>
      </c>
      <c r="J1411" s="9">
        <v>200</v>
      </c>
      <c r="K1411" s="9">
        <f t="shared" si="248"/>
        <v>9.8425200000000004</v>
      </c>
      <c r="L1411" s="9"/>
      <c r="M1411" s="9">
        <f t="shared" si="249"/>
        <v>0.65616800000000008</v>
      </c>
      <c r="N1411" s="86">
        <f t="shared" si="250"/>
        <v>12.916693326720003</v>
      </c>
      <c r="O1411" s="9"/>
      <c r="P1411" s="31"/>
      <c r="Q1411" s="31"/>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86">
        <f t="shared" si="250"/>
        <v>2.7770890652448008</v>
      </c>
      <c r="O1412" s="9"/>
      <c r="P1412" s="31"/>
      <c r="Q1412" s="31"/>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86">
        <f t="shared" si="250"/>
        <v>3.5870733759412001</v>
      </c>
      <c r="O1413" s="9"/>
      <c r="P1413" s="31"/>
      <c r="Q1413" s="31"/>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1"/>
      <c r="Q1414" s="31"/>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1"/>
      <c r="Q1415" s="31"/>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1"/>
      <c r="Q1416" s="31"/>
    </row>
    <row r="1417" spans="1:17" s="4" customFormat="1" ht="28.5">
      <c r="A1417" s="44" t="s">
        <v>319</v>
      </c>
      <c r="B1417" s="44" t="s">
        <v>316</v>
      </c>
      <c r="C1417" s="44" t="s">
        <v>77</v>
      </c>
      <c r="D1417" s="44" t="s">
        <v>265</v>
      </c>
      <c r="E1417" s="44" t="s">
        <v>553</v>
      </c>
      <c r="F1417" s="42" t="s">
        <v>79</v>
      </c>
      <c r="G1417" s="42"/>
      <c r="H1417" s="42"/>
      <c r="I1417" s="42"/>
      <c r="J1417" s="42"/>
      <c r="K1417" s="42"/>
      <c r="L1417" s="42"/>
      <c r="M1417" s="42"/>
      <c r="N1417" s="88">
        <f>SUM(N1409:N1416)</f>
        <v>58.310797436811605</v>
      </c>
      <c r="O1417" s="42">
        <v>0</v>
      </c>
      <c r="P1417" s="42">
        <f>N1417*O1417</f>
        <v>0</v>
      </c>
      <c r="Q1417" s="42">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1"/>
      <c r="Q1418" s="31"/>
    </row>
    <row r="1419" spans="1:17" s="4" customFormat="1" ht="30" hidden="1">
      <c r="A1419" s="7" t="s">
        <v>319</v>
      </c>
      <c r="B1419" s="7" t="s">
        <v>316</v>
      </c>
      <c r="C1419" s="8" t="s">
        <v>80</v>
      </c>
      <c r="D1419" s="3" t="s">
        <v>266</v>
      </c>
      <c r="E1419" s="6" t="s">
        <v>936</v>
      </c>
      <c r="F1419" s="9" t="s">
        <v>5</v>
      </c>
      <c r="G1419" s="9">
        <v>1</v>
      </c>
      <c r="H1419" s="9"/>
      <c r="I1419" s="9"/>
      <c r="J1419" s="9"/>
      <c r="K1419" s="9">
        <f>H1419*0.00328084</f>
        <v>0</v>
      </c>
      <c r="L1419" s="9"/>
      <c r="M1419" s="9">
        <f>J1419*0.00328084</f>
        <v>0</v>
      </c>
      <c r="N1419" s="9">
        <f>G1419*K1419*M1419</f>
        <v>0</v>
      </c>
      <c r="O1419" s="9"/>
      <c r="P1419" s="31"/>
      <c r="Q1419" s="31"/>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1"/>
      <c r="Q1420" s="31"/>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1"/>
      <c r="Q1421" s="31"/>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1"/>
      <c r="Q1422" s="31"/>
    </row>
    <row r="1423" spans="1:17" s="4" customFormat="1" ht="28.5" hidden="1">
      <c r="A1423" s="42" t="s">
        <v>319</v>
      </c>
      <c r="B1423" s="42" t="s">
        <v>316</v>
      </c>
      <c r="C1423" s="42" t="s">
        <v>80</v>
      </c>
      <c r="D1423" s="42" t="s">
        <v>266</v>
      </c>
      <c r="E1423" s="42" t="s">
        <v>553</v>
      </c>
      <c r="F1423" s="42" t="s">
        <v>5</v>
      </c>
      <c r="G1423" s="42"/>
      <c r="H1423" s="42"/>
      <c r="I1423" s="42"/>
      <c r="J1423" s="42"/>
      <c r="K1423" s="42"/>
      <c r="L1423" s="42"/>
      <c r="M1423" s="42"/>
      <c r="N1423" s="42">
        <f>SUM(N1419:N1422)</f>
        <v>0</v>
      </c>
      <c r="O1423" s="42">
        <v>0</v>
      </c>
      <c r="P1423" s="42">
        <f>N1423*O1423</f>
        <v>0</v>
      </c>
      <c r="Q1423" s="42">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1"/>
      <c r="Q1424" s="31"/>
    </row>
    <row r="1425" spans="1:17" s="4" customFormat="1" ht="30" hidden="1">
      <c r="A1425" s="7" t="s">
        <v>319</v>
      </c>
      <c r="B1425" s="7" t="s">
        <v>316</v>
      </c>
      <c r="C1425" s="8" t="s">
        <v>80</v>
      </c>
      <c r="D1425" s="3" t="s">
        <v>266</v>
      </c>
      <c r="E1425" s="6" t="s">
        <v>819</v>
      </c>
      <c r="F1425" s="9" t="s">
        <v>5</v>
      </c>
      <c r="G1425" s="9"/>
      <c r="H1425" s="9"/>
      <c r="I1425" s="9"/>
      <c r="J1425" s="9"/>
      <c r="K1425" s="9">
        <f>H1425*0.00328084</f>
        <v>0</v>
      </c>
      <c r="L1425" s="9"/>
      <c r="M1425" s="9">
        <f>J1425*0.00328084</f>
        <v>0</v>
      </c>
      <c r="N1425" s="9">
        <f>G1425*K1425*M1425</f>
        <v>0</v>
      </c>
      <c r="O1425" s="9"/>
      <c r="P1425" s="31"/>
      <c r="Q1425" s="31"/>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1"/>
      <c r="Q1426" s="31"/>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1"/>
      <c r="Q1427" s="31"/>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1"/>
      <c r="Q1428" s="31"/>
    </row>
    <row r="1429" spans="1:17" s="4" customFormat="1" ht="28.5" hidden="1">
      <c r="A1429" s="42" t="s">
        <v>319</v>
      </c>
      <c r="B1429" s="42" t="s">
        <v>316</v>
      </c>
      <c r="C1429" s="42" t="s">
        <v>80</v>
      </c>
      <c r="D1429" s="42" t="s">
        <v>266</v>
      </c>
      <c r="E1429" s="42" t="s">
        <v>553</v>
      </c>
      <c r="F1429" s="42" t="s">
        <v>5</v>
      </c>
      <c r="G1429" s="42"/>
      <c r="H1429" s="42"/>
      <c r="I1429" s="42"/>
      <c r="J1429" s="42"/>
      <c r="K1429" s="42"/>
      <c r="L1429" s="42"/>
      <c r="M1429" s="42"/>
      <c r="N1429" s="42">
        <f>SUM(N1425:N1428)</f>
        <v>0</v>
      </c>
      <c r="O1429" s="42">
        <v>0</v>
      </c>
      <c r="P1429" s="42">
        <f>N1429*O1429</f>
        <v>0</v>
      </c>
      <c r="Q1429" s="42">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1"/>
      <c r="Q1430" s="31"/>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1"/>
      <c r="Q1431" s="31"/>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19">
        <v>0</v>
      </c>
      <c r="P1432" s="31"/>
      <c r="Q1432" s="31"/>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19">
        <v>0</v>
      </c>
      <c r="P1433" s="31"/>
      <c r="Q1433" s="31"/>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19">
        <v>0</v>
      </c>
      <c r="P1434" s="31"/>
      <c r="Q1434" s="31"/>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19">
        <v>0</v>
      </c>
      <c r="P1435" s="31"/>
      <c r="Q1435" s="31"/>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19">
        <v>0</v>
      </c>
      <c r="P1436" s="31"/>
      <c r="Q1436" s="31"/>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19">
        <v>0</v>
      </c>
      <c r="P1437" s="31"/>
      <c r="Q1437" s="31"/>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19">
        <v>0</v>
      </c>
      <c r="P1438" s="31"/>
      <c r="Q1438" s="31"/>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19">
        <v>0</v>
      </c>
      <c r="P1439" s="31"/>
      <c r="Q1439" s="31"/>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19">
        <v>0</v>
      </c>
      <c r="P1440" s="31"/>
      <c r="Q1440" s="31"/>
    </row>
    <row r="1441" spans="1:17" s="4" customFormat="1" ht="28.5" hidden="1">
      <c r="A1441" s="42" t="s">
        <v>319</v>
      </c>
      <c r="B1441" s="42" t="s">
        <v>316</v>
      </c>
      <c r="C1441" s="42" t="s">
        <v>80</v>
      </c>
      <c r="D1441" s="42" t="s">
        <v>268</v>
      </c>
      <c r="E1441" s="44" t="s">
        <v>553</v>
      </c>
      <c r="F1441" s="42" t="s">
        <v>5</v>
      </c>
      <c r="G1441" s="42"/>
      <c r="H1441" s="42"/>
      <c r="I1441" s="42"/>
      <c r="J1441" s="42"/>
      <c r="K1441" s="42"/>
      <c r="L1441" s="42"/>
      <c r="M1441" s="42"/>
      <c r="N1441" s="42">
        <f>SUM(N1431:N1440)</f>
        <v>0</v>
      </c>
      <c r="O1441" s="39">
        <v>0</v>
      </c>
      <c r="P1441" s="42">
        <f>N1441*O1441</f>
        <v>0</v>
      </c>
      <c r="Q1441" s="42">
        <f>P1441*1.18</f>
        <v>0</v>
      </c>
    </row>
    <row r="1442" spans="1:17" s="4" customFormat="1" ht="75" hidden="1">
      <c r="A1442" s="7" t="s">
        <v>319</v>
      </c>
      <c r="B1442" s="7" t="s">
        <v>316</v>
      </c>
      <c r="C1442" s="8" t="s">
        <v>80</v>
      </c>
      <c r="D1442" s="17" t="s">
        <v>269</v>
      </c>
      <c r="E1442" s="6" t="s">
        <v>343</v>
      </c>
      <c r="F1442" s="9" t="s">
        <v>81</v>
      </c>
      <c r="G1442" s="9"/>
      <c r="H1442" s="9"/>
      <c r="I1442" s="9"/>
      <c r="J1442" s="9"/>
      <c r="K1442" s="9"/>
      <c r="L1442" s="9"/>
      <c r="M1442" s="9"/>
      <c r="N1442" s="9"/>
      <c r="O1442" s="19">
        <v>0</v>
      </c>
      <c r="P1442" s="31"/>
      <c r="Q1442" s="31"/>
    </row>
    <row r="1443" spans="1:17" s="4" customFormat="1" ht="30" hidden="1">
      <c r="A1443" s="7" t="s">
        <v>319</v>
      </c>
      <c r="B1443" s="7" t="s">
        <v>316</v>
      </c>
      <c r="C1443" s="8" t="s">
        <v>80</v>
      </c>
      <c r="D1443" s="17" t="s">
        <v>269</v>
      </c>
      <c r="E1443" s="6" t="s">
        <v>819</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19">
        <v>0</v>
      </c>
      <c r="P1443" s="31"/>
      <c r="Q1443" s="31"/>
    </row>
    <row r="1444" spans="1:17" s="4" customFormat="1" ht="30" hidden="1">
      <c r="A1444" s="7" t="s">
        <v>319</v>
      </c>
      <c r="B1444" s="7" t="s">
        <v>316</v>
      </c>
      <c r="C1444" s="8" t="s">
        <v>80</v>
      </c>
      <c r="D1444" s="17" t="s">
        <v>269</v>
      </c>
      <c r="E1444" s="6" t="s">
        <v>820</v>
      </c>
      <c r="F1444" s="9" t="s">
        <v>5</v>
      </c>
      <c r="G1444" s="9"/>
      <c r="H1444" s="9"/>
      <c r="I1444" s="9"/>
      <c r="J1444" s="9"/>
      <c r="K1444" s="9">
        <f t="shared" si="260"/>
        <v>0</v>
      </c>
      <c r="L1444" s="9"/>
      <c r="M1444" s="9">
        <f t="shared" si="261"/>
        <v>0</v>
      </c>
      <c r="N1444" s="9">
        <f t="shared" si="262"/>
        <v>0</v>
      </c>
      <c r="O1444" s="19">
        <v>0</v>
      </c>
      <c r="P1444" s="31"/>
      <c r="Q1444" s="31"/>
    </row>
    <row r="1445" spans="1:17" s="4" customFormat="1" ht="30" hidden="1">
      <c r="A1445" s="7" t="s">
        <v>319</v>
      </c>
      <c r="B1445" s="7" t="s">
        <v>316</v>
      </c>
      <c r="C1445" s="8" t="s">
        <v>80</v>
      </c>
      <c r="D1445" s="17" t="s">
        <v>269</v>
      </c>
      <c r="E1445" s="6" t="s">
        <v>561</v>
      </c>
      <c r="F1445" s="9" t="s">
        <v>5</v>
      </c>
      <c r="G1445" s="9">
        <v>0</v>
      </c>
      <c r="H1445" s="9"/>
      <c r="I1445" s="9"/>
      <c r="J1445" s="9"/>
      <c r="K1445" s="9">
        <f t="shared" si="260"/>
        <v>0</v>
      </c>
      <c r="L1445" s="9"/>
      <c r="M1445" s="9">
        <f t="shared" si="261"/>
        <v>0</v>
      </c>
      <c r="N1445" s="9">
        <f t="shared" si="262"/>
        <v>0</v>
      </c>
      <c r="O1445" s="19">
        <v>0</v>
      </c>
      <c r="P1445" s="31"/>
      <c r="Q1445" s="31"/>
    </row>
    <row r="1446" spans="1:17" s="4" customFormat="1" ht="30" hidden="1">
      <c r="A1446" s="7" t="s">
        <v>319</v>
      </c>
      <c r="B1446" s="7" t="s">
        <v>316</v>
      </c>
      <c r="C1446" s="8" t="s">
        <v>80</v>
      </c>
      <c r="D1446" s="17" t="s">
        <v>269</v>
      </c>
      <c r="E1446" s="6" t="s">
        <v>561</v>
      </c>
      <c r="F1446" s="9" t="s">
        <v>5</v>
      </c>
      <c r="G1446" s="9">
        <v>0</v>
      </c>
      <c r="H1446" s="9"/>
      <c r="I1446" s="9"/>
      <c r="J1446" s="9"/>
      <c r="K1446" s="9">
        <f t="shared" si="260"/>
        <v>0</v>
      </c>
      <c r="L1446" s="9"/>
      <c r="M1446" s="9">
        <f t="shared" si="261"/>
        <v>0</v>
      </c>
      <c r="N1446" s="9">
        <f t="shared" si="262"/>
        <v>0</v>
      </c>
      <c r="O1446" s="19">
        <v>0</v>
      </c>
      <c r="P1446" s="31"/>
      <c r="Q1446" s="31"/>
    </row>
    <row r="1447" spans="1:17" s="4" customFormat="1" ht="30" hidden="1">
      <c r="A1447" s="7" t="s">
        <v>319</v>
      </c>
      <c r="B1447" s="7" t="s">
        <v>316</v>
      </c>
      <c r="C1447" s="8" t="s">
        <v>80</v>
      </c>
      <c r="D1447" s="17" t="s">
        <v>269</v>
      </c>
      <c r="E1447" s="6" t="s">
        <v>561</v>
      </c>
      <c r="F1447" s="9" t="s">
        <v>5</v>
      </c>
      <c r="G1447" s="9">
        <v>0</v>
      </c>
      <c r="H1447" s="9"/>
      <c r="I1447" s="9"/>
      <c r="J1447" s="9"/>
      <c r="K1447" s="9">
        <f t="shared" si="260"/>
        <v>0</v>
      </c>
      <c r="L1447" s="9"/>
      <c r="M1447" s="9">
        <f t="shared" si="261"/>
        <v>0</v>
      </c>
      <c r="N1447" s="9">
        <f t="shared" si="262"/>
        <v>0</v>
      </c>
      <c r="O1447" s="19">
        <v>0</v>
      </c>
      <c r="P1447" s="31"/>
      <c r="Q1447" s="31"/>
    </row>
    <row r="1448" spans="1:17" s="4" customFormat="1" ht="30" hidden="1">
      <c r="A1448" s="7" t="s">
        <v>319</v>
      </c>
      <c r="B1448" s="7" t="s">
        <v>316</v>
      </c>
      <c r="C1448" s="8" t="s">
        <v>80</v>
      </c>
      <c r="D1448" s="17" t="s">
        <v>269</v>
      </c>
      <c r="E1448" s="6" t="s">
        <v>561</v>
      </c>
      <c r="F1448" s="9" t="s">
        <v>5</v>
      </c>
      <c r="G1448" s="9">
        <v>0</v>
      </c>
      <c r="H1448" s="9"/>
      <c r="I1448" s="9"/>
      <c r="J1448" s="9"/>
      <c r="K1448" s="9">
        <f t="shared" si="260"/>
        <v>0</v>
      </c>
      <c r="L1448" s="9"/>
      <c r="M1448" s="9">
        <f t="shared" si="261"/>
        <v>0</v>
      </c>
      <c r="N1448" s="9">
        <f t="shared" si="262"/>
        <v>0</v>
      </c>
      <c r="O1448" s="19">
        <v>0</v>
      </c>
      <c r="P1448" s="31"/>
      <c r="Q1448" s="31"/>
    </row>
    <row r="1449" spans="1:17" s="4" customFormat="1" ht="30" hidden="1">
      <c r="A1449" s="7" t="s">
        <v>319</v>
      </c>
      <c r="B1449" s="7" t="s">
        <v>316</v>
      </c>
      <c r="C1449" s="8" t="s">
        <v>80</v>
      </c>
      <c r="D1449" s="17" t="s">
        <v>269</v>
      </c>
      <c r="E1449" s="6" t="s">
        <v>561</v>
      </c>
      <c r="F1449" s="9" t="s">
        <v>5</v>
      </c>
      <c r="G1449" s="9">
        <v>0</v>
      </c>
      <c r="H1449" s="9"/>
      <c r="I1449" s="9"/>
      <c r="J1449" s="9"/>
      <c r="K1449" s="9">
        <f t="shared" si="260"/>
        <v>0</v>
      </c>
      <c r="L1449" s="9"/>
      <c r="M1449" s="9">
        <f t="shared" si="261"/>
        <v>0</v>
      </c>
      <c r="N1449" s="9">
        <f t="shared" si="262"/>
        <v>0</v>
      </c>
      <c r="O1449" s="19">
        <v>0</v>
      </c>
      <c r="P1449" s="31"/>
      <c r="Q1449" s="31"/>
    </row>
    <row r="1450" spans="1:17" s="4" customFormat="1" ht="30" hidden="1">
      <c r="A1450" s="7" t="s">
        <v>319</v>
      </c>
      <c r="B1450" s="7" t="s">
        <v>316</v>
      </c>
      <c r="C1450" s="8" t="s">
        <v>80</v>
      </c>
      <c r="D1450" s="17" t="s">
        <v>269</v>
      </c>
      <c r="E1450" s="6" t="s">
        <v>561</v>
      </c>
      <c r="F1450" s="9" t="s">
        <v>5</v>
      </c>
      <c r="G1450" s="9">
        <v>0</v>
      </c>
      <c r="H1450" s="9"/>
      <c r="I1450" s="9"/>
      <c r="J1450" s="9"/>
      <c r="K1450" s="9">
        <f t="shared" si="260"/>
        <v>0</v>
      </c>
      <c r="L1450" s="9"/>
      <c r="M1450" s="9">
        <f t="shared" si="261"/>
        <v>0</v>
      </c>
      <c r="N1450" s="9">
        <f t="shared" si="262"/>
        <v>0</v>
      </c>
      <c r="O1450" s="19">
        <v>0</v>
      </c>
      <c r="P1450" s="31"/>
      <c r="Q1450" s="31"/>
    </row>
    <row r="1451" spans="1:17" s="4" customFormat="1" ht="30" hidden="1">
      <c r="A1451" s="7" t="s">
        <v>319</v>
      </c>
      <c r="B1451" s="7" t="s">
        <v>316</v>
      </c>
      <c r="C1451" s="8" t="s">
        <v>80</v>
      </c>
      <c r="D1451" s="17" t="s">
        <v>269</v>
      </c>
      <c r="E1451" s="6" t="s">
        <v>561</v>
      </c>
      <c r="F1451" s="9" t="s">
        <v>5</v>
      </c>
      <c r="G1451" s="9">
        <v>0</v>
      </c>
      <c r="H1451" s="9"/>
      <c r="I1451" s="9"/>
      <c r="J1451" s="9"/>
      <c r="K1451" s="9">
        <f t="shared" si="260"/>
        <v>0</v>
      </c>
      <c r="L1451" s="9"/>
      <c r="M1451" s="9">
        <f t="shared" si="261"/>
        <v>0</v>
      </c>
      <c r="N1451" s="9">
        <f t="shared" si="262"/>
        <v>0</v>
      </c>
      <c r="O1451" s="19">
        <v>0</v>
      </c>
      <c r="P1451" s="31"/>
      <c r="Q1451" s="31"/>
    </row>
    <row r="1452" spans="1:17" s="4" customFormat="1" ht="30" hidden="1">
      <c r="A1452" s="7" t="s">
        <v>319</v>
      </c>
      <c r="B1452" s="7" t="s">
        <v>316</v>
      </c>
      <c r="C1452" s="8" t="s">
        <v>80</v>
      </c>
      <c r="D1452" s="17" t="s">
        <v>269</v>
      </c>
      <c r="E1452" s="6" t="s">
        <v>561</v>
      </c>
      <c r="F1452" s="9" t="s">
        <v>5</v>
      </c>
      <c r="G1452" s="9">
        <v>0</v>
      </c>
      <c r="H1452" s="9"/>
      <c r="I1452" s="9"/>
      <c r="J1452" s="9"/>
      <c r="K1452" s="9">
        <f t="shared" si="260"/>
        <v>0</v>
      </c>
      <c r="L1452" s="9"/>
      <c r="M1452" s="9">
        <f t="shared" si="261"/>
        <v>0</v>
      </c>
      <c r="N1452" s="9">
        <f t="shared" si="262"/>
        <v>0</v>
      </c>
      <c r="O1452" s="19">
        <v>0</v>
      </c>
      <c r="P1452" s="31"/>
      <c r="Q1452" s="31"/>
    </row>
    <row r="1453" spans="1:17" s="4" customFormat="1" ht="28.5" hidden="1">
      <c r="A1453" s="44" t="s">
        <v>319</v>
      </c>
      <c r="B1453" s="44" t="s">
        <v>316</v>
      </c>
      <c r="C1453" s="44" t="s">
        <v>80</v>
      </c>
      <c r="D1453" s="44" t="s">
        <v>269</v>
      </c>
      <c r="E1453" s="44" t="s">
        <v>553</v>
      </c>
      <c r="F1453" s="42" t="s">
        <v>5</v>
      </c>
      <c r="G1453" s="42"/>
      <c r="H1453" s="42"/>
      <c r="I1453" s="42"/>
      <c r="J1453" s="42"/>
      <c r="K1453" s="42"/>
      <c r="L1453" s="42"/>
      <c r="M1453" s="42"/>
      <c r="N1453" s="42">
        <f>SUM(N1443:N1452)</f>
        <v>0</v>
      </c>
      <c r="O1453" s="39">
        <v>0</v>
      </c>
      <c r="P1453" s="42">
        <f>N1453*O1453</f>
        <v>0</v>
      </c>
      <c r="Q1453" s="42">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19">
        <v>0</v>
      </c>
      <c r="P1454" s="31"/>
      <c r="Q1454" s="31"/>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19">
        <v>0</v>
      </c>
      <c r="P1455" s="31"/>
      <c r="Q1455" s="31"/>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19">
        <v>0</v>
      </c>
      <c r="P1456" s="31"/>
      <c r="Q1456" s="31"/>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19">
        <v>0</v>
      </c>
      <c r="P1457" s="31"/>
      <c r="Q1457" s="31"/>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19">
        <v>0</v>
      </c>
      <c r="P1458" s="31"/>
      <c r="Q1458" s="31"/>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19">
        <v>0</v>
      </c>
      <c r="P1459" s="31"/>
      <c r="Q1459" s="31"/>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19">
        <v>0</v>
      </c>
      <c r="P1460" s="31"/>
      <c r="Q1460" s="31"/>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19">
        <v>0</v>
      </c>
      <c r="P1461" s="31"/>
      <c r="Q1461" s="31"/>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19">
        <v>0</v>
      </c>
      <c r="P1462" s="31"/>
      <c r="Q1462" s="31"/>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19">
        <v>0</v>
      </c>
      <c r="P1463" s="31"/>
      <c r="Q1463" s="31"/>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19">
        <v>0</v>
      </c>
      <c r="P1464" s="31"/>
      <c r="Q1464" s="31"/>
    </row>
    <row r="1465" spans="1:17" s="4" customFormat="1" ht="42.75" hidden="1">
      <c r="A1465" s="44" t="s">
        <v>319</v>
      </c>
      <c r="B1465" s="44" t="s">
        <v>316</v>
      </c>
      <c r="C1465" s="44" t="s">
        <v>80</v>
      </c>
      <c r="D1465" s="44" t="s">
        <v>270</v>
      </c>
      <c r="E1465" s="44" t="s">
        <v>553</v>
      </c>
      <c r="F1465" s="42" t="s">
        <v>5</v>
      </c>
      <c r="G1465" s="42"/>
      <c r="H1465" s="42"/>
      <c r="I1465" s="42"/>
      <c r="J1465" s="42"/>
      <c r="K1465" s="42"/>
      <c r="L1465" s="42"/>
      <c r="M1465" s="42"/>
      <c r="N1465" s="42">
        <f>SUM(N1455:N1464)</f>
        <v>0</v>
      </c>
      <c r="O1465" s="39">
        <v>0</v>
      </c>
      <c r="P1465" s="42">
        <f>N1465*O1465</f>
        <v>0</v>
      </c>
      <c r="Q1465" s="42">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19">
        <v>0</v>
      </c>
      <c r="P1466" s="31"/>
      <c r="Q1466" s="31"/>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19">
        <v>0</v>
      </c>
      <c r="P1467" s="31"/>
      <c r="Q1467" s="31"/>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19">
        <v>0</v>
      </c>
      <c r="P1468" s="31"/>
      <c r="Q1468" s="31"/>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19">
        <v>0</v>
      </c>
      <c r="P1469" s="31"/>
      <c r="Q1469" s="31"/>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19">
        <v>0</v>
      </c>
      <c r="P1470" s="31"/>
      <c r="Q1470" s="31"/>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19">
        <v>0</v>
      </c>
      <c r="P1471" s="31"/>
      <c r="Q1471" s="31"/>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19">
        <v>0</v>
      </c>
      <c r="P1472" s="31"/>
      <c r="Q1472" s="31"/>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19">
        <v>0</v>
      </c>
      <c r="P1473" s="31"/>
      <c r="Q1473" s="31"/>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19">
        <v>0</v>
      </c>
      <c r="P1474" s="31"/>
      <c r="Q1474" s="31"/>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19">
        <v>0</v>
      </c>
      <c r="P1475" s="31"/>
      <c r="Q1475" s="31"/>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19">
        <v>0</v>
      </c>
      <c r="P1476" s="31"/>
      <c r="Q1476" s="31"/>
    </row>
    <row r="1477" spans="1:17" s="4" customFormat="1" ht="51.75" hidden="1" customHeight="1">
      <c r="A1477" s="44" t="s">
        <v>319</v>
      </c>
      <c r="B1477" s="44" t="s">
        <v>316</v>
      </c>
      <c r="C1477" s="44" t="s">
        <v>80</v>
      </c>
      <c r="D1477" s="44" t="s">
        <v>738</v>
      </c>
      <c r="E1477" s="44" t="s">
        <v>553</v>
      </c>
      <c r="F1477" s="42" t="s">
        <v>5</v>
      </c>
      <c r="G1477" s="42"/>
      <c r="H1477" s="42"/>
      <c r="I1477" s="42"/>
      <c r="J1477" s="42"/>
      <c r="K1477" s="42"/>
      <c r="L1477" s="42"/>
      <c r="M1477" s="42"/>
      <c r="N1477" s="42">
        <f>SUM(N1467:N1476)</f>
        <v>0</v>
      </c>
      <c r="O1477" s="39">
        <v>0</v>
      </c>
      <c r="P1477" s="42">
        <f>N1477*O1477</f>
        <v>0</v>
      </c>
      <c r="Q1477" s="42">
        <f>P1477*1.18</f>
        <v>0</v>
      </c>
    </row>
    <row r="1478" spans="1:17" s="4" customFormat="1" ht="45" hidden="1">
      <c r="A1478" s="7" t="s">
        <v>319</v>
      </c>
      <c r="B1478" s="7" t="s">
        <v>316</v>
      </c>
      <c r="C1478" s="8" t="s">
        <v>80</v>
      </c>
      <c r="D1478" s="3" t="s">
        <v>864</v>
      </c>
      <c r="E1478" s="6" t="s">
        <v>865</v>
      </c>
      <c r="F1478" s="9" t="s">
        <v>81</v>
      </c>
      <c r="G1478" s="9"/>
      <c r="H1478" s="9"/>
      <c r="I1478" s="9"/>
      <c r="J1478" s="9"/>
      <c r="K1478" s="9"/>
      <c r="L1478" s="9"/>
      <c r="M1478" s="9"/>
      <c r="N1478" s="9"/>
      <c r="O1478" s="19">
        <v>0</v>
      </c>
      <c r="P1478" s="31"/>
      <c r="Q1478" s="31"/>
    </row>
    <row r="1479" spans="1:17" s="4" customFormat="1" ht="30" hidden="1">
      <c r="A1479" s="7" t="s">
        <v>319</v>
      </c>
      <c r="B1479" s="7" t="s">
        <v>316</v>
      </c>
      <c r="C1479" s="8" t="s">
        <v>80</v>
      </c>
      <c r="D1479" s="3" t="s">
        <v>864</v>
      </c>
      <c r="E1479" s="6" t="s">
        <v>812</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19">
        <v>0</v>
      </c>
      <c r="P1479" s="31"/>
      <c r="Q1479" s="31"/>
    </row>
    <row r="1480" spans="1:17" s="4" customFormat="1" ht="30" hidden="1">
      <c r="A1480" s="7" t="s">
        <v>319</v>
      </c>
      <c r="B1480" s="7" t="s">
        <v>316</v>
      </c>
      <c r="C1480" s="8" t="s">
        <v>80</v>
      </c>
      <c r="D1480" s="3" t="s">
        <v>864</v>
      </c>
      <c r="E1480" s="6" t="s">
        <v>814</v>
      </c>
      <c r="F1480" s="9" t="s">
        <v>5</v>
      </c>
      <c r="G1480" s="9"/>
      <c r="H1480" s="11"/>
      <c r="I1480" s="11"/>
      <c r="J1480" s="11"/>
      <c r="K1480" s="9">
        <f t="shared" si="269"/>
        <v>0</v>
      </c>
      <c r="L1480" s="9"/>
      <c r="M1480" s="9">
        <f t="shared" si="270"/>
        <v>0</v>
      </c>
      <c r="N1480" s="9">
        <f t="shared" si="271"/>
        <v>0</v>
      </c>
      <c r="O1480" s="19">
        <v>0</v>
      </c>
      <c r="P1480" s="31"/>
      <c r="Q1480" s="31"/>
    </row>
    <row r="1481" spans="1:17" s="4" customFormat="1" ht="30" hidden="1">
      <c r="A1481" s="7" t="s">
        <v>319</v>
      </c>
      <c r="B1481" s="7" t="s">
        <v>316</v>
      </c>
      <c r="C1481" s="8" t="s">
        <v>80</v>
      </c>
      <c r="D1481" s="3" t="s">
        <v>864</v>
      </c>
      <c r="E1481" s="6" t="s">
        <v>813</v>
      </c>
      <c r="F1481" s="9" t="s">
        <v>5</v>
      </c>
      <c r="G1481" s="9"/>
      <c r="H1481" s="11"/>
      <c r="I1481" s="11"/>
      <c r="J1481" s="11"/>
      <c r="K1481" s="9">
        <f t="shared" si="269"/>
        <v>0</v>
      </c>
      <c r="L1481" s="9"/>
      <c r="M1481" s="9">
        <f t="shared" si="270"/>
        <v>0</v>
      </c>
      <c r="N1481" s="9">
        <f t="shared" si="271"/>
        <v>0</v>
      </c>
      <c r="O1481" s="19">
        <v>0</v>
      </c>
      <c r="P1481" s="31"/>
      <c r="Q1481" s="31"/>
    </row>
    <row r="1482" spans="1:17" s="4" customFormat="1" ht="30" hidden="1">
      <c r="A1482" s="7" t="s">
        <v>319</v>
      </c>
      <c r="B1482" s="7" t="s">
        <v>316</v>
      </c>
      <c r="C1482" s="8" t="s">
        <v>80</v>
      </c>
      <c r="D1482" s="3" t="s">
        <v>864</v>
      </c>
      <c r="E1482" s="6" t="s">
        <v>816</v>
      </c>
      <c r="F1482" s="9" t="s">
        <v>5</v>
      </c>
      <c r="G1482" s="9"/>
      <c r="H1482" s="11"/>
      <c r="I1482" s="11"/>
      <c r="J1482" s="11"/>
      <c r="K1482" s="9">
        <f t="shared" si="269"/>
        <v>0</v>
      </c>
      <c r="L1482" s="9"/>
      <c r="M1482" s="9">
        <f t="shared" si="270"/>
        <v>0</v>
      </c>
      <c r="N1482" s="9">
        <f t="shared" si="271"/>
        <v>0</v>
      </c>
      <c r="O1482" s="19">
        <v>0</v>
      </c>
      <c r="P1482" s="31"/>
      <c r="Q1482" s="31"/>
    </row>
    <row r="1483" spans="1:17" s="4" customFormat="1" ht="30" hidden="1">
      <c r="A1483" s="7" t="s">
        <v>319</v>
      </c>
      <c r="B1483" s="7" t="s">
        <v>316</v>
      </c>
      <c r="C1483" s="8" t="s">
        <v>80</v>
      </c>
      <c r="D1483" s="3" t="s">
        <v>864</v>
      </c>
      <c r="E1483" s="6" t="s">
        <v>815</v>
      </c>
      <c r="F1483" s="9" t="s">
        <v>5</v>
      </c>
      <c r="G1483" s="9"/>
      <c r="H1483" s="11"/>
      <c r="I1483" s="11"/>
      <c r="J1483" s="11"/>
      <c r="K1483" s="9">
        <f t="shared" si="269"/>
        <v>0</v>
      </c>
      <c r="L1483" s="9"/>
      <c r="M1483" s="9">
        <f t="shared" si="270"/>
        <v>0</v>
      </c>
      <c r="N1483" s="9">
        <f t="shared" si="271"/>
        <v>0</v>
      </c>
      <c r="O1483" s="19">
        <v>0</v>
      </c>
      <c r="P1483" s="31"/>
      <c r="Q1483" s="31"/>
    </row>
    <row r="1484" spans="1:17" s="4" customFormat="1" ht="30" hidden="1">
      <c r="A1484" s="7" t="s">
        <v>319</v>
      </c>
      <c r="B1484" s="7" t="s">
        <v>316</v>
      </c>
      <c r="C1484" s="8" t="s">
        <v>80</v>
      </c>
      <c r="D1484" s="3" t="s">
        <v>864</v>
      </c>
      <c r="E1484" s="6" t="s">
        <v>817</v>
      </c>
      <c r="F1484" s="9" t="s">
        <v>5</v>
      </c>
      <c r="G1484" s="9"/>
      <c r="H1484" s="11"/>
      <c r="I1484" s="11"/>
      <c r="J1484" s="11"/>
      <c r="K1484" s="9">
        <f t="shared" si="269"/>
        <v>0</v>
      </c>
      <c r="L1484" s="9"/>
      <c r="M1484" s="9">
        <f t="shared" si="270"/>
        <v>0</v>
      </c>
      <c r="N1484" s="9">
        <f t="shared" si="271"/>
        <v>0</v>
      </c>
      <c r="O1484" s="19">
        <v>0</v>
      </c>
      <c r="P1484" s="31"/>
      <c r="Q1484" s="31"/>
    </row>
    <row r="1485" spans="1:17" s="4" customFormat="1" ht="30" hidden="1">
      <c r="A1485" s="7" t="s">
        <v>319</v>
      </c>
      <c r="B1485" s="7" t="s">
        <v>316</v>
      </c>
      <c r="C1485" s="8" t="s">
        <v>80</v>
      </c>
      <c r="D1485" s="3" t="s">
        <v>864</v>
      </c>
      <c r="E1485" s="6" t="s">
        <v>561</v>
      </c>
      <c r="F1485" s="9" t="s">
        <v>5</v>
      </c>
      <c r="G1485" s="9">
        <v>0</v>
      </c>
      <c r="H1485" s="9"/>
      <c r="I1485" s="9"/>
      <c r="J1485" s="9"/>
      <c r="K1485" s="9">
        <f t="shared" si="269"/>
        <v>0</v>
      </c>
      <c r="L1485" s="9"/>
      <c r="M1485" s="9">
        <f t="shared" si="270"/>
        <v>0</v>
      </c>
      <c r="N1485" s="9">
        <f t="shared" si="271"/>
        <v>0</v>
      </c>
      <c r="O1485" s="19">
        <v>0</v>
      </c>
      <c r="P1485" s="31"/>
      <c r="Q1485" s="31"/>
    </row>
    <row r="1486" spans="1:17" s="4" customFormat="1" ht="30" hidden="1">
      <c r="A1486" s="7" t="s">
        <v>319</v>
      </c>
      <c r="B1486" s="7" t="s">
        <v>316</v>
      </c>
      <c r="C1486" s="8" t="s">
        <v>80</v>
      </c>
      <c r="D1486" s="3" t="s">
        <v>864</v>
      </c>
      <c r="E1486" s="6" t="s">
        <v>561</v>
      </c>
      <c r="F1486" s="9" t="s">
        <v>5</v>
      </c>
      <c r="G1486" s="9">
        <v>0</v>
      </c>
      <c r="H1486" s="9"/>
      <c r="I1486" s="9"/>
      <c r="J1486" s="9"/>
      <c r="K1486" s="9">
        <f t="shared" si="269"/>
        <v>0</v>
      </c>
      <c r="L1486" s="9"/>
      <c r="M1486" s="9">
        <f t="shared" si="270"/>
        <v>0</v>
      </c>
      <c r="N1486" s="9">
        <f t="shared" si="271"/>
        <v>0</v>
      </c>
      <c r="O1486" s="19">
        <v>0</v>
      </c>
      <c r="P1486" s="31"/>
      <c r="Q1486" s="31"/>
    </row>
    <row r="1487" spans="1:17" s="4" customFormat="1" ht="28.5" hidden="1">
      <c r="A1487" s="44" t="s">
        <v>319</v>
      </c>
      <c r="B1487" s="44" t="s">
        <v>316</v>
      </c>
      <c r="C1487" s="44" t="s">
        <v>80</v>
      </c>
      <c r="D1487" s="44" t="s">
        <v>864</v>
      </c>
      <c r="E1487" s="44" t="s">
        <v>553</v>
      </c>
      <c r="F1487" s="42" t="s">
        <v>5</v>
      </c>
      <c r="G1487" s="42"/>
      <c r="H1487" s="42"/>
      <c r="I1487" s="42"/>
      <c r="J1487" s="42"/>
      <c r="K1487" s="42"/>
      <c r="L1487" s="42"/>
      <c r="M1487" s="42"/>
      <c r="N1487" s="42">
        <f>SUM(N1479:N1486)</f>
        <v>0</v>
      </c>
      <c r="O1487" s="39">
        <v>0</v>
      </c>
      <c r="P1487" s="42">
        <f>N1487*O1487</f>
        <v>0</v>
      </c>
      <c r="Q1487" s="42">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19">
        <v>0</v>
      </c>
      <c r="P1488" s="31"/>
      <c r="Q1488" s="31"/>
    </row>
    <row r="1489" spans="1:17" s="4" customFormat="1" ht="30" hidden="1">
      <c r="A1489" s="7" t="s">
        <v>319</v>
      </c>
      <c r="B1489" s="7" t="s">
        <v>316</v>
      </c>
      <c r="C1489" s="8" t="s">
        <v>80</v>
      </c>
      <c r="D1489" s="3" t="s">
        <v>272</v>
      </c>
      <c r="E1489" s="6" t="s">
        <v>935</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19">
        <v>0</v>
      </c>
      <c r="P1489" s="31"/>
      <c r="Q1489" s="31"/>
    </row>
    <row r="1490" spans="1:17" s="4" customFormat="1" ht="30" hidden="1">
      <c r="A1490" s="7" t="s">
        <v>319</v>
      </c>
      <c r="B1490" s="7" t="s">
        <v>316</v>
      </c>
      <c r="C1490" s="8" t="s">
        <v>80</v>
      </c>
      <c r="D1490" s="3" t="s">
        <v>272</v>
      </c>
      <c r="E1490" s="6" t="s">
        <v>814</v>
      </c>
      <c r="F1490" s="9" t="s">
        <v>5</v>
      </c>
      <c r="G1490" s="9"/>
      <c r="H1490" s="11"/>
      <c r="I1490" s="11"/>
      <c r="J1490" s="11"/>
      <c r="K1490" s="9">
        <f t="shared" si="272"/>
        <v>0</v>
      </c>
      <c r="L1490" s="9"/>
      <c r="M1490" s="9">
        <f t="shared" si="273"/>
        <v>0</v>
      </c>
      <c r="N1490" s="9">
        <f t="shared" si="274"/>
        <v>0</v>
      </c>
      <c r="O1490" s="19">
        <v>0</v>
      </c>
      <c r="P1490" s="31"/>
      <c r="Q1490" s="31"/>
    </row>
    <row r="1491" spans="1:17" s="4" customFormat="1" ht="30" hidden="1">
      <c r="A1491" s="7" t="s">
        <v>319</v>
      </c>
      <c r="B1491" s="7" t="s">
        <v>316</v>
      </c>
      <c r="C1491" s="8" t="s">
        <v>80</v>
      </c>
      <c r="D1491" s="3" t="s">
        <v>272</v>
      </c>
      <c r="E1491" s="6" t="s">
        <v>813</v>
      </c>
      <c r="F1491" s="9" t="s">
        <v>5</v>
      </c>
      <c r="G1491" s="9"/>
      <c r="H1491" s="11"/>
      <c r="I1491" s="11"/>
      <c r="J1491" s="11"/>
      <c r="K1491" s="9">
        <f t="shared" si="272"/>
        <v>0</v>
      </c>
      <c r="L1491" s="9"/>
      <c r="M1491" s="9">
        <f t="shared" si="273"/>
        <v>0</v>
      </c>
      <c r="N1491" s="9">
        <f t="shared" si="274"/>
        <v>0</v>
      </c>
      <c r="O1491" s="19">
        <v>0</v>
      </c>
      <c r="P1491" s="31"/>
      <c r="Q1491" s="31"/>
    </row>
    <row r="1492" spans="1:17" s="4" customFormat="1" ht="30" hidden="1">
      <c r="A1492" s="7" t="s">
        <v>319</v>
      </c>
      <c r="B1492" s="7" t="s">
        <v>316</v>
      </c>
      <c r="C1492" s="8" t="s">
        <v>80</v>
      </c>
      <c r="D1492" s="3" t="s">
        <v>272</v>
      </c>
      <c r="E1492" s="6" t="s">
        <v>816</v>
      </c>
      <c r="F1492" s="9" t="s">
        <v>5</v>
      </c>
      <c r="G1492" s="9"/>
      <c r="H1492" s="11"/>
      <c r="I1492" s="11"/>
      <c r="J1492" s="11"/>
      <c r="K1492" s="9">
        <f t="shared" si="272"/>
        <v>0</v>
      </c>
      <c r="L1492" s="9"/>
      <c r="M1492" s="9">
        <f t="shared" si="273"/>
        <v>0</v>
      </c>
      <c r="N1492" s="9">
        <f t="shared" si="274"/>
        <v>0</v>
      </c>
      <c r="O1492" s="19">
        <v>0</v>
      </c>
      <c r="P1492" s="31"/>
      <c r="Q1492" s="31"/>
    </row>
    <row r="1493" spans="1:17" s="4" customFormat="1" ht="30" hidden="1">
      <c r="A1493" s="7" t="s">
        <v>319</v>
      </c>
      <c r="B1493" s="7" t="s">
        <v>316</v>
      </c>
      <c r="C1493" s="8" t="s">
        <v>80</v>
      </c>
      <c r="D1493" s="3" t="s">
        <v>272</v>
      </c>
      <c r="E1493" s="6" t="s">
        <v>815</v>
      </c>
      <c r="F1493" s="9" t="s">
        <v>5</v>
      </c>
      <c r="G1493" s="9"/>
      <c r="H1493" s="11"/>
      <c r="I1493" s="11"/>
      <c r="J1493" s="11"/>
      <c r="K1493" s="9">
        <f t="shared" si="272"/>
        <v>0</v>
      </c>
      <c r="L1493" s="9"/>
      <c r="M1493" s="9">
        <f t="shared" si="273"/>
        <v>0</v>
      </c>
      <c r="N1493" s="9">
        <f t="shared" si="274"/>
        <v>0</v>
      </c>
      <c r="O1493" s="19">
        <v>0</v>
      </c>
      <c r="P1493" s="31"/>
      <c r="Q1493" s="31"/>
    </row>
    <row r="1494" spans="1:17" s="4" customFormat="1" ht="30" hidden="1">
      <c r="A1494" s="7" t="s">
        <v>319</v>
      </c>
      <c r="B1494" s="7" t="s">
        <v>316</v>
      </c>
      <c r="C1494" s="8" t="s">
        <v>80</v>
      </c>
      <c r="D1494" s="3" t="s">
        <v>272</v>
      </c>
      <c r="E1494" s="6" t="s">
        <v>817</v>
      </c>
      <c r="F1494" s="9" t="s">
        <v>5</v>
      </c>
      <c r="G1494" s="9"/>
      <c r="H1494" s="11"/>
      <c r="I1494" s="11"/>
      <c r="J1494" s="11"/>
      <c r="K1494" s="9">
        <f t="shared" si="272"/>
        <v>0</v>
      </c>
      <c r="L1494" s="9"/>
      <c r="M1494" s="9">
        <f t="shared" si="273"/>
        <v>0</v>
      </c>
      <c r="N1494" s="9">
        <f t="shared" si="274"/>
        <v>0</v>
      </c>
      <c r="O1494" s="19">
        <v>0</v>
      </c>
      <c r="P1494" s="31"/>
      <c r="Q1494" s="31"/>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19">
        <v>0</v>
      </c>
      <c r="P1495" s="31"/>
      <c r="Q1495" s="31"/>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19">
        <v>0</v>
      </c>
      <c r="P1496" s="31"/>
      <c r="Q1496" s="31"/>
    </row>
    <row r="1497" spans="1:17" s="4" customFormat="1" ht="42.75" hidden="1">
      <c r="A1497" s="44" t="s">
        <v>319</v>
      </c>
      <c r="B1497" s="44" t="s">
        <v>316</v>
      </c>
      <c r="C1497" s="44" t="s">
        <v>80</v>
      </c>
      <c r="D1497" s="44" t="s">
        <v>272</v>
      </c>
      <c r="E1497" s="44" t="s">
        <v>553</v>
      </c>
      <c r="F1497" s="42" t="s">
        <v>5</v>
      </c>
      <c r="G1497" s="42"/>
      <c r="H1497" s="42"/>
      <c r="I1497" s="42"/>
      <c r="J1497" s="42"/>
      <c r="K1497" s="42"/>
      <c r="L1497" s="42"/>
      <c r="M1497" s="42"/>
      <c r="N1497" s="42">
        <f>SUM(N1489:N1496)</f>
        <v>0</v>
      </c>
      <c r="O1497" s="39">
        <v>0</v>
      </c>
      <c r="P1497" s="42">
        <f>N1497*O1497</f>
        <v>0</v>
      </c>
      <c r="Q1497" s="42">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19">
        <v>0</v>
      </c>
      <c r="P1498" s="31"/>
      <c r="Q1498" s="31"/>
    </row>
    <row r="1499" spans="1:17" s="4" customFormat="1" ht="30" hidden="1">
      <c r="A1499" s="7" t="s">
        <v>319</v>
      </c>
      <c r="B1499" s="7" t="s">
        <v>316</v>
      </c>
      <c r="C1499" s="8" t="s">
        <v>80</v>
      </c>
      <c r="D1499" s="3" t="s">
        <v>271</v>
      </c>
      <c r="E1499" s="6" t="s">
        <v>937</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19">
        <v>0</v>
      </c>
      <c r="P1499" s="31"/>
      <c r="Q1499" s="31"/>
    </row>
    <row r="1500" spans="1:17" s="4" customFormat="1" ht="30" hidden="1">
      <c r="A1500" s="7" t="s">
        <v>319</v>
      </c>
      <c r="B1500" s="7" t="s">
        <v>316</v>
      </c>
      <c r="C1500" s="8" t="s">
        <v>80</v>
      </c>
      <c r="D1500" s="3" t="s">
        <v>271</v>
      </c>
      <c r="E1500" s="6" t="s">
        <v>937</v>
      </c>
      <c r="F1500" s="9" t="s">
        <v>5</v>
      </c>
      <c r="G1500" s="9">
        <v>2</v>
      </c>
      <c r="H1500" s="9"/>
      <c r="I1500" s="9"/>
      <c r="J1500" s="9"/>
      <c r="K1500" s="9">
        <f t="shared" si="275"/>
        <v>0</v>
      </c>
      <c r="L1500" s="9"/>
      <c r="M1500" s="9">
        <f t="shared" si="276"/>
        <v>0</v>
      </c>
      <c r="N1500" s="9">
        <f t="shared" si="277"/>
        <v>0</v>
      </c>
      <c r="O1500" s="19">
        <v>0</v>
      </c>
      <c r="P1500" s="31"/>
      <c r="Q1500" s="31"/>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19">
        <v>0</v>
      </c>
      <c r="P1501" s="31"/>
      <c r="Q1501" s="31"/>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19">
        <v>0</v>
      </c>
      <c r="P1502" s="31"/>
      <c r="Q1502" s="31"/>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19">
        <v>0</v>
      </c>
      <c r="P1503" s="31"/>
      <c r="Q1503" s="31"/>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19">
        <v>0</v>
      </c>
      <c r="P1504" s="31"/>
      <c r="Q1504" s="31"/>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19">
        <v>0</v>
      </c>
      <c r="P1505" s="31"/>
      <c r="Q1505" s="31"/>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19">
        <v>0</v>
      </c>
      <c r="P1506" s="31"/>
      <c r="Q1506" s="31"/>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19">
        <v>0</v>
      </c>
      <c r="P1507" s="31"/>
      <c r="Q1507" s="31"/>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19">
        <v>0</v>
      </c>
      <c r="P1508" s="31"/>
      <c r="Q1508" s="31"/>
    </row>
    <row r="1509" spans="1:17" s="4" customFormat="1" ht="42.75" hidden="1">
      <c r="A1509" s="44" t="s">
        <v>319</v>
      </c>
      <c r="B1509" s="44" t="s">
        <v>316</v>
      </c>
      <c r="C1509" s="44" t="s">
        <v>80</v>
      </c>
      <c r="D1509" s="44" t="s">
        <v>271</v>
      </c>
      <c r="E1509" s="44" t="s">
        <v>553</v>
      </c>
      <c r="F1509" s="42" t="s">
        <v>5</v>
      </c>
      <c r="G1509" s="42"/>
      <c r="H1509" s="42"/>
      <c r="I1509" s="42"/>
      <c r="J1509" s="42"/>
      <c r="K1509" s="42"/>
      <c r="L1509" s="42"/>
      <c r="M1509" s="42"/>
      <c r="N1509" s="42">
        <f>SUM(N1499:N1508)</f>
        <v>0</v>
      </c>
      <c r="O1509" s="39">
        <v>0</v>
      </c>
      <c r="P1509" s="42">
        <f>N1509*O1509</f>
        <v>0</v>
      </c>
      <c r="Q1509" s="42">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19">
        <v>0</v>
      </c>
      <c r="P1510" s="31"/>
      <c r="Q1510" s="31"/>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19">
        <v>0</v>
      </c>
      <c r="P1511" s="31"/>
      <c r="Q1511" s="31"/>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19">
        <v>0</v>
      </c>
      <c r="P1512" s="31"/>
      <c r="Q1512" s="31"/>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19">
        <v>0</v>
      </c>
      <c r="P1513" s="31"/>
      <c r="Q1513" s="31"/>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19">
        <v>0</v>
      </c>
      <c r="P1514" s="31"/>
      <c r="Q1514" s="31"/>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19">
        <v>0</v>
      </c>
      <c r="P1515" s="31"/>
      <c r="Q1515" s="31"/>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19">
        <v>0</v>
      </c>
      <c r="P1516" s="31"/>
      <c r="Q1516" s="31"/>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19">
        <v>0</v>
      </c>
      <c r="P1517" s="31"/>
      <c r="Q1517" s="31"/>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19">
        <v>0</v>
      </c>
      <c r="P1518" s="31"/>
      <c r="Q1518" s="31"/>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19">
        <v>0</v>
      </c>
      <c r="P1519" s="31"/>
      <c r="Q1519" s="31"/>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19">
        <v>0</v>
      </c>
      <c r="P1520" s="31"/>
      <c r="Q1520" s="31"/>
    </row>
    <row r="1521" spans="1:17" s="4" customFormat="1" ht="42.75" hidden="1">
      <c r="A1521" s="44" t="s">
        <v>319</v>
      </c>
      <c r="B1521" s="44" t="s">
        <v>316</v>
      </c>
      <c r="C1521" s="44" t="s">
        <v>80</v>
      </c>
      <c r="D1521" s="44" t="s">
        <v>273</v>
      </c>
      <c r="E1521" s="44" t="s">
        <v>553</v>
      </c>
      <c r="F1521" s="42" t="s">
        <v>5</v>
      </c>
      <c r="G1521" s="42"/>
      <c r="H1521" s="42"/>
      <c r="I1521" s="42"/>
      <c r="J1521" s="42"/>
      <c r="K1521" s="42"/>
      <c r="L1521" s="42"/>
      <c r="M1521" s="42"/>
      <c r="N1521" s="42">
        <f>SUM(N1511:N1520)</f>
        <v>0</v>
      </c>
      <c r="O1521" s="39">
        <v>0</v>
      </c>
      <c r="P1521" s="42">
        <f>N1521*O1521</f>
        <v>0</v>
      </c>
      <c r="Q1521" s="42">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19">
        <v>0</v>
      </c>
      <c r="P1522" s="31"/>
      <c r="Q1522" s="31"/>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19">
        <v>0</v>
      </c>
      <c r="P1523" s="31"/>
      <c r="Q1523" s="31"/>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19">
        <v>0</v>
      </c>
      <c r="P1524" s="31"/>
      <c r="Q1524" s="31"/>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19">
        <v>0</v>
      </c>
      <c r="P1525" s="31"/>
      <c r="Q1525" s="31"/>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19">
        <v>0</v>
      </c>
      <c r="P1526" s="31"/>
      <c r="Q1526" s="31"/>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19">
        <v>0</v>
      </c>
      <c r="P1527" s="31"/>
      <c r="Q1527" s="31"/>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19">
        <v>0</v>
      </c>
      <c r="P1528" s="31"/>
      <c r="Q1528" s="31"/>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19">
        <v>0</v>
      </c>
      <c r="P1529" s="31"/>
      <c r="Q1529" s="31"/>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19">
        <v>0</v>
      </c>
      <c r="P1530" s="31"/>
      <c r="Q1530" s="31"/>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19">
        <v>0</v>
      </c>
      <c r="P1531" s="31"/>
      <c r="Q1531" s="31"/>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19">
        <v>0</v>
      </c>
      <c r="P1532" s="31"/>
      <c r="Q1532" s="31"/>
    </row>
    <row r="1533" spans="1:17" s="4" customFormat="1" ht="42.75" hidden="1">
      <c r="A1533" s="44" t="s">
        <v>319</v>
      </c>
      <c r="B1533" s="44" t="s">
        <v>316</v>
      </c>
      <c r="C1533" s="44" t="s">
        <v>80</v>
      </c>
      <c r="D1533" s="44" t="s">
        <v>275</v>
      </c>
      <c r="E1533" s="44" t="s">
        <v>553</v>
      </c>
      <c r="F1533" s="42" t="s">
        <v>5</v>
      </c>
      <c r="G1533" s="42"/>
      <c r="H1533" s="42"/>
      <c r="I1533" s="42"/>
      <c r="J1533" s="42"/>
      <c r="K1533" s="42"/>
      <c r="L1533" s="42"/>
      <c r="M1533" s="42"/>
      <c r="N1533" s="42">
        <f>SUM(N1523:N1532)</f>
        <v>0</v>
      </c>
      <c r="O1533" s="39">
        <v>0</v>
      </c>
      <c r="P1533" s="42">
        <f>N1533*O1533</f>
        <v>0</v>
      </c>
      <c r="Q1533" s="42">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19">
        <v>0</v>
      </c>
      <c r="P1534" s="31"/>
      <c r="Q1534" s="31"/>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19">
        <v>0</v>
      </c>
      <c r="P1535" s="31"/>
      <c r="Q1535" s="31"/>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19">
        <v>0</v>
      </c>
      <c r="P1536" s="31"/>
      <c r="Q1536" s="31"/>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19">
        <v>0</v>
      </c>
      <c r="P1537" s="31"/>
      <c r="Q1537" s="31"/>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19">
        <v>0</v>
      </c>
      <c r="P1538" s="31"/>
      <c r="Q1538" s="31"/>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19">
        <v>0</v>
      </c>
      <c r="P1539" s="31"/>
      <c r="Q1539" s="31"/>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19">
        <v>0</v>
      </c>
      <c r="P1540" s="31"/>
      <c r="Q1540" s="31"/>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19">
        <v>0</v>
      </c>
      <c r="P1541" s="31"/>
      <c r="Q1541" s="31"/>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19">
        <v>0</v>
      </c>
      <c r="P1542" s="31"/>
      <c r="Q1542" s="31"/>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19">
        <v>0</v>
      </c>
      <c r="P1543" s="31"/>
      <c r="Q1543" s="31"/>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19">
        <v>0</v>
      </c>
      <c r="P1544" s="31"/>
      <c r="Q1544" s="31"/>
    </row>
    <row r="1545" spans="1:17" s="4" customFormat="1" ht="28.5" hidden="1">
      <c r="A1545" s="44" t="s">
        <v>319</v>
      </c>
      <c r="B1545" s="44" t="s">
        <v>316</v>
      </c>
      <c r="C1545" s="44" t="s">
        <v>80</v>
      </c>
      <c r="D1545" s="44" t="s">
        <v>420</v>
      </c>
      <c r="E1545" s="44" t="s">
        <v>553</v>
      </c>
      <c r="F1545" s="42" t="s">
        <v>6</v>
      </c>
      <c r="G1545" s="42"/>
      <c r="H1545" s="42"/>
      <c r="I1545" s="42"/>
      <c r="J1545" s="42"/>
      <c r="K1545" s="42"/>
      <c r="L1545" s="42"/>
      <c r="M1545" s="42"/>
      <c r="N1545" s="42">
        <f>SUM(N1535:N1544)</f>
        <v>0</v>
      </c>
      <c r="O1545" s="39">
        <v>0</v>
      </c>
      <c r="P1545" s="42">
        <f>N1545*O1545</f>
        <v>0</v>
      </c>
      <c r="Q1545" s="42">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19">
        <v>0</v>
      </c>
      <c r="P1546" s="31"/>
      <c r="Q1546" s="31"/>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19">
        <v>0</v>
      </c>
      <c r="P1547" s="31"/>
      <c r="Q1547" s="31"/>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19">
        <v>0</v>
      </c>
      <c r="P1548" s="31"/>
      <c r="Q1548" s="31"/>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19">
        <v>0</v>
      </c>
      <c r="P1549" s="31"/>
      <c r="Q1549" s="31"/>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19">
        <v>0</v>
      </c>
      <c r="P1550" s="31"/>
      <c r="Q1550" s="31"/>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19">
        <v>0</v>
      </c>
      <c r="P1551" s="31"/>
      <c r="Q1551" s="31"/>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19">
        <v>0</v>
      </c>
      <c r="P1552" s="31"/>
      <c r="Q1552" s="31"/>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19">
        <v>0</v>
      </c>
      <c r="P1553" s="31"/>
      <c r="Q1553" s="31"/>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19">
        <v>0</v>
      </c>
      <c r="P1554" s="31"/>
      <c r="Q1554" s="31"/>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19">
        <v>0</v>
      </c>
      <c r="P1555" s="31"/>
      <c r="Q1555" s="31"/>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19">
        <v>0</v>
      </c>
      <c r="P1556" s="31"/>
      <c r="Q1556" s="31"/>
    </row>
    <row r="1557" spans="1:17" s="4" customFormat="1" ht="28.5" hidden="1">
      <c r="A1557" s="44" t="s">
        <v>319</v>
      </c>
      <c r="B1557" s="44" t="s">
        <v>316</v>
      </c>
      <c r="C1557" s="44" t="s">
        <v>80</v>
      </c>
      <c r="D1557" s="44" t="s">
        <v>418</v>
      </c>
      <c r="E1557" s="44" t="s">
        <v>553</v>
      </c>
      <c r="F1557" s="42" t="s">
        <v>6</v>
      </c>
      <c r="G1557" s="42"/>
      <c r="H1557" s="42"/>
      <c r="I1557" s="42"/>
      <c r="J1557" s="42"/>
      <c r="K1557" s="42"/>
      <c r="L1557" s="42"/>
      <c r="M1557" s="42"/>
      <c r="N1557" s="42">
        <f>SUM(N1547:N1556)</f>
        <v>0</v>
      </c>
      <c r="O1557" s="39">
        <v>0</v>
      </c>
      <c r="P1557" s="42">
        <f>N1557*O1557</f>
        <v>0</v>
      </c>
      <c r="Q1557" s="42">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19">
        <v>0</v>
      </c>
      <c r="P1558" s="31"/>
      <c r="Q1558" s="31"/>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19">
        <v>0</v>
      </c>
      <c r="P1559" s="31"/>
      <c r="Q1559" s="31"/>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19">
        <v>0</v>
      </c>
      <c r="P1560" s="31"/>
      <c r="Q1560" s="31"/>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19">
        <v>0</v>
      </c>
      <c r="P1561" s="31"/>
      <c r="Q1561" s="31"/>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19">
        <v>0</v>
      </c>
      <c r="P1562" s="31"/>
      <c r="Q1562" s="31"/>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19">
        <v>0</v>
      </c>
      <c r="P1563" s="31"/>
      <c r="Q1563" s="31"/>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19">
        <v>0</v>
      </c>
      <c r="P1564" s="31"/>
      <c r="Q1564" s="31"/>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19">
        <v>0</v>
      </c>
      <c r="P1565" s="31"/>
      <c r="Q1565" s="31"/>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19">
        <v>0</v>
      </c>
      <c r="P1566" s="31"/>
      <c r="Q1566" s="31"/>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19">
        <v>0</v>
      </c>
      <c r="P1567" s="31"/>
      <c r="Q1567" s="31"/>
    </row>
    <row r="1568" spans="1:17" s="4" customFormat="1" ht="28.5" hidden="1">
      <c r="A1568" s="44" t="s">
        <v>319</v>
      </c>
      <c r="B1568" s="44" t="s">
        <v>316</v>
      </c>
      <c r="C1568" s="44" t="s">
        <v>80</v>
      </c>
      <c r="D1568" s="44" t="s">
        <v>277</v>
      </c>
      <c r="E1568" s="44" t="s">
        <v>553</v>
      </c>
      <c r="F1568" s="42" t="s">
        <v>6</v>
      </c>
      <c r="G1568" s="42"/>
      <c r="H1568" s="42"/>
      <c r="I1568" s="42"/>
      <c r="J1568" s="42"/>
      <c r="K1568" s="42"/>
      <c r="L1568" s="42"/>
      <c r="M1568" s="42"/>
      <c r="N1568" s="42">
        <f>SUM(N1559:N1567)</f>
        <v>0</v>
      </c>
      <c r="O1568" s="39">
        <v>0</v>
      </c>
      <c r="P1568" s="42">
        <f>N1568*O1568</f>
        <v>0</v>
      </c>
      <c r="Q1568" s="42">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19">
        <v>0</v>
      </c>
      <c r="P1569" s="31"/>
      <c r="Q1569" s="31"/>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19">
        <v>0</v>
      </c>
      <c r="P1570" s="31"/>
      <c r="Q1570" s="31"/>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19">
        <v>0</v>
      </c>
      <c r="P1571" s="31"/>
      <c r="Q1571" s="31"/>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19">
        <v>0</v>
      </c>
      <c r="P1572" s="31"/>
      <c r="Q1572" s="31"/>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19">
        <v>0</v>
      </c>
      <c r="P1573" s="31"/>
      <c r="Q1573" s="31"/>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19">
        <v>0</v>
      </c>
      <c r="P1574" s="31"/>
      <c r="Q1574" s="31"/>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19">
        <v>0</v>
      </c>
      <c r="P1575" s="31"/>
      <c r="Q1575" s="31"/>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19">
        <v>0</v>
      </c>
      <c r="P1576" s="31"/>
      <c r="Q1576" s="31"/>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19">
        <v>0</v>
      </c>
      <c r="P1577" s="31"/>
      <c r="Q1577" s="31"/>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19">
        <v>0</v>
      </c>
      <c r="P1578" s="31"/>
      <c r="Q1578" s="31"/>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19">
        <v>0</v>
      </c>
      <c r="P1579" s="31"/>
      <c r="Q1579" s="31"/>
    </row>
    <row r="1580" spans="1:17" s="4" customFormat="1" ht="28.5" hidden="1">
      <c r="A1580" s="44" t="s">
        <v>319</v>
      </c>
      <c r="B1580" s="44" t="s">
        <v>316</v>
      </c>
      <c r="C1580" s="44" t="s">
        <v>80</v>
      </c>
      <c r="D1580" s="44" t="s">
        <v>278</v>
      </c>
      <c r="E1580" s="44" t="s">
        <v>553</v>
      </c>
      <c r="F1580" s="42" t="s">
        <v>6</v>
      </c>
      <c r="G1580" s="42"/>
      <c r="H1580" s="42"/>
      <c r="I1580" s="42"/>
      <c r="J1580" s="42"/>
      <c r="K1580" s="42"/>
      <c r="L1580" s="42"/>
      <c r="M1580" s="42"/>
      <c r="N1580" s="42">
        <f>SUM(N1570:N1579)</f>
        <v>0</v>
      </c>
      <c r="O1580" s="39">
        <v>0</v>
      </c>
      <c r="P1580" s="42">
        <f>N1580*O1580</f>
        <v>0</v>
      </c>
      <c r="Q1580" s="42">
        <f>P1580*1.18</f>
        <v>0</v>
      </c>
    </row>
    <row r="1581" spans="1:17" s="4" customFormat="1" ht="135" hidden="1">
      <c r="A1581" s="7" t="s">
        <v>319</v>
      </c>
      <c r="B1581" s="7" t="s">
        <v>316</v>
      </c>
      <c r="C1581" s="8" t="s">
        <v>80</v>
      </c>
      <c r="D1581" s="3" t="s">
        <v>279</v>
      </c>
      <c r="E1581" s="25" t="s">
        <v>522</v>
      </c>
      <c r="F1581" s="9" t="s">
        <v>81</v>
      </c>
      <c r="G1581" s="9"/>
      <c r="H1581" s="9"/>
      <c r="I1581" s="9"/>
      <c r="J1581" s="9"/>
      <c r="K1581" s="9"/>
      <c r="L1581" s="9"/>
      <c r="M1581" s="9"/>
      <c r="N1581" s="9"/>
      <c r="O1581" s="19">
        <v>0</v>
      </c>
      <c r="P1581" s="31"/>
      <c r="Q1581" s="31"/>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86">
        <f>G1582*K1582*M1582</f>
        <v>16.145866658399999</v>
      </c>
      <c r="O1582" s="19">
        <v>0</v>
      </c>
      <c r="P1582" s="31"/>
      <c r="Q1582" s="31"/>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19">
        <v>0</v>
      </c>
      <c r="P1583" s="31"/>
      <c r="Q1583" s="31"/>
    </row>
    <row r="1584" spans="1:17" s="4" customFormat="1" ht="28.5">
      <c r="A1584" s="44" t="s">
        <v>319</v>
      </c>
      <c r="B1584" s="44" t="s">
        <v>316</v>
      </c>
      <c r="C1584" s="44" t="s">
        <v>80</v>
      </c>
      <c r="D1584" s="44" t="s">
        <v>279</v>
      </c>
      <c r="E1584" s="44" t="s">
        <v>553</v>
      </c>
      <c r="F1584" s="42" t="s">
        <v>5</v>
      </c>
      <c r="G1584" s="42"/>
      <c r="H1584" s="42"/>
      <c r="I1584" s="42"/>
      <c r="J1584" s="42"/>
      <c r="K1584" s="42"/>
      <c r="L1584" s="42"/>
      <c r="M1584" s="42"/>
      <c r="N1584" s="88">
        <f>SUM(N1581:N1583)</f>
        <v>16.145866658399999</v>
      </c>
      <c r="O1584" s="39">
        <v>0</v>
      </c>
      <c r="P1584" s="42">
        <f>N1584*O1584</f>
        <v>0</v>
      </c>
      <c r="Q1584" s="42">
        <f>P1584*1.18</f>
        <v>0</v>
      </c>
    </row>
    <row r="1585" spans="1:17" s="4" customFormat="1" ht="30" hidden="1">
      <c r="A1585" s="7" t="s">
        <v>319</v>
      </c>
      <c r="B1585" s="7" t="s">
        <v>316</v>
      </c>
      <c r="C1585" s="8" t="s">
        <v>80</v>
      </c>
      <c r="D1585" s="3" t="s">
        <v>280</v>
      </c>
      <c r="E1585" s="25" t="s">
        <v>523</v>
      </c>
      <c r="F1585" s="9" t="s">
        <v>81</v>
      </c>
      <c r="G1585" s="9"/>
      <c r="H1585" s="9"/>
      <c r="I1585" s="9"/>
      <c r="J1585" s="9"/>
      <c r="K1585" s="9"/>
      <c r="L1585" s="9"/>
      <c r="M1585" s="9"/>
      <c r="N1585" s="9"/>
      <c r="O1585" s="19">
        <v>0</v>
      </c>
      <c r="P1585" s="31"/>
      <c r="Q1585" s="31"/>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19">
        <v>0</v>
      </c>
      <c r="P1586" s="31"/>
      <c r="Q1586" s="31"/>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19">
        <v>0</v>
      </c>
      <c r="P1587" s="31"/>
      <c r="Q1587" s="31"/>
    </row>
    <row r="1588" spans="1:17" s="4" customFormat="1" ht="28.5" hidden="1">
      <c r="A1588" s="44" t="s">
        <v>319</v>
      </c>
      <c r="B1588" s="44" t="s">
        <v>316</v>
      </c>
      <c r="C1588" s="44" t="s">
        <v>80</v>
      </c>
      <c r="D1588" s="44" t="s">
        <v>280</v>
      </c>
      <c r="E1588" s="44" t="s">
        <v>553</v>
      </c>
      <c r="F1588" s="42" t="s">
        <v>5</v>
      </c>
      <c r="G1588" s="42"/>
      <c r="H1588" s="42"/>
      <c r="I1588" s="42"/>
      <c r="J1588" s="42"/>
      <c r="K1588" s="42"/>
      <c r="L1588" s="42"/>
      <c r="M1588" s="42"/>
      <c r="N1588" s="42">
        <f>SUM(N1585:N1587)</f>
        <v>0</v>
      </c>
      <c r="O1588" s="39">
        <v>0</v>
      </c>
      <c r="P1588" s="42">
        <f>N1588*O1588</f>
        <v>0</v>
      </c>
      <c r="Q1588" s="42">
        <f>P1588*1.18</f>
        <v>0</v>
      </c>
    </row>
    <row r="1589" spans="1:17" s="4" customFormat="1" ht="30" hidden="1">
      <c r="A1589" s="7" t="s">
        <v>319</v>
      </c>
      <c r="B1589" s="7" t="s">
        <v>316</v>
      </c>
      <c r="C1589" s="8" t="s">
        <v>80</v>
      </c>
      <c r="D1589" s="3" t="s">
        <v>281</v>
      </c>
      <c r="E1589" s="25" t="s">
        <v>543</v>
      </c>
      <c r="F1589" s="9" t="s">
        <v>81</v>
      </c>
      <c r="G1589" s="9"/>
      <c r="H1589" s="9"/>
      <c r="I1589" s="9"/>
      <c r="J1589" s="9"/>
      <c r="K1589" s="9"/>
      <c r="L1589" s="9"/>
      <c r="M1589" s="9"/>
      <c r="N1589" s="9"/>
      <c r="O1589" s="19">
        <v>0</v>
      </c>
      <c r="P1589" s="31"/>
      <c r="Q1589" s="31"/>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19">
        <v>0</v>
      </c>
      <c r="P1590" s="31"/>
      <c r="Q1590" s="31"/>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19">
        <v>0</v>
      </c>
      <c r="P1591" s="31"/>
      <c r="Q1591" s="31"/>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19">
        <v>0</v>
      </c>
      <c r="P1592" s="31"/>
      <c r="Q1592" s="31"/>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19">
        <v>0</v>
      </c>
      <c r="P1593" s="31"/>
      <c r="Q1593" s="31"/>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19">
        <v>0</v>
      </c>
      <c r="P1594" s="31"/>
      <c r="Q1594" s="31"/>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19">
        <v>0</v>
      </c>
      <c r="P1595" s="31"/>
      <c r="Q1595" s="31"/>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19">
        <v>0</v>
      </c>
      <c r="P1596" s="31"/>
      <c r="Q1596" s="31"/>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19">
        <v>0</v>
      </c>
      <c r="P1597" s="31"/>
      <c r="Q1597" s="31"/>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19">
        <v>0</v>
      </c>
      <c r="P1598" s="31"/>
      <c r="Q1598" s="31"/>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19">
        <v>0</v>
      </c>
      <c r="P1599" s="31"/>
      <c r="Q1599" s="31"/>
    </row>
    <row r="1600" spans="1:17" s="4" customFormat="1" ht="28.5" hidden="1">
      <c r="A1600" s="44" t="s">
        <v>319</v>
      </c>
      <c r="B1600" s="44" t="s">
        <v>316</v>
      </c>
      <c r="C1600" s="44" t="s">
        <v>80</v>
      </c>
      <c r="D1600" s="44" t="s">
        <v>281</v>
      </c>
      <c r="E1600" s="44" t="s">
        <v>553</v>
      </c>
      <c r="F1600" s="42" t="s">
        <v>5</v>
      </c>
      <c r="G1600" s="42"/>
      <c r="H1600" s="42"/>
      <c r="I1600" s="42"/>
      <c r="J1600" s="42"/>
      <c r="K1600" s="42"/>
      <c r="L1600" s="42"/>
      <c r="M1600" s="42"/>
      <c r="N1600" s="42">
        <f>SUM(N1590:N1599)</f>
        <v>0</v>
      </c>
      <c r="O1600" s="39">
        <v>0</v>
      </c>
      <c r="P1600" s="42">
        <f>N1600*O1600</f>
        <v>0</v>
      </c>
      <c r="Q1600" s="42">
        <f>P1600*1.18</f>
        <v>0</v>
      </c>
    </row>
    <row r="1601" spans="1:17" s="4" customFormat="1" ht="30" hidden="1">
      <c r="A1601" s="7" t="s">
        <v>319</v>
      </c>
      <c r="B1601" s="7" t="s">
        <v>316</v>
      </c>
      <c r="C1601" s="8" t="s">
        <v>80</v>
      </c>
      <c r="D1601" s="3" t="s">
        <v>282</v>
      </c>
      <c r="E1601" s="25" t="s">
        <v>524</v>
      </c>
      <c r="F1601" s="9" t="s">
        <v>81</v>
      </c>
      <c r="G1601" s="9"/>
      <c r="H1601" s="9"/>
      <c r="I1601" s="9"/>
      <c r="J1601" s="9"/>
      <c r="K1601" s="9"/>
      <c r="L1601" s="9"/>
      <c r="M1601" s="9"/>
      <c r="N1601" s="9"/>
      <c r="O1601" s="19">
        <v>0</v>
      </c>
      <c r="P1601" s="31"/>
      <c r="Q1601" s="31"/>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19">
        <v>0</v>
      </c>
      <c r="P1602" s="31"/>
      <c r="Q1602" s="31"/>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19">
        <v>0</v>
      </c>
      <c r="P1603" s="31"/>
      <c r="Q1603" s="31"/>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19">
        <v>0</v>
      </c>
      <c r="P1604" s="31"/>
      <c r="Q1604" s="31"/>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19">
        <v>0</v>
      </c>
      <c r="P1605" s="31"/>
      <c r="Q1605" s="31"/>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19">
        <v>0</v>
      </c>
      <c r="P1606" s="31"/>
      <c r="Q1606" s="31"/>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19">
        <v>0</v>
      </c>
      <c r="P1607" s="31"/>
      <c r="Q1607" s="31"/>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19">
        <v>0</v>
      </c>
      <c r="P1608" s="31"/>
      <c r="Q1608" s="31"/>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19">
        <v>0</v>
      </c>
      <c r="P1609" s="31"/>
      <c r="Q1609" s="31"/>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19">
        <v>0</v>
      </c>
      <c r="P1610" s="31"/>
      <c r="Q1610" s="31"/>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19">
        <v>0</v>
      </c>
      <c r="P1611" s="31"/>
      <c r="Q1611" s="31"/>
    </row>
    <row r="1612" spans="1:17" s="4" customFormat="1" ht="28.5" hidden="1">
      <c r="A1612" s="44" t="s">
        <v>319</v>
      </c>
      <c r="B1612" s="44" t="s">
        <v>316</v>
      </c>
      <c r="C1612" s="44" t="s">
        <v>80</v>
      </c>
      <c r="D1612" s="44" t="s">
        <v>282</v>
      </c>
      <c r="E1612" s="44" t="s">
        <v>553</v>
      </c>
      <c r="F1612" s="42" t="s">
        <v>5</v>
      </c>
      <c r="G1612" s="42"/>
      <c r="H1612" s="42"/>
      <c r="I1612" s="42"/>
      <c r="J1612" s="42"/>
      <c r="K1612" s="42"/>
      <c r="L1612" s="42"/>
      <c r="M1612" s="42"/>
      <c r="N1612" s="42">
        <f>SUM(N1602:N1611)</f>
        <v>0</v>
      </c>
      <c r="O1612" s="39">
        <v>0</v>
      </c>
      <c r="P1612" s="42">
        <f>N1612*O1612</f>
        <v>0</v>
      </c>
      <c r="Q1612" s="42">
        <f>P1612*1.18</f>
        <v>0</v>
      </c>
    </row>
    <row r="1613" spans="1:17" s="4" customFormat="1" ht="30" hidden="1">
      <c r="A1613" s="7" t="s">
        <v>319</v>
      </c>
      <c r="B1613" s="7" t="s">
        <v>316</v>
      </c>
      <c r="C1613" s="8" t="s">
        <v>80</v>
      </c>
      <c r="D1613" s="3" t="s">
        <v>283</v>
      </c>
      <c r="E1613" s="23" t="s">
        <v>525</v>
      </c>
      <c r="F1613" s="9" t="s">
        <v>81</v>
      </c>
      <c r="G1613" s="9"/>
      <c r="H1613" s="9"/>
      <c r="I1613" s="9"/>
      <c r="J1613" s="9"/>
      <c r="K1613" s="9"/>
      <c r="L1613" s="9"/>
      <c r="M1613" s="9"/>
      <c r="N1613" s="9"/>
      <c r="O1613" s="19">
        <v>0</v>
      </c>
      <c r="P1613" s="31"/>
      <c r="Q1613" s="31"/>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19">
        <v>0</v>
      </c>
      <c r="P1614" s="31"/>
      <c r="Q1614" s="31"/>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19">
        <v>0</v>
      </c>
      <c r="P1615" s="31"/>
      <c r="Q1615" s="31"/>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19">
        <v>0</v>
      </c>
      <c r="P1616" s="31"/>
      <c r="Q1616" s="31"/>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19">
        <v>0</v>
      </c>
      <c r="P1617" s="31"/>
      <c r="Q1617" s="31"/>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19">
        <v>0</v>
      </c>
      <c r="P1618" s="31"/>
      <c r="Q1618" s="31"/>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19">
        <v>0</v>
      </c>
      <c r="P1619" s="31"/>
      <c r="Q1619" s="31"/>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19">
        <v>0</v>
      </c>
      <c r="P1620" s="31"/>
      <c r="Q1620" s="31"/>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19">
        <v>0</v>
      </c>
      <c r="P1621" s="31"/>
      <c r="Q1621" s="31"/>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19">
        <v>0</v>
      </c>
      <c r="P1622" s="31"/>
      <c r="Q1622" s="31"/>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19">
        <v>0</v>
      </c>
      <c r="P1623" s="31"/>
      <c r="Q1623" s="31"/>
    </row>
    <row r="1624" spans="1:17" s="4" customFormat="1" ht="28.5" hidden="1">
      <c r="A1624" s="44" t="s">
        <v>319</v>
      </c>
      <c r="B1624" s="44" t="s">
        <v>316</v>
      </c>
      <c r="C1624" s="44" t="s">
        <v>80</v>
      </c>
      <c r="D1624" s="44" t="s">
        <v>283</v>
      </c>
      <c r="E1624" s="44" t="s">
        <v>553</v>
      </c>
      <c r="F1624" s="42" t="s">
        <v>5</v>
      </c>
      <c r="G1624" s="42"/>
      <c r="H1624" s="42"/>
      <c r="I1624" s="42"/>
      <c r="J1624" s="42"/>
      <c r="K1624" s="42"/>
      <c r="L1624" s="42"/>
      <c r="M1624" s="42"/>
      <c r="N1624" s="42">
        <f>SUM(N1614:N1623)</f>
        <v>0</v>
      </c>
      <c r="O1624" s="39">
        <v>0</v>
      </c>
      <c r="P1624" s="42">
        <f>N1624*O1624</f>
        <v>0</v>
      </c>
      <c r="Q1624" s="42">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19">
        <v>0</v>
      </c>
      <c r="P1625" s="31"/>
      <c r="Q1625" s="31"/>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19">
        <v>0</v>
      </c>
      <c r="P1626" s="31"/>
      <c r="Q1626" s="31"/>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19">
        <v>0</v>
      </c>
      <c r="P1627" s="31"/>
      <c r="Q1627" s="31"/>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19">
        <v>0</v>
      </c>
      <c r="P1628" s="31"/>
      <c r="Q1628" s="31"/>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19">
        <v>0</v>
      </c>
      <c r="P1629" s="31"/>
      <c r="Q1629" s="31"/>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19">
        <v>0</v>
      </c>
      <c r="P1630" s="31"/>
      <c r="Q1630" s="31"/>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19">
        <v>0</v>
      </c>
      <c r="P1631" s="31"/>
      <c r="Q1631" s="31"/>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19">
        <v>0</v>
      </c>
      <c r="P1632" s="31"/>
      <c r="Q1632" s="31"/>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19">
        <v>0</v>
      </c>
      <c r="P1633" s="31"/>
      <c r="Q1633" s="31"/>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19">
        <v>0</v>
      </c>
      <c r="P1634" s="31"/>
      <c r="Q1634" s="31"/>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19">
        <v>0</v>
      </c>
      <c r="P1635" s="31"/>
      <c r="Q1635" s="31"/>
    </row>
    <row r="1636" spans="1:17" s="4" customFormat="1" ht="28.5" hidden="1">
      <c r="A1636" s="44" t="s">
        <v>319</v>
      </c>
      <c r="B1636" s="44" t="s">
        <v>316</v>
      </c>
      <c r="C1636" s="44" t="s">
        <v>80</v>
      </c>
      <c r="D1636" s="44" t="s">
        <v>284</v>
      </c>
      <c r="E1636" s="44" t="s">
        <v>553</v>
      </c>
      <c r="F1636" s="42" t="s">
        <v>5</v>
      </c>
      <c r="G1636" s="42"/>
      <c r="H1636" s="42"/>
      <c r="I1636" s="42"/>
      <c r="J1636" s="42"/>
      <c r="K1636" s="42"/>
      <c r="L1636" s="42"/>
      <c r="M1636" s="42"/>
      <c r="N1636" s="42">
        <f>SUM(N1626:N1635)</f>
        <v>0</v>
      </c>
      <c r="O1636" s="39">
        <v>0</v>
      </c>
      <c r="P1636" s="42">
        <f>N1636*O1636</f>
        <v>0</v>
      </c>
      <c r="Q1636" s="42">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19">
        <v>0</v>
      </c>
      <c r="P1637" s="31"/>
      <c r="Q1637" s="31"/>
    </row>
    <row r="1638" spans="1:17" s="4" customFormat="1" ht="30">
      <c r="A1638" s="7" t="s">
        <v>319</v>
      </c>
      <c r="B1638" s="7" t="s">
        <v>316</v>
      </c>
      <c r="C1638" s="8" t="s">
        <v>80</v>
      </c>
      <c r="D1638" s="3" t="s">
        <v>285</v>
      </c>
      <c r="E1638" s="6" t="s">
        <v>973</v>
      </c>
      <c r="F1638" s="9" t="s">
        <v>5</v>
      </c>
      <c r="G1638" s="9">
        <v>2</v>
      </c>
      <c r="H1638" s="9">
        <v>6665</v>
      </c>
      <c r="I1638" s="9"/>
      <c r="J1638" s="9">
        <v>1350</v>
      </c>
      <c r="K1638" s="9">
        <f t="shared" ref="K1638:K1647" si="304">H1638*0.00328084</f>
        <v>21.866798599999999</v>
      </c>
      <c r="L1638" s="9"/>
      <c r="M1638" s="9">
        <f t="shared" ref="M1638:M1647" si="305">J1638*0.00328084</f>
        <v>4.4291340000000003</v>
      </c>
      <c r="N1638" s="86">
        <f t="shared" ref="N1638:N1647" si="306">G1638*K1638*M1638</f>
        <v>193.70196230082482</v>
      </c>
      <c r="O1638" s="19">
        <v>0</v>
      </c>
      <c r="P1638" s="31"/>
      <c r="Q1638" s="31"/>
    </row>
    <row r="1639" spans="1:17" s="4" customFormat="1" ht="30">
      <c r="A1639" s="7" t="s">
        <v>319</v>
      </c>
      <c r="B1639" s="7" t="s">
        <v>316</v>
      </c>
      <c r="C1639" s="8" t="s">
        <v>80</v>
      </c>
      <c r="D1639" s="3" t="s">
        <v>285</v>
      </c>
      <c r="E1639" s="6" t="s">
        <v>974</v>
      </c>
      <c r="F1639" s="9" t="s">
        <v>5</v>
      </c>
      <c r="G1639" s="9">
        <v>4</v>
      </c>
      <c r="H1639" s="9">
        <v>1350</v>
      </c>
      <c r="I1639" s="9"/>
      <c r="J1639" s="9">
        <v>3000</v>
      </c>
      <c r="K1639" s="9">
        <f t="shared" si="304"/>
        <v>4.4291340000000003</v>
      </c>
      <c r="L1639" s="9"/>
      <c r="M1639" s="9">
        <f t="shared" si="305"/>
        <v>9.8425200000000004</v>
      </c>
      <c r="N1639" s="86">
        <f t="shared" si="306"/>
        <v>174.37535991072002</v>
      </c>
      <c r="O1639" s="19">
        <v>0</v>
      </c>
      <c r="P1639" s="31"/>
      <c r="Q1639" s="31"/>
    </row>
    <row r="1640" spans="1:17" s="4" customFormat="1" ht="30">
      <c r="A1640" s="7" t="s">
        <v>319</v>
      </c>
      <c r="B1640" s="7" t="s">
        <v>316</v>
      </c>
      <c r="C1640" s="8" t="s">
        <v>80</v>
      </c>
      <c r="D1640" s="3" t="s">
        <v>285</v>
      </c>
      <c r="E1640" s="6" t="s">
        <v>815</v>
      </c>
      <c r="F1640" s="9" t="s">
        <v>5</v>
      </c>
      <c r="G1640" s="9">
        <v>2</v>
      </c>
      <c r="H1640" s="9">
        <v>6665</v>
      </c>
      <c r="I1640" s="9"/>
      <c r="J1640" s="9">
        <v>950</v>
      </c>
      <c r="K1640" s="9">
        <f t="shared" si="304"/>
        <v>21.866798599999999</v>
      </c>
      <c r="L1640" s="9"/>
      <c r="M1640" s="9">
        <f t="shared" si="305"/>
        <v>3.1167980000000002</v>
      </c>
      <c r="N1640" s="86">
        <f t="shared" si="306"/>
        <v>136.30878828576562</v>
      </c>
      <c r="O1640" s="19">
        <v>0</v>
      </c>
      <c r="P1640" s="31"/>
      <c r="Q1640" s="31"/>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19">
        <v>0</v>
      </c>
      <c r="P1641" s="31"/>
      <c r="Q1641" s="31"/>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19">
        <v>0</v>
      </c>
      <c r="P1642" s="31"/>
      <c r="Q1642" s="31"/>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19">
        <v>0</v>
      </c>
      <c r="P1643" s="31"/>
      <c r="Q1643" s="31"/>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19">
        <v>0</v>
      </c>
      <c r="P1644" s="31"/>
      <c r="Q1644" s="31"/>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19">
        <v>0</v>
      </c>
      <c r="P1645" s="31"/>
      <c r="Q1645" s="31"/>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19">
        <v>0</v>
      </c>
      <c r="P1646" s="31"/>
      <c r="Q1646" s="31"/>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19">
        <v>0</v>
      </c>
      <c r="P1647" s="31"/>
      <c r="Q1647" s="31"/>
    </row>
    <row r="1648" spans="1:17" s="4" customFormat="1" ht="28.5">
      <c r="A1648" s="44" t="s">
        <v>319</v>
      </c>
      <c r="B1648" s="44" t="s">
        <v>316</v>
      </c>
      <c r="C1648" s="44" t="s">
        <v>80</v>
      </c>
      <c r="D1648" s="44" t="s">
        <v>285</v>
      </c>
      <c r="E1648" s="44" t="s">
        <v>553</v>
      </c>
      <c r="F1648" s="42" t="s">
        <v>5</v>
      </c>
      <c r="G1648" s="42"/>
      <c r="H1648" s="42"/>
      <c r="I1648" s="42"/>
      <c r="J1648" s="42"/>
      <c r="K1648" s="42"/>
      <c r="L1648" s="42"/>
      <c r="M1648" s="42"/>
      <c r="N1648" s="88">
        <f>SUM(N1638:N1647)</f>
        <v>504.38611049731043</v>
      </c>
      <c r="O1648" s="39">
        <v>0</v>
      </c>
      <c r="P1648" s="42">
        <f>N1648*O1648</f>
        <v>0</v>
      </c>
      <c r="Q1648" s="42">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19">
        <v>0</v>
      </c>
      <c r="P1649" s="31"/>
      <c r="Q1649" s="31"/>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19">
        <v>0</v>
      </c>
      <c r="P1650" s="31"/>
      <c r="Q1650" s="31"/>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19">
        <v>0</v>
      </c>
      <c r="P1651" s="31"/>
      <c r="Q1651" s="31"/>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19">
        <v>0</v>
      </c>
      <c r="P1652" s="31"/>
      <c r="Q1652" s="31"/>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19">
        <v>0</v>
      </c>
      <c r="P1653" s="31"/>
      <c r="Q1653" s="31"/>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19">
        <v>0</v>
      </c>
      <c r="P1654" s="31"/>
      <c r="Q1654" s="31"/>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19">
        <v>0</v>
      </c>
      <c r="P1655" s="31"/>
      <c r="Q1655" s="31"/>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19">
        <v>0</v>
      </c>
      <c r="P1656" s="31"/>
      <c r="Q1656" s="31"/>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19">
        <v>0</v>
      </c>
      <c r="P1657" s="31"/>
      <c r="Q1657" s="31"/>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19">
        <v>0</v>
      </c>
      <c r="P1658" s="31"/>
      <c r="Q1658" s="31"/>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19">
        <v>0</v>
      </c>
      <c r="P1659" s="31"/>
      <c r="Q1659" s="31"/>
    </row>
    <row r="1660" spans="1:17" s="4" customFormat="1" ht="28.5" hidden="1">
      <c r="A1660" s="44" t="s">
        <v>319</v>
      </c>
      <c r="B1660" s="44" t="s">
        <v>316</v>
      </c>
      <c r="C1660" s="44" t="s">
        <v>80</v>
      </c>
      <c r="D1660" s="44" t="s">
        <v>286</v>
      </c>
      <c r="E1660" s="44" t="s">
        <v>553</v>
      </c>
      <c r="F1660" s="42" t="s">
        <v>5</v>
      </c>
      <c r="G1660" s="42"/>
      <c r="H1660" s="42"/>
      <c r="I1660" s="42"/>
      <c r="J1660" s="42"/>
      <c r="K1660" s="42"/>
      <c r="L1660" s="42"/>
      <c r="M1660" s="42"/>
      <c r="N1660" s="42">
        <f>SUM(N1650:N1659)</f>
        <v>0</v>
      </c>
      <c r="O1660" s="39">
        <v>0</v>
      </c>
      <c r="P1660" s="42">
        <f>N1660*O1660</f>
        <v>0</v>
      </c>
      <c r="Q1660" s="42">
        <f>P1660*1.18</f>
        <v>0</v>
      </c>
    </row>
    <row r="1661" spans="1:17" s="4" customFormat="1" ht="45" hidden="1">
      <c r="A1661" s="7" t="s">
        <v>319</v>
      </c>
      <c r="B1661" s="7" t="s">
        <v>316</v>
      </c>
      <c r="C1661" s="8" t="s">
        <v>80</v>
      </c>
      <c r="D1661" s="3" t="s">
        <v>287</v>
      </c>
      <c r="E1661" s="23" t="s">
        <v>528</v>
      </c>
      <c r="F1661" s="9" t="s">
        <v>6</v>
      </c>
      <c r="G1661" s="9"/>
      <c r="H1661" s="9"/>
      <c r="I1661" s="9"/>
      <c r="J1661" s="9"/>
      <c r="K1661" s="9"/>
      <c r="L1661" s="9"/>
      <c r="M1661" s="9"/>
      <c r="N1661" s="9"/>
      <c r="O1661" s="19">
        <v>0</v>
      </c>
      <c r="P1661" s="31"/>
      <c r="Q1661" s="31"/>
    </row>
    <row r="1662" spans="1:17" s="4" customFormat="1" ht="30" hidden="1">
      <c r="A1662" s="7" t="s">
        <v>319</v>
      </c>
      <c r="B1662" s="7" t="s">
        <v>316</v>
      </c>
      <c r="C1662" s="8" t="s">
        <v>80</v>
      </c>
      <c r="D1662" s="3" t="s">
        <v>287</v>
      </c>
      <c r="E1662" s="6" t="s">
        <v>822</v>
      </c>
      <c r="F1662" s="9" t="s">
        <v>6</v>
      </c>
      <c r="G1662" s="9"/>
      <c r="H1662" s="9"/>
      <c r="I1662" s="9"/>
      <c r="J1662" s="9"/>
      <c r="K1662" s="9">
        <f t="shared" ref="K1662:K1671" si="310">H1662*0.00328084</f>
        <v>0</v>
      </c>
      <c r="L1662" s="9"/>
      <c r="M1662" s="9"/>
      <c r="N1662" s="9">
        <f>G1662*K1662</f>
        <v>0</v>
      </c>
      <c r="O1662" s="19">
        <v>0</v>
      </c>
      <c r="P1662" s="31"/>
      <c r="Q1662" s="31"/>
    </row>
    <row r="1663" spans="1:17" s="4" customFormat="1" ht="30" hidden="1">
      <c r="A1663" s="7" t="s">
        <v>319</v>
      </c>
      <c r="B1663" s="7" t="s">
        <v>316</v>
      </c>
      <c r="C1663" s="8" t="s">
        <v>80</v>
      </c>
      <c r="D1663" s="3" t="s">
        <v>287</v>
      </c>
      <c r="E1663" s="6" t="s">
        <v>822</v>
      </c>
      <c r="F1663" s="9" t="s">
        <v>6</v>
      </c>
      <c r="G1663" s="9"/>
      <c r="H1663" s="9"/>
      <c r="I1663" s="9"/>
      <c r="J1663" s="9"/>
      <c r="K1663" s="9">
        <f t="shared" si="310"/>
        <v>0</v>
      </c>
      <c r="L1663" s="9"/>
      <c r="M1663" s="9"/>
      <c r="N1663" s="9">
        <f t="shared" ref="N1663:N1671" si="311">G1663*K1663</f>
        <v>0</v>
      </c>
      <c r="O1663" s="19">
        <v>0</v>
      </c>
      <c r="P1663" s="31"/>
      <c r="Q1663" s="31"/>
    </row>
    <row r="1664" spans="1:17" s="4" customFormat="1" ht="30" hidden="1">
      <c r="A1664" s="7" t="s">
        <v>319</v>
      </c>
      <c r="B1664" s="7" t="s">
        <v>316</v>
      </c>
      <c r="C1664" s="8" t="s">
        <v>80</v>
      </c>
      <c r="D1664" s="3" t="s">
        <v>287</v>
      </c>
      <c r="E1664" s="6" t="s">
        <v>823</v>
      </c>
      <c r="F1664" s="9" t="s">
        <v>6</v>
      </c>
      <c r="G1664" s="9"/>
      <c r="H1664" s="9"/>
      <c r="I1664" s="9"/>
      <c r="J1664" s="9"/>
      <c r="K1664" s="9">
        <f t="shared" si="310"/>
        <v>0</v>
      </c>
      <c r="L1664" s="9"/>
      <c r="M1664" s="9"/>
      <c r="N1664" s="9">
        <f t="shared" si="311"/>
        <v>0</v>
      </c>
      <c r="O1664" s="19">
        <v>0</v>
      </c>
      <c r="P1664" s="31"/>
      <c r="Q1664" s="31"/>
    </row>
    <row r="1665" spans="1:17" s="4" customFormat="1" ht="30" hidden="1">
      <c r="A1665" s="7" t="s">
        <v>319</v>
      </c>
      <c r="B1665" s="7" t="s">
        <v>316</v>
      </c>
      <c r="C1665" s="8" t="s">
        <v>80</v>
      </c>
      <c r="D1665" s="3" t="s">
        <v>287</v>
      </c>
      <c r="E1665" s="6" t="s">
        <v>823</v>
      </c>
      <c r="F1665" s="9" t="s">
        <v>6</v>
      </c>
      <c r="G1665" s="9"/>
      <c r="H1665" s="9"/>
      <c r="I1665" s="9"/>
      <c r="J1665" s="9"/>
      <c r="K1665" s="9">
        <f t="shared" ref="K1665" si="312">H1665*0.00328084</f>
        <v>0</v>
      </c>
      <c r="L1665" s="9"/>
      <c r="M1665" s="9"/>
      <c r="N1665" s="9">
        <f t="shared" si="311"/>
        <v>0</v>
      </c>
      <c r="O1665" s="19">
        <v>0</v>
      </c>
      <c r="P1665" s="31"/>
      <c r="Q1665" s="31"/>
    </row>
    <row r="1666" spans="1:17" s="4" customFormat="1" ht="30" hidden="1">
      <c r="A1666" s="7" t="s">
        <v>319</v>
      </c>
      <c r="B1666" s="7" t="s">
        <v>316</v>
      </c>
      <c r="C1666" s="8" t="s">
        <v>80</v>
      </c>
      <c r="D1666" s="3" t="s">
        <v>287</v>
      </c>
      <c r="E1666" s="6" t="s">
        <v>823</v>
      </c>
      <c r="F1666" s="9" t="s">
        <v>6</v>
      </c>
      <c r="G1666" s="9"/>
      <c r="H1666" s="9"/>
      <c r="I1666" s="9"/>
      <c r="J1666" s="9"/>
      <c r="K1666" s="9">
        <f t="shared" si="310"/>
        <v>0</v>
      </c>
      <c r="L1666" s="9"/>
      <c r="M1666" s="9"/>
      <c r="N1666" s="9">
        <f t="shared" si="311"/>
        <v>0</v>
      </c>
      <c r="O1666" s="19">
        <v>0</v>
      </c>
      <c r="P1666" s="31"/>
      <c r="Q1666" s="31"/>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19">
        <v>0</v>
      </c>
      <c r="P1667" s="31"/>
      <c r="Q1667" s="31"/>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19">
        <v>0</v>
      </c>
      <c r="P1668" s="31"/>
      <c r="Q1668" s="31"/>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19">
        <v>0</v>
      </c>
      <c r="P1669" s="31"/>
      <c r="Q1669" s="31"/>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19">
        <v>0</v>
      </c>
      <c r="P1670" s="31"/>
      <c r="Q1670" s="31"/>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19">
        <v>0</v>
      </c>
      <c r="P1671" s="31"/>
      <c r="Q1671" s="31"/>
    </row>
    <row r="1672" spans="1:17" s="4" customFormat="1" ht="28.5" hidden="1">
      <c r="A1672" s="44" t="s">
        <v>319</v>
      </c>
      <c r="B1672" s="44" t="s">
        <v>316</v>
      </c>
      <c r="C1672" s="44" t="s">
        <v>80</v>
      </c>
      <c r="D1672" s="44" t="s">
        <v>287</v>
      </c>
      <c r="E1672" s="44" t="s">
        <v>553</v>
      </c>
      <c r="F1672" s="42" t="s">
        <v>6</v>
      </c>
      <c r="G1672" s="42"/>
      <c r="H1672" s="42"/>
      <c r="I1672" s="42"/>
      <c r="J1672" s="42"/>
      <c r="K1672" s="42"/>
      <c r="L1672" s="42"/>
      <c r="M1672" s="42"/>
      <c r="N1672" s="42">
        <f>SUM(N1662:N1671)</f>
        <v>0</v>
      </c>
      <c r="O1672" s="39">
        <v>0</v>
      </c>
      <c r="P1672" s="42">
        <f>N1672*O1672</f>
        <v>0</v>
      </c>
      <c r="Q1672" s="42">
        <f>P1672*1.18</f>
        <v>0</v>
      </c>
    </row>
    <row r="1673" spans="1:17" s="4" customFormat="1" ht="60" hidden="1">
      <c r="A1673" s="7" t="s">
        <v>319</v>
      </c>
      <c r="B1673" s="7" t="s">
        <v>316</v>
      </c>
      <c r="C1673" s="8" t="s">
        <v>80</v>
      </c>
      <c r="D1673" s="3" t="s">
        <v>288</v>
      </c>
      <c r="E1673" s="23" t="s">
        <v>529</v>
      </c>
      <c r="F1673" s="9" t="s">
        <v>6</v>
      </c>
      <c r="G1673" s="9"/>
      <c r="H1673" s="9"/>
      <c r="I1673" s="9"/>
      <c r="J1673" s="9"/>
      <c r="K1673" s="9"/>
      <c r="L1673" s="9"/>
      <c r="M1673" s="9"/>
      <c r="N1673" s="9"/>
      <c r="O1673" s="19">
        <v>0</v>
      </c>
      <c r="P1673" s="31"/>
      <c r="Q1673" s="31"/>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19">
        <v>0</v>
      </c>
      <c r="P1674" s="31"/>
      <c r="Q1674" s="31"/>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19">
        <v>0</v>
      </c>
      <c r="P1675" s="31"/>
      <c r="Q1675" s="31"/>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19">
        <v>0</v>
      </c>
      <c r="P1676" s="31"/>
      <c r="Q1676" s="31"/>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19">
        <v>0</v>
      </c>
      <c r="P1677" s="31"/>
      <c r="Q1677" s="31"/>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19">
        <v>0</v>
      </c>
      <c r="P1678" s="31"/>
      <c r="Q1678" s="31"/>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19">
        <v>0</v>
      </c>
      <c r="P1679" s="31"/>
      <c r="Q1679" s="31"/>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19">
        <v>0</v>
      </c>
      <c r="P1680" s="31"/>
      <c r="Q1680" s="31"/>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19">
        <v>0</v>
      </c>
      <c r="P1681" s="31"/>
      <c r="Q1681" s="31"/>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19">
        <v>0</v>
      </c>
      <c r="P1682" s="31"/>
      <c r="Q1682" s="31"/>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19">
        <v>0</v>
      </c>
      <c r="P1683" s="31"/>
      <c r="Q1683" s="31"/>
    </row>
    <row r="1684" spans="1:17" s="4" customFormat="1" ht="28.5" hidden="1">
      <c r="A1684" s="44" t="s">
        <v>319</v>
      </c>
      <c r="B1684" s="44" t="s">
        <v>316</v>
      </c>
      <c r="C1684" s="44" t="s">
        <v>80</v>
      </c>
      <c r="D1684" s="44" t="s">
        <v>288</v>
      </c>
      <c r="E1684" s="44" t="s">
        <v>553</v>
      </c>
      <c r="F1684" s="42" t="s">
        <v>6</v>
      </c>
      <c r="G1684" s="42"/>
      <c r="H1684" s="42"/>
      <c r="I1684" s="42"/>
      <c r="J1684" s="42"/>
      <c r="K1684" s="42"/>
      <c r="L1684" s="42"/>
      <c r="M1684" s="42"/>
      <c r="N1684" s="42">
        <f>SUM(N1674:N1683)</f>
        <v>0</v>
      </c>
      <c r="O1684" s="39">
        <v>0</v>
      </c>
      <c r="P1684" s="42">
        <f>N1684*O1684</f>
        <v>0</v>
      </c>
      <c r="Q1684" s="42">
        <f>P1684*1.18</f>
        <v>0</v>
      </c>
    </row>
    <row r="1685" spans="1:17" s="4" customFormat="1" ht="45" hidden="1">
      <c r="A1685" s="7" t="s">
        <v>319</v>
      </c>
      <c r="B1685" s="7" t="s">
        <v>316</v>
      </c>
      <c r="C1685" s="8" t="s">
        <v>80</v>
      </c>
      <c r="D1685" s="3" t="s">
        <v>289</v>
      </c>
      <c r="E1685" s="23" t="s">
        <v>530</v>
      </c>
      <c r="F1685" s="9" t="s">
        <v>531</v>
      </c>
      <c r="G1685" s="9"/>
      <c r="H1685" s="9"/>
      <c r="I1685" s="9"/>
      <c r="J1685" s="9"/>
      <c r="K1685" s="9"/>
      <c r="L1685" s="9"/>
      <c r="M1685" s="9"/>
      <c r="N1685" s="9"/>
      <c r="O1685" s="19">
        <v>0</v>
      </c>
      <c r="P1685" s="31"/>
      <c r="Q1685" s="31"/>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19">
        <v>0</v>
      </c>
      <c r="P1686" s="31"/>
      <c r="Q1686" s="31"/>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19">
        <v>0</v>
      </c>
      <c r="P1687" s="31"/>
      <c r="Q1687" s="31"/>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19">
        <v>0</v>
      </c>
      <c r="P1688" s="31"/>
      <c r="Q1688" s="31"/>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19">
        <v>0</v>
      </c>
      <c r="P1689" s="31"/>
      <c r="Q1689" s="31"/>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19">
        <v>0</v>
      </c>
      <c r="P1690" s="31"/>
      <c r="Q1690" s="31"/>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19">
        <v>0</v>
      </c>
      <c r="P1691" s="31"/>
      <c r="Q1691" s="31"/>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19">
        <v>0</v>
      </c>
      <c r="P1692" s="31"/>
      <c r="Q1692" s="31"/>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19">
        <v>0</v>
      </c>
      <c r="P1693" s="31"/>
      <c r="Q1693" s="31"/>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19">
        <v>0</v>
      </c>
      <c r="P1694" s="31"/>
      <c r="Q1694" s="31"/>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19">
        <v>0</v>
      </c>
      <c r="P1695" s="31"/>
      <c r="Q1695" s="31"/>
    </row>
    <row r="1696" spans="1:17" s="4" customFormat="1" ht="28.5" hidden="1">
      <c r="A1696" s="44" t="s">
        <v>319</v>
      </c>
      <c r="B1696" s="44" t="s">
        <v>316</v>
      </c>
      <c r="C1696" s="44" t="s">
        <v>80</v>
      </c>
      <c r="D1696" s="44" t="s">
        <v>289</v>
      </c>
      <c r="E1696" s="44" t="s">
        <v>553</v>
      </c>
      <c r="F1696" s="42" t="s">
        <v>5</v>
      </c>
      <c r="G1696" s="42"/>
      <c r="H1696" s="42"/>
      <c r="I1696" s="42"/>
      <c r="J1696" s="42"/>
      <c r="K1696" s="42"/>
      <c r="L1696" s="42"/>
      <c r="M1696" s="42"/>
      <c r="N1696" s="42">
        <f>SUM(N1686:N1695)</f>
        <v>0</v>
      </c>
      <c r="O1696" s="39">
        <v>0</v>
      </c>
      <c r="P1696" s="42">
        <f>N1696*O1696</f>
        <v>0</v>
      </c>
      <c r="Q1696" s="42">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19">
        <v>0</v>
      </c>
      <c r="P1697" s="31"/>
      <c r="Q1697" s="31"/>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19">
        <v>0</v>
      </c>
      <c r="P1698" s="31"/>
      <c r="Q1698" s="31"/>
    </row>
    <row r="1699" spans="1:17" s="4" customFormat="1" ht="28.5" hidden="1">
      <c r="A1699" s="42" t="s">
        <v>319</v>
      </c>
      <c r="B1699" s="42" t="s">
        <v>316</v>
      </c>
      <c r="C1699" s="42" t="s">
        <v>80</v>
      </c>
      <c r="D1699" s="42" t="s">
        <v>290</v>
      </c>
      <c r="E1699" s="42" t="s">
        <v>553</v>
      </c>
      <c r="F1699" s="42" t="s">
        <v>41</v>
      </c>
      <c r="G1699" s="42"/>
      <c r="H1699" s="42"/>
      <c r="I1699" s="42"/>
      <c r="J1699" s="42"/>
      <c r="K1699" s="42"/>
      <c r="L1699" s="42"/>
      <c r="M1699" s="42"/>
      <c r="N1699" s="42">
        <f>SUM(N1698:N1698)</f>
        <v>0</v>
      </c>
      <c r="O1699" s="39">
        <v>0</v>
      </c>
      <c r="P1699" s="42">
        <f>N1699*O1699</f>
        <v>0</v>
      </c>
      <c r="Q1699" s="42">
        <f>P1699*1.18</f>
        <v>0</v>
      </c>
    </row>
    <row r="1700" spans="1:17" s="4" customFormat="1" ht="30" hidden="1">
      <c r="A1700" s="7" t="s">
        <v>319</v>
      </c>
      <c r="B1700" s="7" t="s">
        <v>316</v>
      </c>
      <c r="C1700" s="8" t="s">
        <v>80</v>
      </c>
      <c r="D1700" s="3" t="s">
        <v>795</v>
      </c>
      <c r="E1700" s="6" t="s">
        <v>91</v>
      </c>
      <c r="F1700" s="9" t="s">
        <v>5</v>
      </c>
      <c r="G1700" s="9"/>
      <c r="H1700" s="9"/>
      <c r="I1700" s="9"/>
      <c r="J1700" s="9"/>
      <c r="K1700" s="9"/>
      <c r="L1700" s="9"/>
      <c r="M1700" s="9"/>
      <c r="N1700" s="9"/>
      <c r="O1700" s="19">
        <v>0</v>
      </c>
      <c r="P1700" s="31"/>
      <c r="Q1700" s="31"/>
    </row>
    <row r="1701" spans="1:17" s="4" customFormat="1" ht="30" hidden="1">
      <c r="A1701" s="7" t="s">
        <v>319</v>
      </c>
      <c r="B1701" s="7" t="s">
        <v>316</v>
      </c>
      <c r="C1701" s="8" t="s">
        <v>80</v>
      </c>
      <c r="D1701" s="3" t="s">
        <v>795</v>
      </c>
      <c r="E1701" s="6" t="s">
        <v>671</v>
      </c>
      <c r="F1701" s="9" t="s">
        <v>5</v>
      </c>
      <c r="G1701" s="9">
        <f>Details2!$C$20*1</f>
        <v>0</v>
      </c>
      <c r="H1701" s="11"/>
      <c r="I1701" s="11"/>
      <c r="J1701" s="11"/>
      <c r="K1701" s="9"/>
      <c r="L1701" s="9"/>
      <c r="M1701" s="9"/>
      <c r="N1701" s="11">
        <f>G1701</f>
        <v>0</v>
      </c>
      <c r="O1701" s="19">
        <v>0</v>
      </c>
      <c r="P1701" s="31"/>
      <c r="Q1701" s="31"/>
    </row>
    <row r="1702" spans="1:17" s="4" customFormat="1" ht="28.5" hidden="1">
      <c r="A1702" s="42" t="s">
        <v>319</v>
      </c>
      <c r="B1702" s="42" t="s">
        <v>316</v>
      </c>
      <c r="C1702" s="42" t="s">
        <v>80</v>
      </c>
      <c r="D1702" s="42" t="s">
        <v>795</v>
      </c>
      <c r="E1702" s="42" t="s">
        <v>553</v>
      </c>
      <c r="F1702" s="42" t="s">
        <v>5</v>
      </c>
      <c r="G1702" s="42"/>
      <c r="H1702" s="42"/>
      <c r="I1702" s="42"/>
      <c r="J1702" s="42"/>
      <c r="K1702" s="42"/>
      <c r="L1702" s="42"/>
      <c r="M1702" s="42"/>
      <c r="N1702" s="42">
        <f>SUM(N1701:N1701)</f>
        <v>0</v>
      </c>
      <c r="O1702" s="39">
        <v>0</v>
      </c>
      <c r="P1702" s="42">
        <f>N1702*O1702</f>
        <v>0</v>
      </c>
      <c r="Q1702" s="42">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19">
        <v>0</v>
      </c>
      <c r="P1703" s="31"/>
      <c r="Q1703" s="31"/>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89">
        <f>G1704</f>
        <v>1</v>
      </c>
      <c r="O1704" s="19">
        <v>0</v>
      </c>
      <c r="P1704" s="31"/>
      <c r="Q1704" s="31"/>
    </row>
    <row r="1705" spans="1:17" s="4" customFormat="1" ht="28.5">
      <c r="A1705" s="44" t="s">
        <v>319</v>
      </c>
      <c r="B1705" s="44" t="s">
        <v>316</v>
      </c>
      <c r="C1705" s="44" t="s">
        <v>80</v>
      </c>
      <c r="D1705" s="44" t="s">
        <v>291</v>
      </c>
      <c r="E1705" s="44" t="s">
        <v>553</v>
      </c>
      <c r="F1705" s="42" t="s">
        <v>93</v>
      </c>
      <c r="G1705" s="42"/>
      <c r="H1705" s="42"/>
      <c r="I1705" s="42"/>
      <c r="J1705" s="42"/>
      <c r="K1705" s="42"/>
      <c r="L1705" s="42"/>
      <c r="M1705" s="42"/>
      <c r="N1705" s="88">
        <f>SUM(N1704:N1704)</f>
        <v>1</v>
      </c>
      <c r="O1705" s="39">
        <v>0</v>
      </c>
      <c r="P1705" s="42">
        <f>N1705*O1705</f>
        <v>0</v>
      </c>
      <c r="Q1705" s="42">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19">
        <v>0</v>
      </c>
      <c r="P1706" s="31"/>
      <c r="Q1706" s="31"/>
    </row>
    <row r="1707" spans="1:17" s="4" customFormat="1" ht="30" hidden="1">
      <c r="A1707" s="7" t="s">
        <v>319</v>
      </c>
      <c r="B1707" s="7" t="s">
        <v>316</v>
      </c>
      <c r="C1707" s="8" t="s">
        <v>88</v>
      </c>
      <c r="D1707" s="3" t="s">
        <v>292</v>
      </c>
      <c r="E1707" s="6" t="s">
        <v>812</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19">
        <v>0</v>
      </c>
      <c r="P1707" s="31"/>
      <c r="Q1707" s="31"/>
    </row>
    <row r="1708" spans="1:17" s="4" customFormat="1" ht="30" hidden="1">
      <c r="A1708" s="7" t="s">
        <v>319</v>
      </c>
      <c r="B1708" s="7" t="s">
        <v>316</v>
      </c>
      <c r="C1708" s="8" t="s">
        <v>88</v>
      </c>
      <c r="D1708" s="3" t="s">
        <v>292</v>
      </c>
      <c r="E1708" s="6" t="s">
        <v>810</v>
      </c>
      <c r="F1708" s="9" t="s">
        <v>5</v>
      </c>
      <c r="G1708" s="9"/>
      <c r="H1708" s="11"/>
      <c r="I1708" s="11"/>
      <c r="J1708" s="11"/>
      <c r="K1708" s="9">
        <f t="shared" si="318"/>
        <v>0</v>
      </c>
      <c r="L1708" s="9"/>
      <c r="M1708" s="9">
        <f t="shared" si="319"/>
        <v>0</v>
      </c>
      <c r="N1708" s="9">
        <f t="shared" si="320"/>
        <v>0</v>
      </c>
      <c r="O1708" s="19">
        <v>0</v>
      </c>
      <c r="P1708" s="31"/>
      <c r="Q1708" s="31"/>
    </row>
    <row r="1709" spans="1:17" s="4" customFormat="1" ht="30" hidden="1">
      <c r="A1709" s="7" t="s">
        <v>319</v>
      </c>
      <c r="B1709" s="7" t="s">
        <v>316</v>
      </c>
      <c r="C1709" s="8" t="s">
        <v>88</v>
      </c>
      <c r="D1709" s="3" t="s">
        <v>292</v>
      </c>
      <c r="E1709" s="6" t="s">
        <v>811</v>
      </c>
      <c r="F1709" s="9" t="s">
        <v>5</v>
      </c>
      <c r="G1709" s="9"/>
      <c r="H1709" s="11"/>
      <c r="I1709" s="11"/>
      <c r="J1709" s="11"/>
      <c r="K1709" s="9">
        <f t="shared" si="318"/>
        <v>0</v>
      </c>
      <c r="L1709" s="9"/>
      <c r="M1709" s="9">
        <f t="shared" si="319"/>
        <v>0</v>
      </c>
      <c r="N1709" s="9">
        <f t="shared" si="320"/>
        <v>0</v>
      </c>
      <c r="O1709" s="19">
        <v>0</v>
      </c>
      <c r="P1709" s="31"/>
      <c r="Q1709" s="31"/>
    </row>
    <row r="1710" spans="1:17" s="4" customFormat="1" ht="30" hidden="1">
      <c r="A1710" s="7" t="s">
        <v>319</v>
      </c>
      <c r="B1710" s="7" t="s">
        <v>316</v>
      </c>
      <c r="C1710" s="8" t="s">
        <v>88</v>
      </c>
      <c r="D1710" s="3" t="s">
        <v>292</v>
      </c>
      <c r="E1710" s="6" t="s">
        <v>814</v>
      </c>
      <c r="F1710" s="9" t="s">
        <v>5</v>
      </c>
      <c r="G1710" s="9"/>
      <c r="H1710" s="11"/>
      <c r="I1710" s="11"/>
      <c r="J1710" s="11"/>
      <c r="K1710" s="9">
        <f t="shared" si="318"/>
        <v>0</v>
      </c>
      <c r="L1710" s="9"/>
      <c r="M1710" s="9">
        <f t="shared" si="319"/>
        <v>0</v>
      </c>
      <c r="N1710" s="9">
        <f t="shared" si="320"/>
        <v>0</v>
      </c>
      <c r="O1710" s="19">
        <v>0</v>
      </c>
      <c r="P1710" s="31"/>
      <c r="Q1710" s="31"/>
    </row>
    <row r="1711" spans="1:17" s="4" customFormat="1" ht="30" hidden="1">
      <c r="A1711" s="7" t="s">
        <v>319</v>
      </c>
      <c r="B1711" s="7" t="s">
        <v>316</v>
      </c>
      <c r="C1711" s="8" t="s">
        <v>88</v>
      </c>
      <c r="D1711" s="3" t="s">
        <v>292</v>
      </c>
      <c r="E1711" s="6" t="s">
        <v>813</v>
      </c>
      <c r="F1711" s="9" t="s">
        <v>5</v>
      </c>
      <c r="G1711" s="9"/>
      <c r="H1711" s="11"/>
      <c r="I1711" s="11"/>
      <c r="J1711" s="11"/>
      <c r="K1711" s="9">
        <f t="shared" si="318"/>
        <v>0</v>
      </c>
      <c r="L1711" s="9"/>
      <c r="M1711" s="9">
        <f t="shared" si="319"/>
        <v>0</v>
      </c>
      <c r="N1711" s="9">
        <f t="shared" si="320"/>
        <v>0</v>
      </c>
      <c r="O1711" s="19">
        <v>0</v>
      </c>
      <c r="P1711" s="31"/>
      <c r="Q1711" s="31"/>
    </row>
    <row r="1712" spans="1:17" s="4" customFormat="1" ht="30" hidden="1">
      <c r="A1712" s="7" t="s">
        <v>319</v>
      </c>
      <c r="B1712" s="7" t="s">
        <v>316</v>
      </c>
      <c r="C1712" s="8" t="s">
        <v>88</v>
      </c>
      <c r="D1712" s="3" t="s">
        <v>292</v>
      </c>
      <c r="E1712" s="6" t="s">
        <v>816</v>
      </c>
      <c r="F1712" s="9" t="s">
        <v>5</v>
      </c>
      <c r="G1712" s="9"/>
      <c r="H1712" s="11"/>
      <c r="I1712" s="11"/>
      <c r="J1712" s="11"/>
      <c r="K1712" s="9">
        <f t="shared" si="318"/>
        <v>0</v>
      </c>
      <c r="L1712" s="9"/>
      <c r="M1712" s="9">
        <f t="shared" si="319"/>
        <v>0</v>
      </c>
      <c r="N1712" s="9">
        <f t="shared" si="320"/>
        <v>0</v>
      </c>
      <c r="O1712" s="19">
        <v>0</v>
      </c>
      <c r="P1712" s="31"/>
      <c r="Q1712" s="31"/>
    </row>
    <row r="1713" spans="1:17" s="4" customFormat="1" ht="30" hidden="1">
      <c r="A1713" s="7" t="s">
        <v>319</v>
      </c>
      <c r="B1713" s="7" t="s">
        <v>316</v>
      </c>
      <c r="C1713" s="8" t="s">
        <v>88</v>
      </c>
      <c r="D1713" s="3" t="s">
        <v>292</v>
      </c>
      <c r="E1713" s="6" t="s">
        <v>815</v>
      </c>
      <c r="F1713" s="9" t="s">
        <v>5</v>
      </c>
      <c r="G1713" s="9"/>
      <c r="H1713" s="11"/>
      <c r="I1713" s="11"/>
      <c r="J1713" s="11"/>
      <c r="K1713" s="9">
        <f t="shared" si="318"/>
        <v>0</v>
      </c>
      <c r="L1713" s="9"/>
      <c r="M1713" s="9">
        <f t="shared" si="319"/>
        <v>0</v>
      </c>
      <c r="N1713" s="9">
        <f t="shared" si="320"/>
        <v>0</v>
      </c>
      <c r="O1713" s="19">
        <v>0</v>
      </c>
      <c r="P1713" s="31"/>
      <c r="Q1713" s="31"/>
    </row>
    <row r="1714" spans="1:17" s="4" customFormat="1" ht="30" hidden="1">
      <c r="A1714" s="7" t="s">
        <v>319</v>
      </c>
      <c r="B1714" s="7" t="s">
        <v>316</v>
      </c>
      <c r="C1714" s="8" t="s">
        <v>88</v>
      </c>
      <c r="D1714" s="3" t="s">
        <v>292</v>
      </c>
      <c r="E1714" s="6" t="s">
        <v>817</v>
      </c>
      <c r="F1714" s="9" t="s">
        <v>5</v>
      </c>
      <c r="G1714" s="9"/>
      <c r="H1714" s="11"/>
      <c r="I1714" s="11"/>
      <c r="J1714" s="11"/>
      <c r="K1714" s="9">
        <f t="shared" si="318"/>
        <v>0</v>
      </c>
      <c r="L1714" s="9"/>
      <c r="M1714" s="9">
        <f t="shared" si="319"/>
        <v>0</v>
      </c>
      <c r="N1714" s="9">
        <f t="shared" si="320"/>
        <v>0</v>
      </c>
      <c r="O1714" s="19">
        <v>0</v>
      </c>
      <c r="P1714" s="31"/>
      <c r="Q1714" s="31"/>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19">
        <v>0</v>
      </c>
      <c r="P1715" s="31"/>
      <c r="Q1715" s="31"/>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19">
        <v>0</v>
      </c>
      <c r="P1716" s="31"/>
      <c r="Q1716" s="31"/>
    </row>
    <row r="1717" spans="1:17" s="4" customFormat="1" ht="28.5" hidden="1">
      <c r="A1717" s="44" t="s">
        <v>319</v>
      </c>
      <c r="B1717" s="44" t="s">
        <v>316</v>
      </c>
      <c r="C1717" s="44" t="s">
        <v>88</v>
      </c>
      <c r="D1717" s="44" t="s">
        <v>292</v>
      </c>
      <c r="E1717" s="44" t="s">
        <v>553</v>
      </c>
      <c r="F1717" s="42" t="s">
        <v>5</v>
      </c>
      <c r="G1717" s="42"/>
      <c r="H1717" s="42"/>
      <c r="I1717" s="42"/>
      <c r="J1717" s="42"/>
      <c r="K1717" s="42"/>
      <c r="L1717" s="42"/>
      <c r="M1717" s="42"/>
      <c r="N1717" s="42">
        <f>SUM(N1707:N1716)</f>
        <v>0</v>
      </c>
      <c r="O1717" s="39">
        <v>0</v>
      </c>
      <c r="P1717" s="42">
        <f>N1717*O1717</f>
        <v>0</v>
      </c>
      <c r="Q1717" s="42">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19">
        <v>0</v>
      </c>
      <c r="P1718" s="31"/>
      <c r="Q1718" s="31"/>
    </row>
    <row r="1719" spans="1:17" s="4" customFormat="1" ht="30">
      <c r="A1719" s="7" t="s">
        <v>319</v>
      </c>
      <c r="B1719" s="7" t="s">
        <v>316</v>
      </c>
      <c r="C1719" s="8" t="s">
        <v>80</v>
      </c>
      <c r="D1719" s="3" t="s">
        <v>293</v>
      </c>
      <c r="E1719" s="9" t="s">
        <v>821</v>
      </c>
      <c r="F1719" s="9" t="s">
        <v>5</v>
      </c>
      <c r="G1719" s="9">
        <v>1</v>
      </c>
      <c r="H1719" s="9">
        <v>800</v>
      </c>
      <c r="I1719" s="9"/>
      <c r="J1719" s="9">
        <v>1050</v>
      </c>
      <c r="K1719" s="9">
        <f t="shared" ref="K1719:K1728" si="321">H1719*0.00328084</f>
        <v>2.6246720000000003</v>
      </c>
      <c r="L1719" s="9"/>
      <c r="M1719" s="9">
        <f t="shared" ref="M1719:M1728" si="322">J1719*0.00328084</f>
        <v>3.4448820000000002</v>
      </c>
      <c r="N1719" s="86">
        <f t="shared" ref="N1719:N1728" si="323">G1719*K1719*M1719</f>
        <v>9.041685328704002</v>
      </c>
      <c r="O1719" s="19">
        <v>0</v>
      </c>
      <c r="P1719" s="31"/>
      <c r="Q1719" s="31"/>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19">
        <v>0</v>
      </c>
      <c r="P1720" s="31"/>
      <c r="Q1720" s="31"/>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19">
        <v>0</v>
      </c>
      <c r="P1721" s="31"/>
      <c r="Q1721" s="31"/>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19">
        <v>0</v>
      </c>
      <c r="P1722" s="31"/>
      <c r="Q1722" s="31"/>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19">
        <v>0</v>
      </c>
      <c r="P1723" s="31"/>
      <c r="Q1723" s="31"/>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19">
        <v>0</v>
      </c>
      <c r="P1724" s="31"/>
      <c r="Q1724" s="31"/>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19">
        <v>0</v>
      </c>
      <c r="P1725" s="31"/>
      <c r="Q1725" s="31"/>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19">
        <v>0</v>
      </c>
      <c r="P1726" s="31"/>
      <c r="Q1726" s="31"/>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19">
        <v>0</v>
      </c>
      <c r="P1727" s="31"/>
      <c r="Q1727" s="31"/>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19">
        <v>0</v>
      </c>
      <c r="P1728" s="31"/>
      <c r="Q1728" s="31"/>
    </row>
    <row r="1729" spans="1:17" s="4" customFormat="1" ht="28.5">
      <c r="A1729" s="44" t="s">
        <v>319</v>
      </c>
      <c r="B1729" s="44" t="s">
        <v>316</v>
      </c>
      <c r="C1729" s="44" t="s">
        <v>80</v>
      </c>
      <c r="D1729" s="44" t="s">
        <v>293</v>
      </c>
      <c r="E1729" s="44" t="s">
        <v>553</v>
      </c>
      <c r="F1729" s="42" t="s">
        <v>5</v>
      </c>
      <c r="G1729" s="42"/>
      <c r="H1729" s="42"/>
      <c r="I1729" s="42"/>
      <c r="J1729" s="42"/>
      <c r="K1729" s="42"/>
      <c r="L1729" s="42"/>
      <c r="M1729" s="42"/>
      <c r="N1729" s="88">
        <f>SUM(N1719:N1728)</f>
        <v>9.041685328704002</v>
      </c>
      <c r="O1729" s="39">
        <v>0</v>
      </c>
      <c r="P1729" s="42">
        <f>N1729*O1729</f>
        <v>0</v>
      </c>
      <c r="Q1729" s="42">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19">
        <v>0</v>
      </c>
      <c r="P1730" s="31"/>
      <c r="Q1730" s="31"/>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19">
        <v>0</v>
      </c>
      <c r="P1731" s="31"/>
      <c r="Q1731" s="31"/>
    </row>
    <row r="1732" spans="1:17" s="4" customFormat="1" ht="28.5" hidden="1">
      <c r="A1732" s="42" t="s">
        <v>319</v>
      </c>
      <c r="B1732" s="42" t="s">
        <v>316</v>
      </c>
      <c r="C1732" s="42" t="s">
        <v>88</v>
      </c>
      <c r="D1732" s="42" t="s">
        <v>294</v>
      </c>
      <c r="E1732" s="44" t="s">
        <v>553</v>
      </c>
      <c r="F1732" s="42" t="s">
        <v>41</v>
      </c>
      <c r="G1732" s="42"/>
      <c r="H1732" s="42"/>
      <c r="I1732" s="42"/>
      <c r="J1732" s="42"/>
      <c r="K1732" s="42"/>
      <c r="L1732" s="42"/>
      <c r="M1732" s="42"/>
      <c r="N1732" s="42">
        <f>SUM(N1731:N1731)</f>
        <v>0</v>
      </c>
      <c r="O1732" s="39">
        <v>0</v>
      </c>
      <c r="P1732" s="42">
        <f>N1732*O1732</f>
        <v>0</v>
      </c>
      <c r="Q1732" s="42">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19">
        <v>0</v>
      </c>
      <c r="P1733" s="31"/>
      <c r="Q1733" s="31"/>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19">
        <v>0</v>
      </c>
      <c r="P1734" s="31"/>
      <c r="Q1734" s="31"/>
    </row>
    <row r="1735" spans="1:17" s="4" customFormat="1" ht="28.5" hidden="1">
      <c r="A1735" s="44" t="s">
        <v>319</v>
      </c>
      <c r="B1735" s="44" t="s">
        <v>316</v>
      </c>
      <c r="C1735" s="44" t="s">
        <v>88</v>
      </c>
      <c r="D1735" s="44" t="s">
        <v>295</v>
      </c>
      <c r="E1735" s="44" t="s">
        <v>553</v>
      </c>
      <c r="F1735" s="42" t="s">
        <v>41</v>
      </c>
      <c r="G1735" s="42"/>
      <c r="H1735" s="42"/>
      <c r="I1735" s="42"/>
      <c r="J1735" s="42"/>
      <c r="K1735" s="42"/>
      <c r="L1735" s="42"/>
      <c r="M1735" s="42"/>
      <c r="N1735" s="42">
        <f>SUM(N1734:N1734)</f>
        <v>0</v>
      </c>
      <c r="O1735" s="39">
        <v>0</v>
      </c>
      <c r="P1735" s="42">
        <f>N1735*O1735</f>
        <v>0</v>
      </c>
      <c r="Q1735" s="42">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19">
        <v>0</v>
      </c>
      <c r="P1736" s="31"/>
      <c r="Q1736" s="31"/>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19">
        <v>0</v>
      </c>
      <c r="P1737" s="31"/>
      <c r="Q1737" s="31"/>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19">
        <v>0</v>
      </c>
      <c r="P1738" s="31"/>
      <c r="Q1738" s="31"/>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19">
        <v>0</v>
      </c>
      <c r="P1739" s="31"/>
      <c r="Q1739" s="31"/>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19">
        <v>0</v>
      </c>
      <c r="P1740" s="31"/>
      <c r="Q1740" s="31"/>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19">
        <v>0</v>
      </c>
      <c r="P1741" s="31"/>
      <c r="Q1741" s="31"/>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19">
        <v>0</v>
      </c>
      <c r="P1742" s="31"/>
      <c r="Q1742" s="31"/>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19">
        <v>0</v>
      </c>
      <c r="P1743" s="31"/>
      <c r="Q1743" s="31"/>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19">
        <v>0</v>
      </c>
      <c r="P1744" s="31"/>
      <c r="Q1744" s="31"/>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19">
        <v>0</v>
      </c>
      <c r="P1745" s="31"/>
      <c r="Q1745" s="31"/>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19">
        <v>0</v>
      </c>
      <c r="P1746" s="31"/>
      <c r="Q1746" s="31"/>
    </row>
    <row r="1747" spans="1:17" s="4" customFormat="1" ht="28.5" hidden="1">
      <c r="A1747" s="44" t="s">
        <v>319</v>
      </c>
      <c r="B1747" s="44" t="s">
        <v>316</v>
      </c>
      <c r="C1747" s="44" t="s">
        <v>88</v>
      </c>
      <c r="D1747" s="44" t="s">
        <v>296</v>
      </c>
      <c r="E1747" s="44" t="s">
        <v>553</v>
      </c>
      <c r="F1747" s="42" t="s">
        <v>6</v>
      </c>
      <c r="G1747" s="42"/>
      <c r="H1747" s="42"/>
      <c r="I1747" s="42"/>
      <c r="J1747" s="42"/>
      <c r="K1747" s="42"/>
      <c r="L1747" s="42"/>
      <c r="M1747" s="42"/>
      <c r="N1747" s="42">
        <f>SUM(N1737:N1746)</f>
        <v>0</v>
      </c>
      <c r="O1747" s="39">
        <v>0</v>
      </c>
      <c r="P1747" s="42">
        <f>N1747*O1747</f>
        <v>0</v>
      </c>
      <c r="Q1747" s="42">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19">
        <v>0</v>
      </c>
      <c r="P1748" s="31"/>
      <c r="Q1748" s="31"/>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19">
        <v>0</v>
      </c>
      <c r="P1749" s="31"/>
      <c r="Q1749" s="31"/>
    </row>
    <row r="1750" spans="1:17" s="4" customFormat="1" ht="28.5" hidden="1">
      <c r="A1750" s="44" t="s">
        <v>319</v>
      </c>
      <c r="B1750" s="44" t="s">
        <v>316</v>
      </c>
      <c r="C1750" s="44" t="s">
        <v>88</v>
      </c>
      <c r="D1750" s="44" t="s">
        <v>297</v>
      </c>
      <c r="E1750" s="44" t="s">
        <v>553</v>
      </c>
      <c r="F1750" s="42" t="s">
        <v>41</v>
      </c>
      <c r="G1750" s="42"/>
      <c r="H1750" s="42"/>
      <c r="I1750" s="42"/>
      <c r="J1750" s="42"/>
      <c r="K1750" s="42"/>
      <c r="L1750" s="42"/>
      <c r="M1750" s="42"/>
      <c r="N1750" s="42">
        <f>SUM(N1749:N1749)</f>
        <v>0</v>
      </c>
      <c r="O1750" s="39">
        <v>0</v>
      </c>
      <c r="P1750" s="42">
        <f>N1750*O1750</f>
        <v>0</v>
      </c>
      <c r="Q1750" s="42">
        <f>P1750*1.18</f>
        <v>0</v>
      </c>
    </row>
    <row r="1751" spans="1:17" s="4" customFormat="1" hidden="1">
      <c r="A1751" s="7" t="s">
        <v>319</v>
      </c>
      <c r="B1751" s="7" t="s">
        <v>317</v>
      </c>
      <c r="C1751" s="13" t="s">
        <v>98</v>
      </c>
      <c r="D1751" s="3" t="s">
        <v>298</v>
      </c>
      <c r="E1751" s="6" t="s">
        <v>534</v>
      </c>
      <c r="F1751" s="9" t="s">
        <v>23</v>
      </c>
      <c r="G1751" s="9"/>
      <c r="H1751" s="9"/>
      <c r="I1751" s="9"/>
      <c r="J1751" s="9"/>
      <c r="K1751" s="9"/>
      <c r="L1751" s="9"/>
      <c r="M1751" s="9"/>
      <c r="N1751" s="9"/>
      <c r="O1751" s="19">
        <v>0</v>
      </c>
      <c r="P1751" s="31"/>
      <c r="Q1751" s="31"/>
    </row>
    <row r="1752" spans="1:17" s="4" customFormat="1" hidden="1">
      <c r="A1752" s="7" t="s">
        <v>319</v>
      </c>
      <c r="B1752" s="7" t="s">
        <v>317</v>
      </c>
      <c r="C1752" s="13" t="s">
        <v>98</v>
      </c>
      <c r="D1752" s="3" t="s">
        <v>298</v>
      </c>
      <c r="E1752" s="6" t="s">
        <v>696</v>
      </c>
      <c r="F1752" s="9" t="s">
        <v>41</v>
      </c>
      <c r="G1752" s="9">
        <f>Details2!$C$3</f>
        <v>0</v>
      </c>
      <c r="H1752" s="11"/>
      <c r="I1752" s="11"/>
      <c r="J1752" s="11"/>
      <c r="K1752" s="9"/>
      <c r="L1752" s="9"/>
      <c r="M1752" s="9"/>
      <c r="N1752" s="11">
        <f>G1752</f>
        <v>0</v>
      </c>
      <c r="O1752" s="19">
        <v>0</v>
      </c>
      <c r="P1752" s="31"/>
      <c r="Q1752" s="31"/>
    </row>
    <row r="1753" spans="1:17" s="4" customFormat="1" ht="28.5" hidden="1">
      <c r="A1753" s="44" t="s">
        <v>319</v>
      </c>
      <c r="B1753" s="44" t="s">
        <v>317</v>
      </c>
      <c r="C1753" s="44" t="s">
        <v>98</v>
      </c>
      <c r="D1753" s="44" t="s">
        <v>298</v>
      </c>
      <c r="E1753" s="44" t="s">
        <v>553</v>
      </c>
      <c r="F1753" s="42" t="s">
        <v>41</v>
      </c>
      <c r="G1753" s="42"/>
      <c r="H1753" s="42"/>
      <c r="I1753" s="42"/>
      <c r="J1753" s="42"/>
      <c r="K1753" s="42"/>
      <c r="L1753" s="42"/>
      <c r="M1753" s="42"/>
      <c r="N1753" s="42">
        <f>SUM(N1752:N1752)</f>
        <v>0</v>
      </c>
      <c r="O1753" s="39">
        <v>0</v>
      </c>
      <c r="P1753" s="42">
        <f>N1753*O1753</f>
        <v>0</v>
      </c>
      <c r="Q1753" s="42">
        <f>P1753*1.18</f>
        <v>0</v>
      </c>
    </row>
    <row r="1754" spans="1:17" s="4" customFormat="1" ht="30" hidden="1">
      <c r="A1754" s="7" t="s">
        <v>319</v>
      </c>
      <c r="B1754" s="7" t="s">
        <v>317</v>
      </c>
      <c r="C1754" s="13" t="s">
        <v>98</v>
      </c>
      <c r="D1754" s="3" t="s">
        <v>535</v>
      </c>
      <c r="E1754" s="6" t="s">
        <v>366</v>
      </c>
      <c r="F1754" s="9" t="s">
        <v>23</v>
      </c>
      <c r="G1754" s="9"/>
      <c r="H1754" s="9"/>
      <c r="I1754" s="9"/>
      <c r="J1754" s="9"/>
      <c r="K1754" s="9"/>
      <c r="L1754" s="9"/>
      <c r="M1754" s="9"/>
      <c r="N1754" s="9"/>
      <c r="O1754" s="19">
        <v>0</v>
      </c>
      <c r="P1754" s="31"/>
      <c r="Q1754" s="31"/>
    </row>
    <row r="1755" spans="1:17" s="4" customFormat="1" ht="30" hidden="1">
      <c r="A1755" s="7" t="s">
        <v>319</v>
      </c>
      <c r="B1755" s="7" t="s">
        <v>317</v>
      </c>
      <c r="C1755" s="13" t="s">
        <v>98</v>
      </c>
      <c r="D1755" s="3" t="s">
        <v>535</v>
      </c>
      <c r="E1755" s="6" t="s">
        <v>697</v>
      </c>
      <c r="F1755" s="9" t="s">
        <v>41</v>
      </c>
      <c r="G1755" s="9">
        <f>Details2!$C$3</f>
        <v>0</v>
      </c>
      <c r="H1755" s="11"/>
      <c r="I1755" s="11"/>
      <c r="J1755" s="11"/>
      <c r="K1755" s="9"/>
      <c r="L1755" s="9"/>
      <c r="M1755" s="9"/>
      <c r="N1755" s="11">
        <f>G1755</f>
        <v>0</v>
      </c>
      <c r="O1755" s="19">
        <v>0</v>
      </c>
      <c r="P1755" s="31"/>
      <c r="Q1755" s="31"/>
    </row>
    <row r="1756" spans="1:17" s="4" customFormat="1" ht="28.5" hidden="1">
      <c r="A1756" s="44" t="s">
        <v>319</v>
      </c>
      <c r="B1756" s="44" t="s">
        <v>317</v>
      </c>
      <c r="C1756" s="44" t="s">
        <v>98</v>
      </c>
      <c r="D1756" s="44" t="s">
        <v>535</v>
      </c>
      <c r="E1756" s="44" t="s">
        <v>553</v>
      </c>
      <c r="F1756" s="42" t="s">
        <v>41</v>
      </c>
      <c r="G1756" s="42"/>
      <c r="H1756" s="42"/>
      <c r="I1756" s="42"/>
      <c r="J1756" s="42"/>
      <c r="K1756" s="42"/>
      <c r="L1756" s="42"/>
      <c r="M1756" s="42"/>
      <c r="N1756" s="42">
        <f>SUM(N1755:N1755)</f>
        <v>0</v>
      </c>
      <c r="O1756" s="39">
        <v>0</v>
      </c>
      <c r="P1756" s="42">
        <f>N1756*O1756</f>
        <v>0</v>
      </c>
      <c r="Q1756" s="42">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19">
        <v>0</v>
      </c>
      <c r="P1757" s="31"/>
      <c r="Q1757" s="31"/>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19">
        <v>0</v>
      </c>
      <c r="P1758" s="31"/>
      <c r="Q1758" s="31"/>
    </row>
    <row r="1759" spans="1:17" s="4" customFormat="1" ht="28.5" hidden="1">
      <c r="A1759" s="44" t="s">
        <v>319</v>
      </c>
      <c r="B1759" s="44" t="s">
        <v>317</v>
      </c>
      <c r="C1759" s="44" t="s">
        <v>98</v>
      </c>
      <c r="D1759" s="44" t="s">
        <v>299</v>
      </c>
      <c r="E1759" s="44" t="s">
        <v>553</v>
      </c>
      <c r="F1759" s="42" t="s">
        <v>41</v>
      </c>
      <c r="G1759" s="42"/>
      <c r="H1759" s="42"/>
      <c r="I1759" s="42"/>
      <c r="J1759" s="42"/>
      <c r="K1759" s="42"/>
      <c r="L1759" s="42"/>
      <c r="M1759" s="42"/>
      <c r="N1759" s="42">
        <f>SUM(N1758:N1758)</f>
        <v>0</v>
      </c>
      <c r="O1759" s="39">
        <v>0</v>
      </c>
      <c r="P1759" s="42">
        <f>N1759*O1759</f>
        <v>0</v>
      </c>
      <c r="Q1759" s="42">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19">
        <v>0</v>
      </c>
      <c r="P1760" s="31"/>
      <c r="Q1760" s="31"/>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19">
        <v>0</v>
      </c>
      <c r="P1761" s="31"/>
      <c r="Q1761" s="31"/>
    </row>
    <row r="1762" spans="1:17" s="4" customFormat="1" ht="28.5" hidden="1">
      <c r="A1762" s="44" t="s">
        <v>319</v>
      </c>
      <c r="B1762" s="44" t="s">
        <v>317</v>
      </c>
      <c r="C1762" s="44" t="s">
        <v>98</v>
      </c>
      <c r="D1762" s="44" t="s">
        <v>300</v>
      </c>
      <c r="E1762" s="44" t="s">
        <v>553</v>
      </c>
      <c r="F1762" s="42" t="s">
        <v>41</v>
      </c>
      <c r="G1762" s="42"/>
      <c r="H1762" s="42"/>
      <c r="I1762" s="42"/>
      <c r="J1762" s="42"/>
      <c r="K1762" s="42"/>
      <c r="L1762" s="42"/>
      <c r="M1762" s="42"/>
      <c r="N1762" s="42">
        <f>SUM(N1761:N1761)</f>
        <v>0</v>
      </c>
      <c r="O1762" s="39">
        <v>0</v>
      </c>
      <c r="P1762" s="42">
        <f>N1762*O1762</f>
        <v>0</v>
      </c>
      <c r="Q1762" s="42">
        <f>P1762*1.18</f>
        <v>0</v>
      </c>
    </row>
    <row r="1763" spans="1:17" s="4" customFormat="1" ht="30" hidden="1">
      <c r="A1763" s="7" t="s">
        <v>319</v>
      </c>
      <c r="B1763" s="7" t="s">
        <v>317</v>
      </c>
      <c r="C1763" s="12" t="s">
        <v>96</v>
      </c>
      <c r="D1763" s="3" t="s">
        <v>301</v>
      </c>
      <c r="E1763" s="28" t="s">
        <v>537</v>
      </c>
      <c r="F1763" s="9" t="s">
        <v>531</v>
      </c>
      <c r="G1763" s="9"/>
      <c r="H1763" s="9"/>
      <c r="I1763" s="9"/>
      <c r="J1763" s="9"/>
      <c r="K1763" s="9"/>
      <c r="L1763" s="9"/>
      <c r="M1763" s="9"/>
      <c r="N1763" s="9"/>
      <c r="O1763" s="19">
        <v>0</v>
      </c>
      <c r="P1763" s="31"/>
      <c r="Q1763" s="31"/>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19">
        <v>0</v>
      </c>
      <c r="P1764" s="31"/>
      <c r="Q1764" s="31"/>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19">
        <v>0</v>
      </c>
      <c r="P1765" s="31"/>
      <c r="Q1765" s="31"/>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19">
        <v>0</v>
      </c>
      <c r="P1766" s="31"/>
      <c r="Q1766" s="31"/>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19">
        <v>0</v>
      </c>
      <c r="P1767" s="31"/>
      <c r="Q1767" s="31"/>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19">
        <v>0</v>
      </c>
      <c r="P1768" s="31"/>
      <c r="Q1768" s="31"/>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19">
        <v>0</v>
      </c>
      <c r="P1769" s="31"/>
      <c r="Q1769" s="31"/>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19">
        <v>0</v>
      </c>
      <c r="P1770" s="31"/>
      <c r="Q1770" s="31"/>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19">
        <v>0</v>
      </c>
      <c r="P1771" s="31"/>
      <c r="Q1771" s="31"/>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19">
        <v>0</v>
      </c>
      <c r="P1772" s="31"/>
      <c r="Q1772" s="31"/>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19">
        <v>0</v>
      </c>
      <c r="P1773" s="31"/>
      <c r="Q1773" s="31"/>
    </row>
    <row r="1774" spans="1:17" s="4" customFormat="1" ht="28.5" hidden="1">
      <c r="A1774" s="44" t="s">
        <v>319</v>
      </c>
      <c r="B1774" s="44" t="s">
        <v>317</v>
      </c>
      <c r="C1774" s="44" t="s">
        <v>96</v>
      </c>
      <c r="D1774" s="44" t="s">
        <v>301</v>
      </c>
      <c r="E1774" s="44" t="s">
        <v>553</v>
      </c>
      <c r="F1774" s="42" t="s">
        <v>5</v>
      </c>
      <c r="G1774" s="42"/>
      <c r="H1774" s="42"/>
      <c r="I1774" s="42"/>
      <c r="J1774" s="42"/>
      <c r="K1774" s="42"/>
      <c r="L1774" s="42"/>
      <c r="M1774" s="42"/>
      <c r="N1774" s="42">
        <f>SUM(N1764:N1773)</f>
        <v>0</v>
      </c>
      <c r="O1774" s="39">
        <v>0</v>
      </c>
      <c r="P1774" s="42">
        <f>N1774*O1774</f>
        <v>0</v>
      </c>
      <c r="Q1774" s="42">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19">
        <v>0</v>
      </c>
      <c r="P1775" s="31"/>
      <c r="Q1775" s="31"/>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19">
        <v>0</v>
      </c>
      <c r="P1776" s="31"/>
      <c r="Q1776" s="31"/>
    </row>
    <row r="1777" spans="1:17" s="4" customFormat="1" ht="28.5" hidden="1">
      <c r="A1777" s="44" t="s">
        <v>319</v>
      </c>
      <c r="B1777" s="44" t="s">
        <v>317</v>
      </c>
      <c r="C1777" s="44" t="s">
        <v>96</v>
      </c>
      <c r="D1777" s="44" t="s">
        <v>321</v>
      </c>
      <c r="E1777" s="44" t="s">
        <v>553</v>
      </c>
      <c r="F1777" s="42" t="s">
        <v>41</v>
      </c>
      <c r="G1777" s="42"/>
      <c r="H1777" s="42"/>
      <c r="I1777" s="42"/>
      <c r="J1777" s="42"/>
      <c r="K1777" s="42"/>
      <c r="L1777" s="42"/>
      <c r="M1777" s="42"/>
      <c r="N1777" s="42">
        <f>SUM(N1776:N1776)</f>
        <v>0</v>
      </c>
      <c r="O1777" s="39">
        <v>0</v>
      </c>
      <c r="P1777" s="42">
        <f>N1777*O1777</f>
        <v>0</v>
      </c>
      <c r="Q1777" s="42">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19">
        <v>0</v>
      </c>
      <c r="P1778" s="31"/>
      <c r="Q1778" s="31"/>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89">
        <f>G1779</f>
        <v>2</v>
      </c>
      <c r="O1779" s="19">
        <v>0</v>
      </c>
      <c r="P1779" s="31"/>
      <c r="Q1779" s="31"/>
    </row>
    <row r="1780" spans="1:17" s="4" customFormat="1" ht="28.5">
      <c r="A1780" s="44" t="s">
        <v>319</v>
      </c>
      <c r="B1780" s="44" t="s">
        <v>317</v>
      </c>
      <c r="C1780" s="44" t="s">
        <v>96</v>
      </c>
      <c r="D1780" s="44" t="s">
        <v>302</v>
      </c>
      <c r="E1780" s="44" t="s">
        <v>553</v>
      </c>
      <c r="F1780" s="42" t="s">
        <v>41</v>
      </c>
      <c r="G1780" s="42"/>
      <c r="H1780" s="42"/>
      <c r="I1780" s="42"/>
      <c r="J1780" s="42"/>
      <c r="K1780" s="42"/>
      <c r="L1780" s="42"/>
      <c r="M1780" s="42"/>
      <c r="N1780" s="88">
        <f>SUM(N1779:N1779)</f>
        <v>2</v>
      </c>
      <c r="O1780" s="39">
        <v>0</v>
      </c>
      <c r="P1780" s="42">
        <f>N1780*O1780</f>
        <v>0</v>
      </c>
      <c r="Q1780" s="42">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19">
        <v>0</v>
      </c>
      <c r="P1781" s="31"/>
      <c r="Q1781" s="31"/>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89">
        <f>G1782</f>
        <v>4</v>
      </c>
      <c r="O1782" s="19">
        <v>0</v>
      </c>
      <c r="P1782" s="31"/>
      <c r="Q1782" s="31"/>
    </row>
    <row r="1783" spans="1:17" s="4" customFormat="1" ht="42.75">
      <c r="A1783" s="44" t="s">
        <v>319</v>
      </c>
      <c r="B1783" s="44" t="s">
        <v>317</v>
      </c>
      <c r="C1783" s="44" t="s">
        <v>96</v>
      </c>
      <c r="D1783" s="44" t="s">
        <v>303</v>
      </c>
      <c r="E1783" s="44" t="s">
        <v>553</v>
      </c>
      <c r="F1783" s="42" t="s">
        <v>41</v>
      </c>
      <c r="G1783" s="42"/>
      <c r="H1783" s="42"/>
      <c r="I1783" s="42"/>
      <c r="J1783" s="42"/>
      <c r="K1783" s="42"/>
      <c r="L1783" s="42"/>
      <c r="M1783" s="42"/>
      <c r="N1783" s="88">
        <f>SUM(N1782:N1782)</f>
        <v>4</v>
      </c>
      <c r="O1783" s="39">
        <v>0</v>
      </c>
      <c r="P1783" s="42">
        <f>N1783*O1783</f>
        <v>0</v>
      </c>
      <c r="Q1783" s="42">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19">
        <v>0</v>
      </c>
      <c r="P1784" s="31"/>
      <c r="Q1784" s="31"/>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19">
        <v>0</v>
      </c>
      <c r="P1785" s="31"/>
      <c r="Q1785" s="31"/>
    </row>
    <row r="1786" spans="1:17" s="4" customFormat="1" ht="28.5" hidden="1">
      <c r="A1786" s="44" t="s">
        <v>319</v>
      </c>
      <c r="B1786" s="44" t="s">
        <v>317</v>
      </c>
      <c r="C1786" s="44" t="s">
        <v>96</v>
      </c>
      <c r="D1786" s="44" t="s">
        <v>304</v>
      </c>
      <c r="E1786" s="44" t="s">
        <v>553</v>
      </c>
      <c r="F1786" s="42" t="s">
        <v>41</v>
      </c>
      <c r="G1786" s="42"/>
      <c r="H1786" s="42"/>
      <c r="I1786" s="42"/>
      <c r="J1786" s="42"/>
      <c r="K1786" s="42"/>
      <c r="L1786" s="42"/>
      <c r="M1786" s="42"/>
      <c r="N1786" s="42">
        <f>SUM(N1785:N1785)</f>
        <v>0</v>
      </c>
      <c r="O1786" s="39">
        <v>0</v>
      </c>
      <c r="P1786" s="42">
        <f>N1786*O1786</f>
        <v>0</v>
      </c>
      <c r="Q1786" s="42">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19">
        <v>0</v>
      </c>
      <c r="P1787" s="31"/>
      <c r="Q1787" s="31"/>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89">
        <f>G1788</f>
        <v>1</v>
      </c>
      <c r="O1788" s="19">
        <v>0</v>
      </c>
      <c r="P1788" s="31"/>
      <c r="Q1788" s="31"/>
    </row>
    <row r="1789" spans="1:17" s="4" customFormat="1" ht="28.5">
      <c r="A1789" s="44" t="s">
        <v>319</v>
      </c>
      <c r="B1789" s="44" t="s">
        <v>317</v>
      </c>
      <c r="C1789" s="44" t="s">
        <v>96</v>
      </c>
      <c r="D1789" s="44" t="s">
        <v>305</v>
      </c>
      <c r="E1789" s="44" t="s">
        <v>553</v>
      </c>
      <c r="F1789" s="42" t="s">
        <v>41</v>
      </c>
      <c r="G1789" s="42"/>
      <c r="H1789" s="42"/>
      <c r="I1789" s="42"/>
      <c r="J1789" s="42"/>
      <c r="K1789" s="42"/>
      <c r="L1789" s="42"/>
      <c r="M1789" s="42"/>
      <c r="N1789" s="88">
        <f>SUM(N1788:N1788)</f>
        <v>1</v>
      </c>
      <c r="O1789" s="39">
        <v>0</v>
      </c>
      <c r="P1789" s="42">
        <f>N1789*O1789</f>
        <v>0</v>
      </c>
      <c r="Q1789" s="42">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19">
        <v>0</v>
      </c>
      <c r="P1790" s="31"/>
      <c r="Q1790" s="31"/>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89">
        <f>G1791</f>
        <v>1</v>
      </c>
      <c r="O1791" s="19">
        <v>0</v>
      </c>
      <c r="P1791" s="31"/>
      <c r="Q1791" s="31"/>
    </row>
    <row r="1792" spans="1:17" s="4" customFormat="1" ht="28.5">
      <c r="A1792" s="44" t="s">
        <v>319</v>
      </c>
      <c r="B1792" s="44" t="s">
        <v>317</v>
      </c>
      <c r="C1792" s="44" t="s">
        <v>96</v>
      </c>
      <c r="D1792" s="44" t="s">
        <v>306</v>
      </c>
      <c r="E1792" s="44" t="s">
        <v>553</v>
      </c>
      <c r="F1792" s="42" t="s">
        <v>41</v>
      </c>
      <c r="G1792" s="42"/>
      <c r="H1792" s="42"/>
      <c r="I1792" s="42"/>
      <c r="J1792" s="42"/>
      <c r="K1792" s="42"/>
      <c r="L1792" s="42"/>
      <c r="M1792" s="42"/>
      <c r="N1792" s="88">
        <f>SUM(N1791:N1791)</f>
        <v>1</v>
      </c>
      <c r="O1792" s="39">
        <v>0</v>
      </c>
      <c r="P1792" s="42">
        <f>N1792*O1792</f>
        <v>0</v>
      </c>
      <c r="Q1792" s="42">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19">
        <v>0</v>
      </c>
      <c r="P1793" s="31"/>
      <c r="Q1793" s="31"/>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89">
        <f>G1794</f>
        <v>1</v>
      </c>
      <c r="O1794" s="19">
        <v>0</v>
      </c>
      <c r="P1794" s="31"/>
      <c r="Q1794" s="31"/>
    </row>
    <row r="1795" spans="1:17" s="4" customFormat="1" ht="28.5">
      <c r="A1795" s="44" t="s">
        <v>319</v>
      </c>
      <c r="B1795" s="44" t="s">
        <v>317</v>
      </c>
      <c r="C1795" s="44" t="s">
        <v>96</v>
      </c>
      <c r="D1795" s="44" t="s">
        <v>539</v>
      </c>
      <c r="E1795" s="44" t="s">
        <v>553</v>
      </c>
      <c r="F1795" s="42" t="s">
        <v>41</v>
      </c>
      <c r="G1795" s="42"/>
      <c r="H1795" s="42"/>
      <c r="I1795" s="42"/>
      <c r="J1795" s="42"/>
      <c r="K1795" s="42"/>
      <c r="L1795" s="42"/>
      <c r="M1795" s="42"/>
      <c r="N1795" s="88">
        <f>SUM(N1794:N1794)</f>
        <v>1</v>
      </c>
      <c r="O1795" s="39">
        <v>0</v>
      </c>
      <c r="P1795" s="42">
        <f>N1795*O1795</f>
        <v>0</v>
      </c>
      <c r="Q1795" s="42">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19">
        <v>0</v>
      </c>
      <c r="P1796" s="31"/>
      <c r="Q1796" s="31"/>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89">
        <f>G1797</f>
        <v>1</v>
      </c>
      <c r="O1797" s="19">
        <v>0</v>
      </c>
      <c r="P1797" s="31"/>
      <c r="Q1797" s="31"/>
    </row>
    <row r="1798" spans="1:17" s="4" customFormat="1" ht="42.75">
      <c r="A1798" s="44" t="s">
        <v>319</v>
      </c>
      <c r="B1798" s="44" t="s">
        <v>317</v>
      </c>
      <c r="C1798" s="44" t="s">
        <v>96</v>
      </c>
      <c r="D1798" s="44" t="s">
        <v>308</v>
      </c>
      <c r="E1798" s="44" t="s">
        <v>553</v>
      </c>
      <c r="F1798" s="42" t="s">
        <v>41</v>
      </c>
      <c r="G1798" s="42"/>
      <c r="H1798" s="42"/>
      <c r="I1798" s="42"/>
      <c r="J1798" s="42"/>
      <c r="K1798" s="42"/>
      <c r="L1798" s="42"/>
      <c r="M1798" s="42"/>
      <c r="N1798" s="88">
        <f>SUM(N1797:N1797)</f>
        <v>1</v>
      </c>
      <c r="O1798" s="39">
        <v>0</v>
      </c>
      <c r="P1798" s="42">
        <f>N1798*O1798</f>
        <v>0</v>
      </c>
      <c r="Q1798" s="42">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19">
        <v>0</v>
      </c>
      <c r="P1799" s="31"/>
      <c r="Q1799" s="31"/>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19">
        <v>0</v>
      </c>
      <c r="P1800" s="31"/>
      <c r="Q1800" s="31"/>
    </row>
    <row r="1801" spans="1:17" ht="28.5" hidden="1">
      <c r="A1801" s="44" t="s">
        <v>319</v>
      </c>
      <c r="B1801" s="44" t="s">
        <v>317</v>
      </c>
      <c r="C1801" s="44" t="s">
        <v>96</v>
      </c>
      <c r="D1801" s="44" t="s">
        <v>307</v>
      </c>
      <c r="E1801" s="44" t="s">
        <v>553</v>
      </c>
      <c r="F1801" s="42" t="s">
        <v>41</v>
      </c>
      <c r="G1801" s="42"/>
      <c r="H1801" s="42"/>
      <c r="I1801" s="42"/>
      <c r="J1801" s="42"/>
      <c r="K1801" s="42"/>
      <c r="L1801" s="42"/>
      <c r="M1801" s="42"/>
      <c r="N1801" s="42">
        <f>SUM(N1800:N1800)</f>
        <v>0</v>
      </c>
      <c r="O1801" s="39">
        <v>0</v>
      </c>
      <c r="P1801" s="42">
        <f>N1801*O1801</f>
        <v>0</v>
      </c>
      <c r="Q1801" s="42">
        <f>P1801*1.18</f>
        <v>0</v>
      </c>
    </row>
    <row r="1802" spans="1:17" s="4" customFormat="1" ht="30" hidden="1">
      <c r="A1802" s="7" t="s">
        <v>319</v>
      </c>
      <c r="B1802" s="7" t="s">
        <v>317</v>
      </c>
      <c r="C1802" s="8" t="s">
        <v>96</v>
      </c>
      <c r="D1802" s="3" t="s">
        <v>839</v>
      </c>
      <c r="E1802" s="6" t="s">
        <v>840</v>
      </c>
      <c r="F1802" s="9" t="s">
        <v>78</v>
      </c>
      <c r="G1802" s="9"/>
      <c r="H1802" s="9"/>
      <c r="I1802" s="9"/>
      <c r="J1802" s="9"/>
      <c r="K1802" s="9"/>
      <c r="L1802" s="9"/>
      <c r="M1802" s="9"/>
      <c r="N1802" s="9"/>
      <c r="O1802" s="19">
        <v>0</v>
      </c>
      <c r="P1802" s="31"/>
      <c r="Q1802" s="31"/>
    </row>
    <row r="1803" spans="1:17" ht="30">
      <c r="A1803" s="7" t="s">
        <v>319</v>
      </c>
      <c r="B1803" s="7" t="s">
        <v>317</v>
      </c>
      <c r="C1803" s="8" t="s">
        <v>96</v>
      </c>
      <c r="D1803" s="3" t="s">
        <v>839</v>
      </c>
      <c r="E1803" s="6" t="s">
        <v>840</v>
      </c>
      <c r="F1803" s="9" t="s">
        <v>78</v>
      </c>
      <c r="G1803" s="9">
        <v>1</v>
      </c>
      <c r="H1803" s="11"/>
      <c r="I1803" s="11"/>
      <c r="J1803" s="11"/>
      <c r="K1803" s="9"/>
      <c r="L1803" s="9"/>
      <c r="M1803" s="9"/>
      <c r="N1803" s="89">
        <f>+PRODUCT(G1803:M1803)</f>
        <v>1</v>
      </c>
      <c r="O1803" s="19">
        <v>0</v>
      </c>
      <c r="P1803" s="31"/>
      <c r="Q1803" s="31"/>
    </row>
    <row r="1804" spans="1:17" ht="41.25" customHeight="1">
      <c r="A1804" s="44" t="s">
        <v>319</v>
      </c>
      <c r="B1804" s="44" t="s">
        <v>317</v>
      </c>
      <c r="C1804" s="44" t="s">
        <v>96</v>
      </c>
      <c r="D1804" s="44" t="s">
        <v>839</v>
      </c>
      <c r="E1804" s="44" t="s">
        <v>553</v>
      </c>
      <c r="F1804" s="42" t="s">
        <v>78</v>
      </c>
      <c r="G1804" s="42"/>
      <c r="H1804" s="42"/>
      <c r="I1804" s="42"/>
      <c r="J1804" s="42"/>
      <c r="K1804" s="42"/>
      <c r="L1804" s="42"/>
      <c r="M1804" s="42"/>
      <c r="N1804" s="88">
        <f>SUM(N1803)</f>
        <v>1</v>
      </c>
      <c r="O1804" s="39">
        <v>0</v>
      </c>
      <c r="P1804" s="42">
        <f>N1804*O1804</f>
        <v>0</v>
      </c>
      <c r="Q1804" s="42">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2"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78" t="s">
        <v>706</v>
      </c>
      <c r="B1" s="78" t="s">
        <v>707</v>
      </c>
      <c r="C1" s="78" t="s">
        <v>740</v>
      </c>
      <c r="D1" s="78" t="s">
        <v>404</v>
      </c>
      <c r="E1" s="78" t="s">
        <v>706</v>
      </c>
      <c r="F1" s="78" t="s">
        <v>707</v>
      </c>
      <c r="G1" s="78" t="s">
        <v>41</v>
      </c>
      <c r="H1" s="78" t="s">
        <v>708</v>
      </c>
      <c r="I1" s="78" t="s">
        <v>709</v>
      </c>
      <c r="J1" s="78" t="s">
        <v>710</v>
      </c>
    </row>
    <row r="2" spans="1:10">
      <c r="A2" s="78" t="s">
        <v>588</v>
      </c>
      <c r="B2" s="78" t="s">
        <v>747</v>
      </c>
      <c r="C2" s="78"/>
      <c r="E2" s="78">
        <v>1</v>
      </c>
      <c r="F2" s="78" t="s">
        <v>799</v>
      </c>
      <c r="G2" s="78"/>
      <c r="H2" s="78"/>
      <c r="I2" s="78"/>
      <c r="J2" s="78"/>
    </row>
    <row r="3" spans="1:10">
      <c r="B3" t="s">
        <v>754</v>
      </c>
      <c r="D3" t="s">
        <v>41</v>
      </c>
      <c r="E3" s="78"/>
      <c r="F3" t="s">
        <v>845</v>
      </c>
      <c r="H3" s="78"/>
      <c r="I3" s="78"/>
      <c r="J3" s="78"/>
    </row>
    <row r="4" spans="1:10">
      <c r="B4" t="s">
        <v>746</v>
      </c>
      <c r="D4" t="s">
        <v>41</v>
      </c>
      <c r="E4" s="78"/>
      <c r="F4" t="s">
        <v>846</v>
      </c>
      <c r="H4" s="78"/>
      <c r="I4" s="78"/>
      <c r="J4" s="78"/>
    </row>
    <row r="5" spans="1:10">
      <c r="A5" s="78" t="s">
        <v>589</v>
      </c>
      <c r="B5" s="78" t="s">
        <v>748</v>
      </c>
      <c r="E5" s="78"/>
      <c r="F5" t="s">
        <v>847</v>
      </c>
      <c r="H5" s="78"/>
      <c r="I5" s="78"/>
      <c r="J5" s="78"/>
    </row>
    <row r="6" spans="1:10">
      <c r="A6">
        <v>1</v>
      </c>
      <c r="B6" t="s">
        <v>827</v>
      </c>
      <c r="D6" t="s">
        <v>38</v>
      </c>
      <c r="E6" s="78">
        <f>E2+1</f>
        <v>2</v>
      </c>
      <c r="F6" s="78" t="s">
        <v>850</v>
      </c>
      <c r="G6" s="78"/>
      <c r="I6" s="78"/>
      <c r="J6" s="78"/>
    </row>
    <row r="7" spans="1:10">
      <c r="A7">
        <f>A6+1</f>
        <v>2</v>
      </c>
      <c r="B7" t="s">
        <v>828</v>
      </c>
      <c r="D7" t="s">
        <v>154</v>
      </c>
      <c r="E7" s="78"/>
      <c r="F7" t="s">
        <v>851</v>
      </c>
      <c r="H7" s="78"/>
      <c r="I7" s="78"/>
      <c r="J7" s="78"/>
    </row>
    <row r="8" spans="1:10">
      <c r="A8">
        <f>A7+1</f>
        <v>3</v>
      </c>
      <c r="B8" t="s">
        <v>805</v>
      </c>
      <c r="D8" t="s">
        <v>829</v>
      </c>
      <c r="E8" s="78"/>
      <c r="F8" t="s">
        <v>852</v>
      </c>
      <c r="H8" s="78"/>
      <c r="I8" s="78"/>
      <c r="J8" s="78"/>
    </row>
    <row r="9" spans="1:10">
      <c r="A9">
        <f>A8+1</f>
        <v>4</v>
      </c>
      <c r="B9" t="s">
        <v>742</v>
      </c>
      <c r="D9" t="s">
        <v>829</v>
      </c>
      <c r="E9" s="78">
        <f>E6+1</f>
        <v>3</v>
      </c>
      <c r="F9" s="78" t="s">
        <v>753</v>
      </c>
    </row>
    <row r="10" spans="1:10">
      <c r="A10">
        <f t="shared" ref="A10:A13" si="0">A9+1</f>
        <v>5</v>
      </c>
      <c r="B10" t="s">
        <v>755</v>
      </c>
      <c r="D10" t="s">
        <v>829</v>
      </c>
      <c r="E10" s="78"/>
      <c r="F10" t="s">
        <v>866</v>
      </c>
    </row>
    <row r="11" spans="1:10">
      <c r="A11">
        <f t="shared" si="0"/>
        <v>6</v>
      </c>
      <c r="B11" t="s">
        <v>743</v>
      </c>
      <c r="D11" t="s">
        <v>41</v>
      </c>
      <c r="E11" s="78"/>
      <c r="F11" t="s">
        <v>753</v>
      </c>
    </row>
    <row r="12" spans="1:10">
      <c r="A12">
        <f t="shared" si="0"/>
        <v>7</v>
      </c>
      <c r="B12" t="s">
        <v>806</v>
      </c>
      <c r="D12" t="s">
        <v>41</v>
      </c>
      <c r="E12" s="78"/>
      <c r="F12" t="s">
        <v>753</v>
      </c>
    </row>
    <row r="13" spans="1:10">
      <c r="A13">
        <f t="shared" si="0"/>
        <v>8</v>
      </c>
      <c r="B13" t="s">
        <v>741</v>
      </c>
      <c r="D13" t="s">
        <v>41</v>
      </c>
      <c r="E13" s="78"/>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78">
        <f>E9+1</f>
        <v>4</v>
      </c>
      <c r="F19" s="78" t="s">
        <v>688</v>
      </c>
    </row>
    <row r="20" spans="1:6">
      <c r="A20">
        <f t="shared" si="1"/>
        <v>15</v>
      </c>
      <c r="B20" t="s">
        <v>671</v>
      </c>
      <c r="D20" t="s">
        <v>41</v>
      </c>
      <c r="E20" s="78">
        <v>5</v>
      </c>
      <c r="F20" s="78" t="s">
        <v>856</v>
      </c>
    </row>
    <row r="21" spans="1:6">
      <c r="A21">
        <f t="shared" si="1"/>
        <v>16</v>
      </c>
      <c r="B21" t="s">
        <v>745</v>
      </c>
      <c r="D21" t="s">
        <v>41</v>
      </c>
      <c r="E21" s="78"/>
      <c r="F21" t="s">
        <v>857</v>
      </c>
    </row>
    <row r="22" spans="1:6">
      <c r="A22">
        <f t="shared" si="1"/>
        <v>17</v>
      </c>
      <c r="B22" t="s">
        <v>744</v>
      </c>
      <c r="D22" t="s">
        <v>41</v>
      </c>
      <c r="E22" s="78"/>
      <c r="F22" t="s">
        <v>858</v>
      </c>
    </row>
    <row r="23" spans="1:6">
      <c r="A23">
        <f t="shared" si="1"/>
        <v>18</v>
      </c>
      <c r="B23" t="s">
        <v>730</v>
      </c>
      <c r="D23" t="s">
        <v>41</v>
      </c>
      <c r="E23" s="78"/>
      <c r="F23" t="s">
        <v>859</v>
      </c>
    </row>
    <row r="24" spans="1:6">
      <c r="A24">
        <f t="shared" si="1"/>
        <v>19</v>
      </c>
      <c r="B24" t="s">
        <v>684</v>
      </c>
      <c r="D24" t="s">
        <v>41</v>
      </c>
      <c r="F24" t="s">
        <v>860</v>
      </c>
    </row>
    <row r="25" spans="1:6">
      <c r="A25">
        <f t="shared" si="1"/>
        <v>20</v>
      </c>
      <c r="B25" t="s">
        <v>837</v>
      </c>
      <c r="D25" t="s">
        <v>41</v>
      </c>
      <c r="E25" s="78">
        <f>E20+1</f>
        <v>6</v>
      </c>
      <c r="F25" s="78" t="s">
        <v>818</v>
      </c>
    </row>
    <row r="26" spans="1:6">
      <c r="A26">
        <f t="shared" si="1"/>
        <v>21</v>
      </c>
      <c r="B26" t="s">
        <v>838</v>
      </c>
      <c r="D26" t="s">
        <v>41</v>
      </c>
      <c r="E26" s="78"/>
      <c r="F26" t="s">
        <v>691</v>
      </c>
    </row>
    <row r="27" spans="1:6">
      <c r="A27">
        <f t="shared" si="1"/>
        <v>22</v>
      </c>
      <c r="B27" t="s">
        <v>840</v>
      </c>
      <c r="D27" t="s">
        <v>41</v>
      </c>
      <c r="E27" s="78"/>
      <c r="F27" t="s">
        <v>861</v>
      </c>
    </row>
    <row r="28" spans="1:6">
      <c r="E28" s="78"/>
      <c r="F28" t="s">
        <v>692</v>
      </c>
    </row>
    <row r="29" spans="1:6">
      <c r="A29" s="78" t="s">
        <v>706</v>
      </c>
      <c r="B29" s="78" t="s">
        <v>796</v>
      </c>
      <c r="F29" t="s">
        <v>692</v>
      </c>
    </row>
    <row r="30" spans="1:6">
      <c r="A30">
        <v>1</v>
      </c>
      <c r="B30" t="s">
        <v>797</v>
      </c>
      <c r="E30" s="78">
        <f>E25+1</f>
        <v>7</v>
      </c>
      <c r="F30" s="78" t="s">
        <v>596</v>
      </c>
    </row>
    <row r="31" spans="1:6">
      <c r="A31">
        <f>A30+1</f>
        <v>2</v>
      </c>
      <c r="B31" t="s">
        <v>752</v>
      </c>
    </row>
    <row r="32" spans="1:6">
      <c r="A32">
        <f>A31+1</f>
        <v>3</v>
      </c>
      <c r="B32" t="s">
        <v>798</v>
      </c>
    </row>
    <row r="33" spans="1:2">
      <c r="A33">
        <f>A32+1</f>
        <v>4</v>
      </c>
      <c r="B33" t="s">
        <v>826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47" customWidth="1"/>
    <col min="2" max="2" width="20.5703125" style="48" bestFit="1" customWidth="1"/>
    <col min="3" max="3" width="14.28515625" style="47" bestFit="1" customWidth="1"/>
    <col min="4" max="9" width="14.28515625" style="47" customWidth="1"/>
    <col min="10" max="10" width="14.28515625" style="72" customWidth="1"/>
    <col min="11" max="11" width="15.42578125" style="47" bestFit="1" customWidth="1"/>
    <col min="12" max="12" width="16.5703125" style="47" customWidth="1"/>
    <col min="13" max="13" width="13.5703125" style="47" customWidth="1"/>
    <col min="14" max="14" width="9.140625" style="47"/>
    <col min="15" max="15" width="18.7109375" style="47" customWidth="1"/>
    <col min="16" max="18" width="9.140625" style="47"/>
    <col min="19" max="19" width="17.28515625" style="47" customWidth="1"/>
    <col min="20" max="16384" width="9.140625" style="47"/>
  </cols>
  <sheetData>
    <row r="1" spans="1:19" ht="35.25" customHeight="1">
      <c r="A1" s="49" t="s">
        <v>577</v>
      </c>
      <c r="B1" s="50" t="s">
        <v>2</v>
      </c>
      <c r="C1" s="51" t="s">
        <v>41</v>
      </c>
      <c r="D1" s="51" t="s">
        <v>554</v>
      </c>
      <c r="E1" s="51" t="s">
        <v>600</v>
      </c>
      <c r="F1" s="51" t="s">
        <v>578</v>
      </c>
      <c r="G1" s="90" t="s">
        <v>579</v>
      </c>
      <c r="H1" s="91"/>
      <c r="I1" s="92"/>
      <c r="J1" s="52" t="s">
        <v>580</v>
      </c>
      <c r="K1" s="51" t="s">
        <v>581</v>
      </c>
      <c r="L1" s="53" t="s">
        <v>582</v>
      </c>
      <c r="M1" s="53" t="s">
        <v>583</v>
      </c>
    </row>
    <row r="2" spans="1:19" ht="24.75" customHeight="1">
      <c r="A2" s="54"/>
      <c r="B2" s="55"/>
      <c r="C2" s="51"/>
      <c r="D2" s="51"/>
      <c r="E2" s="51"/>
      <c r="F2" s="51"/>
      <c r="G2" s="56" t="s">
        <v>584</v>
      </c>
      <c r="H2" s="57" t="s">
        <v>585</v>
      </c>
      <c r="I2" s="57" t="s">
        <v>586</v>
      </c>
      <c r="J2" s="58" t="s">
        <v>587</v>
      </c>
      <c r="K2" s="51"/>
      <c r="L2" s="53"/>
      <c r="M2" s="53"/>
    </row>
    <row r="3" spans="1:19" ht="30">
      <c r="A3" s="59" t="s">
        <v>588</v>
      </c>
      <c r="B3" s="60" t="s">
        <v>561</v>
      </c>
      <c r="C3" s="61"/>
      <c r="D3" s="62"/>
      <c r="E3" s="62"/>
      <c r="F3" s="62"/>
      <c r="G3" s="62"/>
      <c r="H3" s="62"/>
      <c r="I3" s="62"/>
      <c r="J3" s="63"/>
      <c r="K3" s="64"/>
      <c r="L3" s="65"/>
      <c r="M3" s="65"/>
    </row>
    <row r="4" spans="1:19">
      <c r="A4" s="66"/>
      <c r="B4" s="67"/>
      <c r="C4" s="61">
        <v>0</v>
      </c>
      <c r="D4" s="62">
        <v>10000</v>
      </c>
      <c r="E4" s="62">
        <f>D4/1000</f>
        <v>10</v>
      </c>
      <c r="F4" s="62">
        <f>C4*E4</f>
        <v>0</v>
      </c>
      <c r="G4" s="62">
        <v>50</v>
      </c>
      <c r="H4" s="62">
        <v>50</v>
      </c>
      <c r="I4" s="62">
        <v>3</v>
      </c>
      <c r="J4" s="63">
        <f>7850/1000000000</f>
        <v>7.8499999999999994E-6</v>
      </c>
      <c r="K4" s="64">
        <f>(2*(G4+H4)-4*I4)*I4*J4*1000</f>
        <v>4.4273999999999996</v>
      </c>
      <c r="L4" s="65">
        <f>K4*F4</f>
        <v>0</v>
      </c>
      <c r="M4" s="65"/>
      <c r="S4" s="68"/>
    </row>
    <row r="5" spans="1:19">
      <c r="A5" s="66"/>
      <c r="B5" s="69"/>
      <c r="C5" s="61">
        <v>0</v>
      </c>
      <c r="D5" s="62">
        <v>10000</v>
      </c>
      <c r="E5" s="62">
        <f>D5/1000</f>
        <v>10</v>
      </c>
      <c r="F5" s="62">
        <f>C5*E5</f>
        <v>0</v>
      </c>
      <c r="G5" s="62">
        <v>50</v>
      </c>
      <c r="H5" s="62">
        <v>50</v>
      </c>
      <c r="I5" s="62">
        <v>3</v>
      </c>
      <c r="J5" s="63">
        <f>7850/1000000000</f>
        <v>7.8499999999999994E-6</v>
      </c>
      <c r="K5" s="64">
        <f>(2*(G5+H5)-4*I5)*I5*J5*1000</f>
        <v>4.4273999999999996</v>
      </c>
      <c r="L5" s="65">
        <f>K5*F5</f>
        <v>0</v>
      </c>
      <c r="M5" s="65"/>
    </row>
    <row r="6" spans="1:19">
      <c r="A6" s="59"/>
      <c r="B6" s="60"/>
      <c r="C6" s="61"/>
      <c r="D6" s="62"/>
      <c r="E6" s="62"/>
      <c r="F6" s="62"/>
      <c r="G6" s="62"/>
      <c r="H6" s="62"/>
      <c r="I6" s="62"/>
      <c r="J6" s="63"/>
      <c r="K6" s="64"/>
      <c r="L6" s="65"/>
      <c r="M6" s="65"/>
    </row>
    <row r="7" spans="1:19" ht="30">
      <c r="A7" s="59" t="s">
        <v>589</v>
      </c>
      <c r="B7" s="60" t="s">
        <v>561</v>
      </c>
      <c r="C7" s="61"/>
      <c r="D7" s="62"/>
      <c r="E7" s="62"/>
      <c r="F7" s="62"/>
      <c r="G7" s="62"/>
      <c r="H7" s="62"/>
      <c r="I7" s="62"/>
      <c r="J7" s="63"/>
      <c r="K7" s="64"/>
      <c r="L7" s="65"/>
      <c r="M7" s="65"/>
    </row>
    <row r="8" spans="1:19">
      <c r="A8" s="66"/>
      <c r="B8" s="67"/>
      <c r="C8" s="61">
        <v>0</v>
      </c>
      <c r="D8" s="62">
        <v>10000</v>
      </c>
      <c r="E8" s="62">
        <f>D8/1000</f>
        <v>10</v>
      </c>
      <c r="F8" s="62">
        <f>C8*E8</f>
        <v>0</v>
      </c>
      <c r="G8" s="62">
        <v>50</v>
      </c>
      <c r="H8" s="62">
        <v>50</v>
      </c>
      <c r="I8" s="62">
        <v>3</v>
      </c>
      <c r="J8" s="63">
        <f>7850/1000000000</f>
        <v>7.8499999999999994E-6</v>
      </c>
      <c r="K8" s="64">
        <f>(2*(G8+H8)-4*I8)*I8*J8*1000</f>
        <v>4.4273999999999996</v>
      </c>
      <c r="L8" s="65">
        <f>K8*F8</f>
        <v>0</v>
      </c>
      <c r="M8" s="65"/>
      <c r="S8" s="68"/>
    </row>
    <row r="9" spans="1:19">
      <c r="A9" s="66"/>
      <c r="B9" s="69"/>
      <c r="C9" s="61">
        <v>0</v>
      </c>
      <c r="D9" s="62">
        <v>10000</v>
      </c>
      <c r="E9" s="62">
        <f>D9/1000</f>
        <v>10</v>
      </c>
      <c r="F9" s="62">
        <f>C9*E9</f>
        <v>0</v>
      </c>
      <c r="G9" s="62">
        <v>50</v>
      </c>
      <c r="H9" s="62">
        <v>50</v>
      </c>
      <c r="I9" s="62">
        <v>3</v>
      </c>
      <c r="J9" s="63">
        <f>7850/1000000000</f>
        <v>7.8499999999999994E-6</v>
      </c>
      <c r="K9" s="64">
        <f>(2*(G9+H9)-4*I9)*I9*J9*1000</f>
        <v>4.4273999999999996</v>
      </c>
      <c r="L9" s="65">
        <f>K9*F9</f>
        <v>0</v>
      </c>
      <c r="M9" s="65"/>
    </row>
    <row r="10" spans="1:19">
      <c r="A10" s="66"/>
      <c r="B10" s="69"/>
      <c r="C10" s="62"/>
      <c r="D10" s="62"/>
      <c r="E10" s="62"/>
      <c r="F10" s="62"/>
      <c r="G10" s="62"/>
      <c r="H10" s="62"/>
      <c r="I10" s="62"/>
      <c r="J10" s="63"/>
      <c r="K10" s="64"/>
      <c r="L10" s="65"/>
      <c r="M10" s="65"/>
    </row>
    <row r="11" spans="1:19" ht="30">
      <c r="A11" s="59" t="s">
        <v>590</v>
      </c>
      <c r="B11" s="60" t="s">
        <v>561</v>
      </c>
      <c r="C11" s="61"/>
      <c r="D11" s="62"/>
      <c r="E11" s="62"/>
      <c r="F11" s="62"/>
      <c r="G11" s="62"/>
      <c r="H11" s="62"/>
      <c r="I11" s="62"/>
      <c r="J11" s="63"/>
      <c r="K11" s="64"/>
      <c r="L11" s="65"/>
      <c r="M11" s="65"/>
    </row>
    <row r="12" spans="1:19">
      <c r="A12" s="66"/>
      <c r="B12" s="67"/>
      <c r="C12" s="61">
        <v>0</v>
      </c>
      <c r="D12" s="62">
        <v>70730</v>
      </c>
      <c r="E12" s="62">
        <f>D12/1000</f>
        <v>70.73</v>
      </c>
      <c r="F12" s="62">
        <f>C12*E12</f>
        <v>0</v>
      </c>
      <c r="G12" s="62">
        <v>50</v>
      </c>
      <c r="H12" s="62">
        <v>50</v>
      </c>
      <c r="I12" s="62">
        <v>3</v>
      </c>
      <c r="J12" s="63">
        <f>7850/1000000000</f>
        <v>7.8499999999999994E-6</v>
      </c>
      <c r="K12" s="64">
        <f>(2*(G12+H12)-4*I12)*I12*J12*1000</f>
        <v>4.4273999999999996</v>
      </c>
      <c r="L12" s="65">
        <f>K12*F12</f>
        <v>0</v>
      </c>
      <c r="M12" s="65"/>
      <c r="O12" s="47">
        <f>50+100+22+60</f>
        <v>232</v>
      </c>
      <c r="P12" s="47">
        <f>O12/3.28</f>
        <v>70.731707317073173</v>
      </c>
      <c r="R12" s="47">
        <f>160/3.28</f>
        <v>48.780487804878049</v>
      </c>
      <c r="S12" s="68"/>
    </row>
    <row r="13" spans="1:19">
      <c r="A13" s="66"/>
      <c r="B13" s="69"/>
      <c r="C13" s="61">
        <v>0</v>
      </c>
      <c r="D13" s="62">
        <v>1835</v>
      </c>
      <c r="E13" s="62">
        <f>D13/1000</f>
        <v>1.835</v>
      </c>
      <c r="F13" s="62">
        <f>C13*E13</f>
        <v>0</v>
      </c>
      <c r="G13" s="62">
        <v>50</v>
      </c>
      <c r="H13" s="62">
        <v>50</v>
      </c>
      <c r="I13" s="62">
        <v>3</v>
      </c>
      <c r="J13" s="63">
        <f>7850/1000000000</f>
        <v>7.8499999999999994E-6</v>
      </c>
      <c r="K13" s="64">
        <f>(2*(G13+H13)-4*I13)*I13*J13*1000</f>
        <v>4.4273999999999996</v>
      </c>
      <c r="L13" s="65">
        <f>K13*F13</f>
        <v>0</v>
      </c>
      <c r="M13" s="65"/>
      <c r="O13" s="47">
        <f>O12/6</f>
        <v>38.666666666666664</v>
      </c>
    </row>
    <row r="14" spans="1:19">
      <c r="A14" s="66"/>
      <c r="B14" s="67"/>
      <c r="C14" s="61"/>
      <c r="D14" s="62"/>
      <c r="E14" s="62"/>
      <c r="F14" s="62"/>
      <c r="G14" s="62"/>
      <c r="H14" s="62"/>
      <c r="I14" s="62"/>
      <c r="J14" s="63"/>
      <c r="K14" s="64"/>
      <c r="L14" s="65"/>
      <c r="M14" s="65"/>
    </row>
    <row r="15" spans="1:19" ht="30">
      <c r="A15" s="59" t="s">
        <v>591</v>
      </c>
      <c r="B15" s="60" t="s">
        <v>561</v>
      </c>
      <c r="C15" s="61"/>
      <c r="D15" s="62"/>
      <c r="E15" s="62"/>
      <c r="F15" s="62"/>
      <c r="G15" s="62"/>
      <c r="H15" s="62"/>
      <c r="I15" s="62"/>
      <c r="J15" s="63"/>
      <c r="K15" s="64"/>
      <c r="L15" s="65"/>
      <c r="M15" s="65"/>
    </row>
    <row r="16" spans="1:19">
      <c r="A16" s="66"/>
      <c r="B16" s="67"/>
      <c r="C16" s="61">
        <v>0</v>
      </c>
      <c r="D16" s="62">
        <v>10000</v>
      </c>
      <c r="E16" s="62">
        <f>D16/1000</f>
        <v>10</v>
      </c>
      <c r="F16" s="62">
        <f>C16*E16</f>
        <v>0</v>
      </c>
      <c r="G16" s="62">
        <v>50</v>
      </c>
      <c r="H16" s="62">
        <v>50</v>
      </c>
      <c r="I16" s="62">
        <v>3</v>
      </c>
      <c r="J16" s="63">
        <f>7850/1000000000</f>
        <v>7.8499999999999994E-6</v>
      </c>
      <c r="K16" s="64">
        <f>(2*(G16+H16)-4*I16)*I16*J16*1000</f>
        <v>4.4273999999999996</v>
      </c>
      <c r="L16" s="65">
        <f>K16*F16</f>
        <v>0</v>
      </c>
      <c r="M16" s="65"/>
      <c r="S16" s="68"/>
    </row>
    <row r="17" spans="1:19">
      <c r="A17" s="66"/>
      <c r="B17" s="69"/>
      <c r="C17" s="61">
        <v>0</v>
      </c>
      <c r="D17" s="62">
        <v>10000</v>
      </c>
      <c r="E17" s="62">
        <f>D17/1000</f>
        <v>10</v>
      </c>
      <c r="F17" s="62">
        <f>C17*E17</f>
        <v>0</v>
      </c>
      <c r="G17" s="62">
        <v>50</v>
      </c>
      <c r="H17" s="62">
        <v>50</v>
      </c>
      <c r="I17" s="62">
        <v>3</v>
      </c>
      <c r="J17" s="63">
        <f>7850/1000000000</f>
        <v>7.8499999999999994E-6</v>
      </c>
      <c r="K17" s="64">
        <f>(2*(G17+H17)-4*I17)*I17*J17*1000</f>
        <v>4.4273999999999996</v>
      </c>
      <c r="L17" s="65">
        <f>K17*F17</f>
        <v>0</v>
      </c>
      <c r="M17" s="65"/>
    </row>
    <row r="18" spans="1:19">
      <c r="A18" s="66"/>
      <c r="B18" s="67"/>
      <c r="C18" s="61"/>
      <c r="D18" s="62"/>
      <c r="E18" s="62"/>
      <c r="F18" s="62"/>
      <c r="G18" s="62"/>
      <c r="H18" s="62"/>
      <c r="I18" s="62"/>
      <c r="J18" s="63"/>
      <c r="K18" s="64"/>
      <c r="L18" s="65"/>
      <c r="M18" s="65"/>
      <c r="S18" s="68"/>
    </row>
    <row r="19" spans="1:19" ht="30">
      <c r="A19" s="59" t="s">
        <v>592</v>
      </c>
      <c r="B19" s="60" t="s">
        <v>561</v>
      </c>
      <c r="C19" s="61"/>
      <c r="D19" s="62"/>
      <c r="E19" s="62"/>
      <c r="F19" s="62"/>
      <c r="G19" s="62"/>
      <c r="H19" s="62"/>
      <c r="I19" s="62"/>
      <c r="J19" s="63"/>
      <c r="K19" s="64"/>
      <c r="L19" s="65"/>
      <c r="M19" s="65"/>
    </row>
    <row r="20" spans="1:19">
      <c r="A20" s="66"/>
      <c r="B20" s="67"/>
      <c r="C20" s="61">
        <v>0</v>
      </c>
      <c r="D20" s="62">
        <v>10000</v>
      </c>
      <c r="E20" s="62">
        <f>D20/1000</f>
        <v>10</v>
      </c>
      <c r="F20" s="62">
        <f>C20*E20</f>
        <v>0</v>
      </c>
      <c r="G20" s="62">
        <v>50</v>
      </c>
      <c r="H20" s="62">
        <v>50</v>
      </c>
      <c r="I20" s="62">
        <v>3</v>
      </c>
      <c r="J20" s="63">
        <f>7850/1000000000</f>
        <v>7.8499999999999994E-6</v>
      </c>
      <c r="K20" s="64">
        <f>(2*(G20+H20)-4*I20)*I20*J20*1000</f>
        <v>4.4273999999999996</v>
      </c>
      <c r="L20" s="65">
        <f>K20*F20</f>
        <v>0</v>
      </c>
      <c r="M20" s="65"/>
      <c r="S20" s="68"/>
    </row>
    <row r="21" spans="1:19">
      <c r="A21" s="66"/>
      <c r="B21" s="69"/>
      <c r="C21" s="61">
        <v>0</v>
      </c>
      <c r="D21" s="62">
        <v>10000</v>
      </c>
      <c r="E21" s="62">
        <f>D21/1000</f>
        <v>10</v>
      </c>
      <c r="F21" s="62">
        <f>C21*E21</f>
        <v>0</v>
      </c>
      <c r="G21" s="62">
        <v>50</v>
      </c>
      <c r="H21" s="62">
        <v>50</v>
      </c>
      <c r="I21" s="62">
        <v>3</v>
      </c>
      <c r="J21" s="63">
        <f>7850/1000000000</f>
        <v>7.8499999999999994E-6</v>
      </c>
      <c r="K21" s="64">
        <f>(2*(G21+H21)-4*I21)*I21*J21*1000</f>
        <v>4.4273999999999996</v>
      </c>
      <c r="L21" s="65">
        <f>K21*F21</f>
        <v>0</v>
      </c>
      <c r="M21" s="65"/>
    </row>
    <row r="22" spans="1:19">
      <c r="A22" s="66"/>
      <c r="B22" s="67"/>
      <c r="C22" s="61"/>
      <c r="D22" s="62"/>
      <c r="E22" s="62"/>
      <c r="F22" s="62"/>
      <c r="G22" s="62"/>
      <c r="H22" s="62"/>
      <c r="I22" s="62"/>
      <c r="J22" s="63"/>
      <c r="K22" s="64"/>
      <c r="L22" s="65"/>
      <c r="M22" s="65"/>
    </row>
    <row r="23" spans="1:19" ht="30">
      <c r="A23" s="59" t="s">
        <v>593</v>
      </c>
      <c r="B23" s="60" t="s">
        <v>561</v>
      </c>
      <c r="C23" s="61"/>
      <c r="D23" s="62"/>
      <c r="E23" s="62"/>
      <c r="F23" s="62"/>
      <c r="G23" s="62"/>
      <c r="H23" s="62"/>
      <c r="I23" s="62"/>
      <c r="J23" s="63"/>
      <c r="K23" s="64"/>
      <c r="L23" s="65"/>
      <c r="M23" s="65"/>
    </row>
    <row r="24" spans="1:19">
      <c r="A24" s="66"/>
      <c r="B24" s="67"/>
      <c r="C24" s="61">
        <v>0</v>
      </c>
      <c r="D24" s="62">
        <v>10000</v>
      </c>
      <c r="E24" s="62">
        <f>D24/1000</f>
        <v>10</v>
      </c>
      <c r="F24" s="62">
        <f>C24*E24</f>
        <v>0</v>
      </c>
      <c r="G24" s="62">
        <v>50</v>
      </c>
      <c r="H24" s="62">
        <v>50</v>
      </c>
      <c r="I24" s="62">
        <v>3</v>
      </c>
      <c r="J24" s="63">
        <f>7850/1000000000</f>
        <v>7.8499999999999994E-6</v>
      </c>
      <c r="K24" s="64">
        <f>(2*(G24+H24)-4*I24)*I24*J24*1000</f>
        <v>4.4273999999999996</v>
      </c>
      <c r="L24" s="65">
        <f>K24*F24</f>
        <v>0</v>
      </c>
      <c r="M24" s="65"/>
      <c r="S24" s="68"/>
    </row>
    <row r="25" spans="1:19">
      <c r="A25" s="66"/>
      <c r="B25" s="69"/>
      <c r="C25" s="61">
        <v>0</v>
      </c>
      <c r="D25" s="62">
        <v>10000</v>
      </c>
      <c r="E25" s="62">
        <f>D25/1000</f>
        <v>10</v>
      </c>
      <c r="F25" s="62">
        <f>C25*E25</f>
        <v>0</v>
      </c>
      <c r="G25" s="62">
        <v>50</v>
      </c>
      <c r="H25" s="62">
        <v>50</v>
      </c>
      <c r="I25" s="62">
        <v>3</v>
      </c>
      <c r="J25" s="63">
        <f>7850/1000000000</f>
        <v>7.8499999999999994E-6</v>
      </c>
      <c r="K25" s="64">
        <f>(2*(G25+H25)-4*I25)*I25*J25*1000</f>
        <v>4.4273999999999996</v>
      </c>
      <c r="L25" s="65">
        <f>K25*F25</f>
        <v>0</v>
      </c>
      <c r="M25" s="65"/>
    </row>
    <row r="26" spans="1:19">
      <c r="A26" s="66"/>
      <c r="B26" s="67"/>
      <c r="C26" s="61"/>
      <c r="D26" s="62"/>
      <c r="E26" s="62"/>
      <c r="F26" s="62"/>
      <c r="G26" s="62"/>
      <c r="H26" s="62"/>
      <c r="I26" s="62"/>
      <c r="J26" s="63"/>
      <c r="K26" s="64"/>
      <c r="L26" s="65"/>
      <c r="M26" s="65"/>
    </row>
    <row r="27" spans="1:19" ht="30">
      <c r="A27" s="59" t="s">
        <v>594</v>
      </c>
      <c r="B27" s="60" t="s">
        <v>561</v>
      </c>
      <c r="C27" s="61"/>
      <c r="D27" s="62"/>
      <c r="E27" s="62"/>
      <c r="F27" s="62"/>
      <c r="G27" s="62"/>
      <c r="H27" s="62"/>
      <c r="I27" s="62"/>
      <c r="J27" s="63"/>
      <c r="K27" s="64"/>
      <c r="L27" s="65"/>
      <c r="M27" s="65"/>
    </row>
    <row r="28" spans="1:19">
      <c r="A28" s="66"/>
      <c r="B28" s="67"/>
      <c r="C28" s="61">
        <v>0</v>
      </c>
      <c r="D28" s="62">
        <v>10000</v>
      </c>
      <c r="E28" s="62">
        <f>D28/1000</f>
        <v>10</v>
      </c>
      <c r="F28" s="62">
        <f>C28*E28</f>
        <v>0</v>
      </c>
      <c r="G28" s="62">
        <v>50</v>
      </c>
      <c r="H28" s="62">
        <v>50</v>
      </c>
      <c r="I28" s="62">
        <v>3</v>
      </c>
      <c r="J28" s="63">
        <f>7850/1000000000</f>
        <v>7.8499999999999994E-6</v>
      </c>
      <c r="K28" s="64">
        <f>(2*(G28+H28)-4*I28)*I28*J28*1000</f>
        <v>4.4273999999999996</v>
      </c>
      <c r="L28" s="65">
        <f>K28*F28</f>
        <v>0</v>
      </c>
      <c r="M28" s="65"/>
      <c r="S28" s="68"/>
    </row>
    <row r="29" spans="1:19">
      <c r="A29" s="66"/>
      <c r="B29" s="69"/>
      <c r="C29" s="61">
        <v>0</v>
      </c>
      <c r="D29" s="62">
        <v>10000</v>
      </c>
      <c r="E29" s="62">
        <f>D29/1000</f>
        <v>10</v>
      </c>
      <c r="F29" s="62">
        <f>C29*E29</f>
        <v>0</v>
      </c>
      <c r="G29" s="62">
        <v>50</v>
      </c>
      <c r="H29" s="62">
        <v>50</v>
      </c>
      <c r="I29" s="62">
        <v>3</v>
      </c>
      <c r="J29" s="63">
        <f>7850/1000000000</f>
        <v>7.8499999999999994E-6</v>
      </c>
      <c r="K29" s="64">
        <f>(2*(G29+H29)-4*I29)*I29*J29*1000</f>
        <v>4.4273999999999996</v>
      </c>
      <c r="L29" s="65">
        <f>K29*F29</f>
        <v>0</v>
      </c>
      <c r="M29" s="65"/>
    </row>
    <row r="30" spans="1:19">
      <c r="A30" s="66"/>
      <c r="B30" s="69"/>
      <c r="C30" s="61"/>
      <c r="D30" s="62"/>
      <c r="E30" s="62"/>
      <c r="F30" s="62"/>
      <c r="G30" s="62"/>
      <c r="H30" s="62"/>
      <c r="I30" s="62"/>
      <c r="J30" s="63"/>
      <c r="K30" s="64"/>
      <c r="L30" s="65"/>
      <c r="M30" s="65"/>
    </row>
    <row r="31" spans="1:19" ht="30">
      <c r="A31" s="59" t="s">
        <v>595</v>
      </c>
      <c r="B31" s="60" t="s">
        <v>561</v>
      </c>
      <c r="C31" s="61"/>
      <c r="D31" s="62"/>
      <c r="E31" s="62"/>
      <c r="F31" s="62"/>
      <c r="G31" s="62"/>
      <c r="H31" s="62"/>
      <c r="I31" s="62"/>
      <c r="J31" s="63"/>
      <c r="K31" s="64"/>
      <c r="L31" s="65"/>
      <c r="M31" s="65"/>
    </row>
    <row r="32" spans="1:19">
      <c r="A32" s="66"/>
      <c r="B32" s="67"/>
      <c r="C32" s="61">
        <v>0</v>
      </c>
      <c r="D32" s="62">
        <v>10000</v>
      </c>
      <c r="E32" s="62">
        <f>D32/1000</f>
        <v>10</v>
      </c>
      <c r="F32" s="62">
        <f>C32*E32</f>
        <v>0</v>
      </c>
      <c r="G32" s="62">
        <v>50</v>
      </c>
      <c r="H32" s="62">
        <v>50</v>
      </c>
      <c r="I32" s="62">
        <v>3</v>
      </c>
      <c r="J32" s="63">
        <f>7850/1000000000</f>
        <v>7.8499999999999994E-6</v>
      </c>
      <c r="K32" s="64">
        <f>(2*(G32+H32)-4*I32)*I32*J32*1000</f>
        <v>4.4273999999999996</v>
      </c>
      <c r="L32" s="65">
        <f>K32*F32</f>
        <v>0</v>
      </c>
      <c r="M32" s="65"/>
      <c r="S32" s="68"/>
    </row>
    <row r="33" spans="1:19">
      <c r="A33" s="66"/>
      <c r="B33" s="69"/>
      <c r="C33" s="61">
        <v>0</v>
      </c>
      <c r="D33" s="62">
        <v>10000</v>
      </c>
      <c r="E33" s="62">
        <f>D33/1000</f>
        <v>10</v>
      </c>
      <c r="F33" s="62">
        <f>C33*E33</f>
        <v>0</v>
      </c>
      <c r="G33" s="62">
        <v>50</v>
      </c>
      <c r="H33" s="62">
        <v>50</v>
      </c>
      <c r="I33" s="62">
        <v>3</v>
      </c>
      <c r="J33" s="63">
        <f>7850/1000000000</f>
        <v>7.8499999999999994E-6</v>
      </c>
      <c r="K33" s="64">
        <f>(2*(G33+H33)-4*I33)*I33*J33*1000</f>
        <v>4.4273999999999996</v>
      </c>
      <c r="L33" s="65">
        <f>K33*F33</f>
        <v>0</v>
      </c>
      <c r="M33" s="65"/>
    </row>
    <row r="34" spans="1:19">
      <c r="A34" s="66"/>
      <c r="B34" s="70"/>
      <c r="C34" s="61"/>
      <c r="D34" s="62"/>
      <c r="E34" s="62"/>
      <c r="F34" s="62"/>
      <c r="G34" s="62"/>
      <c r="H34" s="62"/>
      <c r="I34" s="62"/>
      <c r="J34" s="63"/>
      <c r="K34" s="64"/>
      <c r="L34" s="65"/>
      <c r="M34" s="65"/>
    </row>
    <row r="35" spans="1:19" ht="30">
      <c r="A35" s="59" t="s">
        <v>597</v>
      </c>
      <c r="B35" s="60" t="s">
        <v>561</v>
      </c>
      <c r="C35" s="61"/>
      <c r="D35" s="62"/>
      <c r="E35" s="62"/>
      <c r="F35" s="62"/>
      <c r="G35" s="62"/>
      <c r="H35" s="62"/>
      <c r="I35" s="62"/>
      <c r="J35" s="63"/>
      <c r="K35" s="64"/>
      <c r="L35" s="65"/>
      <c r="M35" s="65"/>
    </row>
    <row r="36" spans="1:19">
      <c r="A36" s="66"/>
      <c r="B36" s="67"/>
      <c r="C36" s="61">
        <v>0</v>
      </c>
      <c r="D36" s="62">
        <v>10000</v>
      </c>
      <c r="E36" s="62">
        <f>D36/1000</f>
        <v>10</v>
      </c>
      <c r="F36" s="62">
        <f>C36*E36</f>
        <v>0</v>
      </c>
      <c r="G36" s="62">
        <v>50</v>
      </c>
      <c r="H36" s="62">
        <v>50</v>
      </c>
      <c r="I36" s="62">
        <v>3</v>
      </c>
      <c r="J36" s="63">
        <f>7850/1000000000</f>
        <v>7.8499999999999994E-6</v>
      </c>
      <c r="K36" s="64">
        <f>(2*(G36+H36)-4*I36)*I36*J36*1000</f>
        <v>4.4273999999999996</v>
      </c>
      <c r="L36" s="65">
        <f>K36*F36</f>
        <v>0</v>
      </c>
      <c r="M36" s="65"/>
      <c r="S36" s="68"/>
    </row>
    <row r="37" spans="1:19">
      <c r="A37" s="66"/>
      <c r="B37" s="69"/>
      <c r="C37" s="61">
        <v>0</v>
      </c>
      <c r="D37" s="62">
        <v>10000</v>
      </c>
      <c r="E37" s="62">
        <f>D37/1000</f>
        <v>10</v>
      </c>
      <c r="F37" s="62">
        <f>C37*E37</f>
        <v>0</v>
      </c>
      <c r="G37" s="62">
        <v>50</v>
      </c>
      <c r="H37" s="62">
        <v>50</v>
      </c>
      <c r="I37" s="62">
        <v>3</v>
      </c>
      <c r="J37" s="63">
        <f>7850/1000000000</f>
        <v>7.8499999999999994E-6</v>
      </c>
      <c r="K37" s="64">
        <f>(2*(G37+H37)-4*I37)*I37*J37*1000</f>
        <v>4.4273999999999996</v>
      </c>
      <c r="L37" s="65">
        <f>K37*F37</f>
        <v>0</v>
      </c>
      <c r="M37" s="65"/>
    </row>
    <row r="38" spans="1:19">
      <c r="A38" s="66"/>
      <c r="B38" s="70"/>
      <c r="C38" s="61"/>
      <c r="D38" s="62"/>
      <c r="E38" s="62"/>
      <c r="F38" s="62"/>
      <c r="G38" s="62"/>
      <c r="H38" s="62"/>
      <c r="I38" s="62"/>
      <c r="J38" s="63"/>
      <c r="K38" s="64"/>
      <c r="L38" s="65"/>
      <c r="M38" s="65"/>
    </row>
    <row r="39" spans="1:19">
      <c r="A39" s="59" t="s">
        <v>598</v>
      </c>
      <c r="B39" s="60" t="s">
        <v>824</v>
      </c>
      <c r="C39" s="61"/>
      <c r="D39" s="62"/>
      <c r="E39" s="62"/>
      <c r="F39" s="62"/>
      <c r="G39" s="62"/>
      <c r="H39" s="62"/>
      <c r="I39" s="62"/>
      <c r="J39" s="63"/>
      <c r="K39" s="64"/>
      <c r="L39" s="65"/>
      <c r="M39" s="65"/>
    </row>
    <row r="40" spans="1:19">
      <c r="A40" s="66"/>
      <c r="B40" s="67"/>
      <c r="C40" s="61">
        <v>0</v>
      </c>
      <c r="D40" s="62">
        <v>2650</v>
      </c>
      <c r="E40" s="62">
        <f>D40/1000</f>
        <v>2.65</v>
      </c>
      <c r="F40" s="62">
        <f>C40*E40</f>
        <v>0</v>
      </c>
      <c r="G40" s="62">
        <v>50</v>
      </c>
      <c r="H40" s="62">
        <v>50</v>
      </c>
      <c r="I40" s="62">
        <v>3</v>
      </c>
      <c r="J40" s="63">
        <f>7850/1000000000</f>
        <v>7.8499999999999994E-6</v>
      </c>
      <c r="K40" s="64">
        <f>(2*(G40+H40)-4*I40)*I40*J40*1000</f>
        <v>4.4273999999999996</v>
      </c>
      <c r="L40" s="65">
        <f>K40*F40</f>
        <v>0</v>
      </c>
      <c r="M40" s="65"/>
      <c r="S40" s="68"/>
    </row>
    <row r="41" spans="1:19">
      <c r="A41" s="66"/>
      <c r="B41" s="69"/>
      <c r="C41" s="61">
        <v>0</v>
      </c>
      <c r="D41" s="62">
        <v>1015</v>
      </c>
      <c r="E41" s="62">
        <f>D41/1000</f>
        <v>1.0149999999999999</v>
      </c>
      <c r="F41" s="62">
        <f>C41*E41</f>
        <v>0</v>
      </c>
      <c r="G41" s="62">
        <v>50</v>
      </c>
      <c r="H41" s="62">
        <v>50</v>
      </c>
      <c r="I41" s="62">
        <v>3</v>
      </c>
      <c r="J41" s="63">
        <f>7850/1000000000</f>
        <v>7.8499999999999994E-6</v>
      </c>
      <c r="K41" s="64">
        <f>(2*(G41+H41)-4*I41)*I41*J41*1000</f>
        <v>4.4273999999999996</v>
      </c>
      <c r="L41" s="65">
        <f>K41*F41</f>
        <v>0</v>
      </c>
      <c r="M41" s="65"/>
    </row>
    <row r="42" spans="1:19">
      <c r="A42" s="59"/>
      <c r="B42" s="60"/>
      <c r="C42" s="61"/>
      <c r="D42" s="62"/>
      <c r="E42" s="62"/>
      <c r="F42" s="62"/>
      <c r="G42" s="62"/>
      <c r="H42" s="62"/>
      <c r="I42" s="62"/>
      <c r="J42" s="63"/>
      <c r="K42" s="64"/>
      <c r="L42" s="65"/>
      <c r="M42" s="65"/>
    </row>
    <row r="43" spans="1:19">
      <c r="A43" s="59" t="s">
        <v>599</v>
      </c>
      <c r="B43" s="60" t="s">
        <v>596</v>
      </c>
      <c r="C43" s="61"/>
      <c r="D43" s="62"/>
      <c r="E43" s="62"/>
      <c r="F43" s="62"/>
      <c r="G43" s="62"/>
      <c r="H43" s="62"/>
      <c r="I43" s="62"/>
      <c r="J43" s="63"/>
      <c r="K43" s="64"/>
      <c r="L43" s="65"/>
      <c r="M43" s="65"/>
    </row>
    <row r="44" spans="1:19">
      <c r="A44" s="66"/>
      <c r="B44" s="67"/>
      <c r="C44" s="61">
        <v>2</v>
      </c>
      <c r="D44" s="62">
        <v>10000</v>
      </c>
      <c r="E44" s="62">
        <f>D44/1000</f>
        <v>10</v>
      </c>
      <c r="F44" s="62">
        <f>C44*E44</f>
        <v>20</v>
      </c>
      <c r="G44" s="62">
        <v>50</v>
      </c>
      <c r="H44" s="62">
        <v>50</v>
      </c>
      <c r="I44" s="62">
        <v>3</v>
      </c>
      <c r="J44" s="63">
        <f>7850/1000000000</f>
        <v>7.8499999999999994E-6</v>
      </c>
      <c r="K44" s="64">
        <f>(2*(G44+H44)-4*I44)*I44*J44*1000</f>
        <v>4.4273999999999996</v>
      </c>
      <c r="L44" s="65">
        <f>K44*F44</f>
        <v>88.547999999999988</v>
      </c>
      <c r="M44" s="65"/>
      <c r="S44" s="68"/>
    </row>
    <row r="45" spans="1:19">
      <c r="A45" s="66"/>
      <c r="B45" s="69"/>
      <c r="C45" s="61">
        <v>1</v>
      </c>
      <c r="D45" s="62">
        <v>10000</v>
      </c>
      <c r="E45" s="62">
        <f>D45/1000</f>
        <v>10</v>
      </c>
      <c r="F45" s="62">
        <f>C45*E45</f>
        <v>10</v>
      </c>
      <c r="G45" s="62">
        <v>50</v>
      </c>
      <c r="H45" s="62">
        <v>50</v>
      </c>
      <c r="I45" s="62">
        <v>3</v>
      </c>
      <c r="J45" s="63">
        <f>7850/1000000000</f>
        <v>7.8499999999999994E-6</v>
      </c>
      <c r="K45" s="64">
        <f>(2*(G45+H45)-4*I45)*I45*J45*1000</f>
        <v>4.4273999999999996</v>
      </c>
      <c r="L45" s="65">
        <f>K45*F45</f>
        <v>44.273999999999994</v>
      </c>
      <c r="M45" s="65"/>
    </row>
    <row r="46" spans="1:19">
      <c r="A46" s="66"/>
      <c r="B46" s="69"/>
      <c r="C46" s="61"/>
      <c r="D46" s="62"/>
      <c r="E46" s="62"/>
      <c r="F46" s="62"/>
      <c r="G46" s="62"/>
      <c r="H46" s="62"/>
      <c r="I46" s="62"/>
      <c r="J46" s="63"/>
      <c r="K46" s="64"/>
      <c r="L46" s="65"/>
      <c r="M46" s="65"/>
    </row>
    <row r="47" spans="1:19">
      <c r="A47" s="66"/>
      <c r="B47" s="70"/>
      <c r="C47" s="61"/>
      <c r="D47" s="62"/>
      <c r="E47" s="62"/>
      <c r="F47" s="62"/>
      <c r="G47" s="62"/>
      <c r="H47" s="62"/>
      <c r="I47" s="62"/>
      <c r="J47" s="63"/>
      <c r="K47" s="64"/>
      <c r="L47" s="71">
        <f>SUM(L4:L45)</f>
        <v>132.82199999999997</v>
      </c>
      <c r="M47" s="71">
        <v>105</v>
      </c>
    </row>
    <row r="48" spans="1:19">
      <c r="A48" s="66"/>
      <c r="B48" s="70"/>
      <c r="C48" s="61"/>
      <c r="D48" s="62"/>
      <c r="E48" s="62"/>
      <c r="F48" s="62"/>
      <c r="G48" s="62"/>
      <c r="H48" s="62"/>
      <c r="I48" s="62"/>
      <c r="J48" s="63"/>
      <c r="K48" s="64"/>
      <c r="L48" s="71">
        <f>L47*M47</f>
        <v>13946.309999999998</v>
      </c>
      <c r="M48" s="65"/>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Civil &amp; Carpentry</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2024-10-16T08:27:55Z</dcterms:modified>
</cp:coreProperties>
</file>