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upti Dalvi\OneDrive - Travel food Services\Documents\Lucknow\Cafeccino B-03 - B04\Additional Work\"/>
    </mc:Choice>
  </mc:AlternateContent>
  <bookViews>
    <workbookView xWindow="-120" yWindow="-120" windowWidth="20730" windowHeight="11040" tabRatio="735"/>
  </bookViews>
  <sheets>
    <sheet name="CAfeccino" sheetId="11" r:id="rId1"/>
    <sheet name="Counter Rate Analysis" sheetId="16" r:id="rId2"/>
    <sheet name="Counter Rate Analysis - Adani" sheetId="18" r:id="rId3"/>
    <sheet name="Bills" sheetId="15" r:id="rId4"/>
    <sheet name="Manpower" sheetId="17" state="hidden" r:id="rId5"/>
  </sheets>
  <externalReferences>
    <externalReference r:id="rId6"/>
  </externalReferences>
  <definedNames>
    <definedName name="____aac178">#REF!</definedName>
    <definedName name="____hsd3">NA()</definedName>
    <definedName name="____MRS1">NA()</definedName>
    <definedName name="____sep05">NA()</definedName>
    <definedName name="____sep3">NA()</definedName>
    <definedName name="____snd1">NA()</definedName>
    <definedName name="____ugt3">NA()</definedName>
    <definedName name="____utl3">NA()</definedName>
    <definedName name="___aac178">#REF!</definedName>
    <definedName name="___B98518">NA()</definedName>
    <definedName name="___hsd3">NA()</definedName>
    <definedName name="___iv100000">NA()</definedName>
    <definedName name="___IV66000">NA()</definedName>
    <definedName name="___iv70000">NA()</definedName>
    <definedName name="___iv99999">NA()</definedName>
    <definedName name="___MRS1">NA()</definedName>
    <definedName name="___sep05">NA()</definedName>
    <definedName name="___sep3">NA()</definedName>
    <definedName name="___snd1">NA()</definedName>
    <definedName name="___ugt3">NA()</definedName>
    <definedName name="___utl3">NA()</definedName>
    <definedName name="___xlnm_Print_Area">NA()</definedName>
    <definedName name="__aac178">#REF!</definedName>
    <definedName name="__B98518">NA()</definedName>
    <definedName name="__hsd3">NA()</definedName>
    <definedName name="__iv100000">NA()</definedName>
    <definedName name="__IV66000">NA()</definedName>
    <definedName name="__iv70000">NA()</definedName>
    <definedName name="__iv99999">NA()</definedName>
    <definedName name="__MRS1">NA()</definedName>
    <definedName name="__sep05">NA()</definedName>
    <definedName name="__sep3">NA()</definedName>
    <definedName name="__snd1">NA()</definedName>
    <definedName name="__ugt3">NA()</definedName>
    <definedName name="__utl3">NA()</definedName>
    <definedName name="__xlnm_Database">NA()</definedName>
    <definedName name="__xlnm_Print_Area">"$#REF!.$A$1:$H$22"</definedName>
    <definedName name="__xlnm_Print_Area_1">"$#REF!.$A$1:$AB$35"</definedName>
    <definedName name="__xlnm_Print_Area_2">"$#REF!.$A$1:$H$13"</definedName>
    <definedName name="__xlnm_Print_Titles">NA()</definedName>
    <definedName name="__xlnm_Recorder">NA()</definedName>
    <definedName name="_1">"[4]a!#ref!"</definedName>
    <definedName name="_1_?">NA()</definedName>
    <definedName name="_10_1">NA()</definedName>
    <definedName name="_1Excel_BuiltIn_Print_Area_1_1_1_1">NA()</definedName>
    <definedName name="_2">"[4]a!#ref!"</definedName>
    <definedName name="_2Excel_BuiltIn__FilterDatabase_6_1">NA()</definedName>
    <definedName name="_2Excel_BuiltIn_Print_Area_11_1_1_1_1_1">NA()</definedName>
    <definedName name="_3">"[4]a!#ref!"</definedName>
    <definedName name="_3_1">NA()</definedName>
    <definedName name="_3_10">NA()</definedName>
    <definedName name="_3_11">NA()</definedName>
    <definedName name="_3_12">NA()</definedName>
    <definedName name="_3_13">NA()</definedName>
    <definedName name="_3_14">NA()</definedName>
    <definedName name="_3_15">NA()</definedName>
    <definedName name="_3_16">NA()</definedName>
    <definedName name="_3_17">NA()</definedName>
    <definedName name="_3_2">NA()</definedName>
    <definedName name="_3_3">NA()</definedName>
    <definedName name="_3_4">NA()</definedName>
    <definedName name="_3_5">NA()</definedName>
    <definedName name="_3_6">NA()</definedName>
    <definedName name="_3_7">NA()</definedName>
    <definedName name="_3_8">NA()</definedName>
    <definedName name="_3_9">NA()</definedName>
    <definedName name="_3Excel_BuiltIn_Print_Area_8_1_1_1">NA()</definedName>
    <definedName name="_7a">NA()</definedName>
    <definedName name="_95年">NA()</definedName>
    <definedName name="_a1">NA()</definedName>
    <definedName name="_a2">NA()</definedName>
    <definedName name="_a3">NA()</definedName>
    <definedName name="_aac178">#REF!</definedName>
    <definedName name="_asd1">NA()</definedName>
    <definedName name="_asd2">NA()</definedName>
    <definedName name="_B1">NA()</definedName>
    <definedName name="_B2">NA()</definedName>
    <definedName name="_B3">NA()</definedName>
    <definedName name="_B4">NA()</definedName>
    <definedName name="_B5">NA()</definedName>
    <definedName name="_B6">NA()</definedName>
    <definedName name="_B7">NA()</definedName>
    <definedName name="_B98518">NA()</definedName>
    <definedName name="_BLK1">NA()</definedName>
    <definedName name="_BLK2">NA()</definedName>
    <definedName name="_BOQ1">"city"&amp;" "&amp;"state"</definedName>
    <definedName name="_con3">NA()</definedName>
    <definedName name="_Fill">NA()</definedName>
    <definedName name="_FIT1">NA()</definedName>
    <definedName name="_FIT2">NA()</definedName>
    <definedName name="_hsd3">NA()</definedName>
    <definedName name="_iv100000">NA()</definedName>
    <definedName name="_IV66000">NA()</definedName>
    <definedName name="_iv70000">NA()</definedName>
    <definedName name="_iv99999">NA()</definedName>
    <definedName name="_Key1">NA()</definedName>
    <definedName name="_MRS1">NA()</definedName>
    <definedName name="_MS2">NA()</definedName>
    <definedName name="_Order1">255</definedName>
    <definedName name="_Order2">255</definedName>
    <definedName name="_Parse_Out">NA()</definedName>
    <definedName name="_q1">"city"&amp;" "&amp;"state"</definedName>
    <definedName name="_qtr02">NA()</definedName>
    <definedName name="_qtr4">NA()</definedName>
    <definedName name="_RAF1">NA()</definedName>
    <definedName name="_Regression_Int">1</definedName>
    <definedName name="_S1">NA()</definedName>
    <definedName name="_Sch1">"[5]pointno.5!#ref!"</definedName>
    <definedName name="_Sch12">"[5]pointno.5!#ref!"</definedName>
    <definedName name="_Sch13">"[5]pointno.5!#ref!"</definedName>
    <definedName name="_Sch3">"[5]pointno.5!#ref!"</definedName>
    <definedName name="_Sch4">"[5]pointno.5!#ref!"</definedName>
    <definedName name="_Sch7">"[5]pointno.5!#ref!"</definedName>
    <definedName name="_Sch8">"[5]pointno.5!#ref!"</definedName>
    <definedName name="_Sch91011">"[5]pointno.5!#ref!"</definedName>
    <definedName name="_sep05">NA()</definedName>
    <definedName name="_sep3">NA()</definedName>
    <definedName name="_snd1">NA()</definedName>
    <definedName name="_Sort">NA()</definedName>
    <definedName name="_spr1">NA()</definedName>
    <definedName name="_sum010">NA()</definedName>
    <definedName name="_sum020">NA()</definedName>
    <definedName name="_sum120">NA()</definedName>
    <definedName name="_sum140">NA()</definedName>
    <definedName name="_SUM200">NA()</definedName>
    <definedName name="_SUM400">NA()</definedName>
    <definedName name="_SUM410">NA()</definedName>
    <definedName name="_SUM420">NA()</definedName>
    <definedName name="_SUM440">NA()</definedName>
    <definedName name="_SUM460">NA()</definedName>
    <definedName name="_SUM480">NA()</definedName>
    <definedName name="_SUM500">NA()</definedName>
    <definedName name="_SUM510">NA()</definedName>
    <definedName name="_SUM530">NA()</definedName>
    <definedName name="_SUM540">NA()</definedName>
    <definedName name="_SUM560">NA()</definedName>
    <definedName name="_SUM570">NA()</definedName>
    <definedName name="_SUM580">NA()</definedName>
    <definedName name="_SUM590">NA()</definedName>
    <definedName name="_SUM700">NA()</definedName>
    <definedName name="_SUM701">NA()</definedName>
    <definedName name="_SUM702">NA()</definedName>
    <definedName name="_SUM703">NA()</definedName>
    <definedName name="_SUM704">NA()</definedName>
    <definedName name="_sum770">NA()</definedName>
    <definedName name="_SUM800">NA()</definedName>
    <definedName name="_sum900">NA()</definedName>
    <definedName name="_SUM901">NA()</definedName>
    <definedName name="_SUM902">NA()</definedName>
    <definedName name="_SUM903">NA()</definedName>
    <definedName name="_SUM904">NA()</definedName>
    <definedName name="_ugt3">NA()</definedName>
    <definedName name="_utl3">NA()</definedName>
    <definedName name="_wrn1">NA()</definedName>
    <definedName name="_wrn2">NA()</definedName>
    <definedName name="_wrn3">NA()</definedName>
    <definedName name="a">NA()</definedName>
    <definedName name="a_1">NA()</definedName>
    <definedName name="A_NOS">NA()</definedName>
    <definedName name="A19504583">NA()</definedName>
    <definedName name="a1m72">NA()</definedName>
    <definedName name="aa">NA()</definedName>
    <definedName name="AAA">NA()</definedName>
    <definedName name="AAC_Blocks">NA()</definedName>
    <definedName name="AB">NA()</definedName>
    <definedName name="abc">NA()</definedName>
    <definedName name="AbsorptionKostenstelle">NA()</definedName>
    <definedName name="ac">"[8]a!#ref!"</definedName>
    <definedName name="AccessDatabase">"D:\VOLTAGE DROP FOR THREE PHASE.mdb"</definedName>
    <definedName name="adil">NA()</definedName>
    <definedName name="adil1">NA()</definedName>
    <definedName name="Adjustable_Span_ESOSI">NA()</definedName>
    <definedName name="Adjustable_Telescopic_prop">NA()</definedName>
    <definedName name="advance">NA()</definedName>
    <definedName name="advstaff">NA()</definedName>
    <definedName name="Afa_SoAfaKumBil">NA()</definedName>
    <definedName name="Afa_SoAfaKumKalk">NA()</definedName>
    <definedName name="AfaKumBil">NA()</definedName>
    <definedName name="AfaLfdJahrBil">NA()</definedName>
    <definedName name="AfaLfdMonatBil">NA()</definedName>
    <definedName name="ak">"city"&amp;" "&amp;"state"</definedName>
    <definedName name="Aktualisiere_KoAr">"[9]makro1!$b$1"</definedName>
    <definedName name="ALU_door_window">NA()</definedName>
    <definedName name="alu_haerware">NA()</definedName>
    <definedName name="alu_haerware1">NA()</definedName>
    <definedName name="alu_hardware">NA()</definedName>
    <definedName name="amount">"[13]sheet3!#ref!"</definedName>
    <definedName name="amount_Saled">NA()</definedName>
    <definedName name="AMT">NA()</definedName>
    <definedName name="anuj">NA()</definedName>
    <definedName name="anuj1">NA()</definedName>
    <definedName name="anuj10">"city"&amp;" "&amp;"state"</definedName>
    <definedName name="anuj100">NA()</definedName>
    <definedName name="anuj101">NA()</definedName>
    <definedName name="anuj102">NA()</definedName>
    <definedName name="anuj103">NA()</definedName>
    <definedName name="anuj104">NA()</definedName>
    <definedName name="anuj105">NA()</definedName>
    <definedName name="anuj11">NA()</definedName>
    <definedName name="anuj12">NA()</definedName>
    <definedName name="anuj13">NA()</definedName>
    <definedName name="anuj14">NA()</definedName>
    <definedName name="anuj15">NA()</definedName>
    <definedName name="anuj17">NA()</definedName>
    <definedName name="anuj18">NA()</definedName>
    <definedName name="anuj19">NA()</definedName>
    <definedName name="anuj2">NA()</definedName>
    <definedName name="anuj20">NA()</definedName>
    <definedName name="anuj21">NA()</definedName>
    <definedName name="anuj23">NA()</definedName>
    <definedName name="anuj24">NA()</definedName>
    <definedName name="anuj26">NA()</definedName>
    <definedName name="anuj3">NA()</definedName>
    <definedName name="anuj30">NA()</definedName>
    <definedName name="anuj4">NA()</definedName>
    <definedName name="anuj40">NA()</definedName>
    <definedName name="anuj5">NA()</definedName>
    <definedName name="anuj50">NA()</definedName>
    <definedName name="anuj51">NA()</definedName>
    <definedName name="anuj52">NA()</definedName>
    <definedName name="anuj53">NA()</definedName>
    <definedName name="anuj54">NA()</definedName>
    <definedName name="anuj55">NA()</definedName>
    <definedName name="anuj57">NA()</definedName>
    <definedName name="anuj58">NA()</definedName>
    <definedName name="anuj59">NA()</definedName>
    <definedName name="anuj6">NA()</definedName>
    <definedName name="anuj62">NA()</definedName>
    <definedName name="anuj63">NA()</definedName>
    <definedName name="anuj64">NA()</definedName>
    <definedName name="anuj7">NA()</definedName>
    <definedName name="anuj70">NA()</definedName>
    <definedName name="anuj71">NA()</definedName>
    <definedName name="anuj72">NA()</definedName>
    <definedName name="anuj73">NA()</definedName>
    <definedName name="anuj74">NA()</definedName>
    <definedName name="anuj75">NA()</definedName>
    <definedName name="anuj76">NA()</definedName>
    <definedName name="anuj77">NA()</definedName>
    <definedName name="anuj78">NA()</definedName>
    <definedName name="anuj79">NA()</definedName>
    <definedName name="anuj80">NA()</definedName>
    <definedName name="anuj81">NA()</definedName>
    <definedName name="anuj82">NA()</definedName>
    <definedName name="anuj83">NA()</definedName>
    <definedName name="anuj84">NA()</definedName>
    <definedName name="anuj85">NA()</definedName>
    <definedName name="anuj86">NA()</definedName>
    <definedName name="anuj87">NA()</definedName>
    <definedName name="anuj88">NA()</definedName>
    <definedName name="anuj89">NA()</definedName>
    <definedName name="anuj9">NA()</definedName>
    <definedName name="anuj90">NA()</definedName>
    <definedName name="anuj91">NA()</definedName>
    <definedName name="anuj92">"city"&amp;" "&amp;"state"</definedName>
    <definedName name="anuj93">NA()</definedName>
    <definedName name="anuj94">NA()</definedName>
    <definedName name="anuj95">NA()</definedName>
    <definedName name="anuj96">NA()</definedName>
    <definedName name="anuj97">NA()</definedName>
    <definedName name="anuj98">NA()</definedName>
    <definedName name="anuj99">NA()</definedName>
    <definedName name="AR">NA()</definedName>
    <definedName name="area">NA()</definedName>
    <definedName name="AREAS_CA_CANOPY__WAREHOUSE">NA()</definedName>
    <definedName name="AREAS_CB_Canteen_Building">NA()</definedName>
    <definedName name="AREAS_CIPT_Tanker_CIP_Shed">NA()</definedName>
    <definedName name="AREAS_CLRR_Contract_Labour_Rest_Room">NA()</definedName>
    <definedName name="AREAS_CS_Chemical_Store">NA()</definedName>
    <definedName name="AREAS_ETPC_ETP_Civil_Works">NA()</definedName>
    <definedName name="AREAS_EX_EXTERNAL_WORKS">NA()</definedName>
    <definedName name="AREAS_FC_Farmer_s_Conference">NA()</definedName>
    <definedName name="AREAS_FU_Fumigation">NA()</definedName>
    <definedName name="AREAS_GA_General_Area___Overall">NA()</definedName>
    <definedName name="AREAS_GP_Guard_Posts">NA()</definedName>
    <definedName name="AREAS_LS_LubeOil_Stores">NA()</definedName>
    <definedName name="AREAS_MR_TB_Milk_Reception_Tanker_s_Bay">NA()</definedName>
    <definedName name="AREAS_MTF_Milk_Tank_Foundations">NA()</definedName>
    <definedName name="AREAS_PB_PROCESS_BUILDING">NA()</definedName>
    <definedName name="AREAS_PR_Pipe_Racks">NA()</definedName>
    <definedName name="AREAS_SR_2_Security_Room___2">NA()</definedName>
    <definedName name="AREAS_SR_3_Store_Room">NA()</definedName>
    <definedName name="AREAS_ST_Stacks_near_Utility_Buildings">NA()</definedName>
    <definedName name="AREAS_SY_Scrap_Yard">NA()</definedName>
    <definedName name="AREAS_TWW_Truck_Wheel_Wash">NA()</definedName>
    <definedName name="AREAS_TY_Transformer_Yard">NA()</definedName>
    <definedName name="AREAS_UB_UTILITY_BLOCK">NA()</definedName>
    <definedName name="AREAS_WH_Ware_House_Area">NA()</definedName>
    <definedName name="arif">NA()</definedName>
    <definedName name="arp">NA()</definedName>
    <definedName name="ARUN">NA()</definedName>
    <definedName name="AS">NA()</definedName>
    <definedName name="ASD">NA()</definedName>
    <definedName name="Ausbuchung">NA()</definedName>
    <definedName name="az">NA()</definedName>
    <definedName name="B">NA()</definedName>
    <definedName name="b_nos">NA()</definedName>
    <definedName name="bal">NA()</definedName>
    <definedName name="Bal_Sheet">"[5]pointno.5!#ref!"</definedName>
    <definedName name="BAND">NA()</definedName>
    <definedName name="Basement">NA()</definedName>
    <definedName name="Basement_1">NA()</definedName>
    <definedName name="Basement_2">NA()</definedName>
    <definedName name="Basement_3">NA()</definedName>
    <definedName name="Basement_4">NA()</definedName>
    <definedName name="bat">NA()</definedName>
    <definedName name="BB">NA()</definedName>
    <definedName name="Beam_Clamp">NA()</definedName>
    <definedName name="BED">NA()</definedName>
    <definedName name="BED_WALL">NA()</definedName>
    <definedName name="Beg_Bal">NA()</definedName>
    <definedName name="beh1245632">NA()</definedName>
    <definedName name="beh1245632_1">NA()</definedName>
    <definedName name="beh1245632_2">NA()</definedName>
    <definedName name="beh1245632_3">NA()</definedName>
    <definedName name="BEL">NA()</definedName>
    <definedName name="bent">NA()</definedName>
    <definedName name="BeschäftigungsabweichungVerdichtTechVerw">NA()</definedName>
    <definedName name="Betriebswirtschaftliche_Betrachtung">NA()</definedName>
    <definedName name="BHIST">NA()</definedName>
    <definedName name="Bid_Curr">"[13]data!$c$14"</definedName>
    <definedName name="Bilanzielle_Betrachtung">NA()</definedName>
    <definedName name="bill">NA()</definedName>
    <definedName name="Bonus_E">NA()</definedName>
    <definedName name="BOQ">"city"&amp;" "&amp;"state"</definedName>
    <definedName name="BORDER">"[14]precalculation!#ref!"</definedName>
    <definedName name="BORDERKostenstelle">NA()</definedName>
    <definedName name="bp">NA()</definedName>
    <definedName name="Brick_Aggregate">NA()</definedName>
    <definedName name="Bricks">NA()</definedName>
    <definedName name="Brickwork">NA()</definedName>
    <definedName name="brickwork_utility">NA()</definedName>
    <definedName name="bsd">NA()</definedName>
    <definedName name="BSGrouping">NA()</definedName>
    <definedName name="bsheet">NA()</definedName>
    <definedName name="Bsp">NA()</definedName>
    <definedName name="BuiltIn_Print_Area___0">NA()</definedName>
    <definedName name="Button_1">"VOLTAGE_DROP_FOR_THREE_PHASE_Sheet2_List"</definedName>
    <definedName name="BVA">NA()</definedName>
    <definedName name="c_nos">NA()</definedName>
    <definedName name="C_order">NA()</definedName>
    <definedName name="canteen">NA()</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tegory">NA()</definedName>
    <definedName name="ccv">NA()</definedName>
    <definedName name="Ceiling_Painting">NA()</definedName>
    <definedName name="Cement">NA()</definedName>
    <definedName name="CF_SC">NA()</definedName>
    <definedName name="Channel_Shoulders">NA()</definedName>
    <definedName name="CHOW">NA()</definedName>
    <definedName name="CI">NA()</definedName>
    <definedName name="CIF">"[23]환율!$d$8"</definedName>
    <definedName name="City">NA()</definedName>
    <definedName name="CIVIL_WORKS">NA()</definedName>
    <definedName name="clasif">NA()</definedName>
    <definedName name="CO">"'[17]labour rates'!$c$7"</definedName>
    <definedName name="COAD">"'[18]civil works'!$k$7"</definedName>
    <definedName name="coalsp">NA()</definedName>
    <definedName name="Coarse_Sand">NA()</definedName>
    <definedName name="cobo">NA()</definedName>
    <definedName name="codes">NA()</definedName>
    <definedName name="codesf">NA()</definedName>
    <definedName name="codex">NA()</definedName>
    <definedName name="Cold_twisted_steel_bars___TMT">NA()</definedName>
    <definedName name="Column_Clamp">NA()</definedName>
    <definedName name="COLUMN_LAST">NA()</definedName>
    <definedName name="column_shuttering">NA()</definedName>
    <definedName name="com">NA()</definedName>
    <definedName name="Company_Name_ISC">"[16]calc_isc!$k$4"</definedName>
    <definedName name="Company_Name_SC">"[16]calc_sc!$k$4"</definedName>
    <definedName name="Component">NA()</definedName>
    <definedName name="conm">NA()</definedName>
    <definedName name="conpmp">NA()</definedName>
    <definedName name="CONS">NA()</definedName>
    <definedName name="consumable">NA()</definedName>
    <definedName name="consumption">NA()</definedName>
    <definedName name="cook">NA()</definedName>
    <definedName name="COOL">NA()</definedName>
    <definedName name="cord">NA()</definedName>
    <definedName name="Corner_Ange_2_5m">NA()</definedName>
    <definedName name="Corner_Angel">NA()</definedName>
    <definedName name="Corner_Angel_1_5m">NA()</definedName>
    <definedName name="cran20">NA()</definedName>
    <definedName name="crane">NA()</definedName>
    <definedName name="creditors">NA()</definedName>
    <definedName name="credotor">NA()</definedName>
    <definedName name="Curr_out">NA()</definedName>
    <definedName name="Curr_out_ex">NA()</definedName>
    <definedName name="Curr_sum">NA()</definedName>
    <definedName name="Curr_sum_ex">NA()</definedName>
    <definedName name="cx">NA()</definedName>
    <definedName name="CZ">NA()</definedName>
    <definedName name="D">NA()</definedName>
    <definedName name="d_nos">NA()</definedName>
    <definedName name="da">NA()</definedName>
    <definedName name="Data">NA()</definedName>
    <definedName name="Date">NA()</definedName>
    <definedName name="DC">"[23]환율!$d$14"</definedName>
    <definedName name="ddd">NA()</definedName>
    <definedName name="DEBITED">NA()</definedName>
    <definedName name="Depreciation">NA()</definedName>
    <definedName name="DEPTH">NA()</definedName>
    <definedName name="detail">NA()</definedName>
    <definedName name="detailkalk1">NA()</definedName>
    <definedName name="dfqwfqw">NA()</definedName>
    <definedName name="Diesel">NA()</definedName>
    <definedName name="DIRECT1">"city"&amp;" "&amp;"state"</definedName>
    <definedName name="DIV">NA()</definedName>
    <definedName name="DivTB">NA()</definedName>
    <definedName name="dja">NA()</definedName>
    <definedName name="dk">NA()</definedName>
    <definedName name="DMRC_TOTA">NA()</definedName>
    <definedName name="DMRC_TOTAL">NA()</definedName>
    <definedName name="DOOR_Painting">NA()</definedName>
    <definedName name="Double_Clip">NA()</definedName>
    <definedName name="dpr">NA()</definedName>
    <definedName name="DR">NA()</definedName>
    <definedName name="dt">NA()</definedName>
    <definedName name="Dur">"[13]data!$h$18"</definedName>
    <definedName name="dy">NA()</definedName>
    <definedName name="E">NA()</definedName>
    <definedName name="e_nos">NA()</definedName>
    <definedName name="earthwork">NA()</definedName>
    <definedName name="earthwork_utility">NA()</definedName>
    <definedName name="EE">NA()</definedName>
    <definedName name="EGP">3.8204629</definedName>
    <definedName name="ELE">NA()</definedName>
    <definedName name="EMI">NA()</definedName>
    <definedName name="EMI_1">NA()</definedName>
    <definedName name="EMI_2">NA()</definedName>
    <definedName name="EMI_3">NA()</definedName>
    <definedName name="EMI_4">NA()</definedName>
    <definedName name="EMI_5">NA()</definedName>
    <definedName name="EMI_6">NA()</definedName>
    <definedName name="End_Bal">NA()</definedName>
    <definedName name="Er">NA()</definedName>
    <definedName name="erer">NA()</definedName>
    <definedName name="euro">13.7603</definedName>
    <definedName name="EVA">NA()</definedName>
    <definedName name="EVA_RDS">NA()</definedName>
    <definedName name="EVA_SDR">NA()</definedName>
    <definedName name="EVA_SWR">NA()</definedName>
    <definedName name="EVA_WSP">NA()</definedName>
    <definedName name="Ex_Cost">NA()</definedName>
    <definedName name="excav">NA()</definedName>
    <definedName name="Excel_BuiltIn__FilterDatabase_10">NA()</definedName>
    <definedName name="Excel_BuiltIn__FilterDatabase_3">NA()</definedName>
    <definedName name="Excel_BuiltIn__FilterDatabase_4">NA()</definedName>
    <definedName name="Excel_BuiltIn__FilterDatabase_4_1">NA()</definedName>
    <definedName name="Excel_BuiltIn__FilterDatabase_5">NA()</definedName>
    <definedName name="Excel_BuiltIn__FilterDatabase_5_1">NA()</definedName>
    <definedName name="Excel_BuiltIn__FilterDatabase_5_1_1">NA()</definedName>
    <definedName name="Excel_BuiltIn__FilterDatabase_6">NA()</definedName>
    <definedName name="Excel_BuiltIn__FilterDatabase_6_1">NA()</definedName>
    <definedName name="Excel_BuiltIn__FilterDatabase_7">NA()</definedName>
    <definedName name="Excel_BuiltIn__FilterDatabase_7_1">NA()</definedName>
    <definedName name="Excel_BuiltIn__FilterDatabase_7_1_1">NA()</definedName>
    <definedName name="Excel_BuiltIn__FilterDatabase_8">NA()</definedName>
    <definedName name="Excel_BuiltIn__FilterDatabase_9">NA()</definedName>
    <definedName name="Excel_BuiltIn__FilterDatabase_9_1">NA()</definedName>
    <definedName name="Excel_BuiltIn_Database_0">NA()</definedName>
    <definedName name="Excel_BuiltIn_Print_Area">NA()</definedName>
    <definedName name="Excel_BuiltIn_Print_Area_1">NA()</definedName>
    <definedName name="Excel_BuiltIn_Print_Area_1_1">NA()</definedName>
    <definedName name="Excel_BuiltIn_Print_Area_1_1_1">NA()</definedName>
    <definedName name="Excel_BuiltIn_Print_Area_1_1_1_1">NA()</definedName>
    <definedName name="Excel_BuiltIn_Print_Area_1_1_1_1_1">NA()</definedName>
    <definedName name="Excel_BuiltIn_Print_Area_1_1_2">NA()</definedName>
    <definedName name="Excel_BuiltIn_Print_Area_1_2">NA()</definedName>
    <definedName name="Excel_BuiltIn_Print_Area_1_3">NA()</definedName>
    <definedName name="Excel_BuiltIn_Print_Area_1_4">NA()</definedName>
    <definedName name="Excel_BuiltIn_Print_Area_1_6">NA()</definedName>
    <definedName name="Excel_BuiltIn_Print_Area_10">NA()</definedName>
    <definedName name="Excel_BuiltIn_Print_Area_10_1">NA()</definedName>
    <definedName name="Excel_BuiltIn_Print_Area_11">NA()</definedName>
    <definedName name="Excel_BuiltIn_Print_Area_11_1">NA()</definedName>
    <definedName name="Excel_BuiltIn_Print_Area_11_1_1">NA()</definedName>
    <definedName name="Excel_BuiltIn_Print_Area_11_1_1_1">NA()</definedName>
    <definedName name="Excel_BuiltIn_Print_Area_11_1_1_1_1">NA()</definedName>
    <definedName name="Excel_BuiltIn_Print_Area_11_2">NA()</definedName>
    <definedName name="Excel_BuiltIn_Print_Area_11_3">NA()</definedName>
    <definedName name="Excel_BuiltIn_Print_Area_11_4">NA()</definedName>
    <definedName name="Excel_BuiltIn_Print_Area_12">NA()</definedName>
    <definedName name="Excel_BuiltIn_Print_Area_13">NA()</definedName>
    <definedName name="Excel_BuiltIn_Print_Area_2">NA()</definedName>
    <definedName name="Excel_BuiltIn_Print_Area_2_1">NA()</definedName>
    <definedName name="Excel_BuiltIn_Print_Area_2_1_1">NA()</definedName>
    <definedName name="Excel_BuiltIn_Print_Area_2_1_2">NA()</definedName>
    <definedName name="Excel_BuiltIn_Print_Area_2_1_3">NA()</definedName>
    <definedName name="Excel_BuiltIn_Print_Area_2_1_4">NA()</definedName>
    <definedName name="Excel_BuiltIn_Print_Area_2_2">NA()</definedName>
    <definedName name="Excel_BuiltIn_Print_Area_2_3">NA()</definedName>
    <definedName name="Excel_BuiltIn_Print_Area_2_4">NA()</definedName>
    <definedName name="Excel_BuiltIn_Print_Area_3">NA()</definedName>
    <definedName name="Excel_BuiltIn_Print_Area_3_1">NA()</definedName>
    <definedName name="Excel_BuiltIn_Print_Area_3_1_1">NA()</definedName>
    <definedName name="Excel_BuiltIn_Print_Area_3_1_1_1">NA()</definedName>
    <definedName name="Excel_BuiltIn_Print_Area_3_1_1_1_1">NA()</definedName>
    <definedName name="Excel_BuiltIn_Print_Area_3_1_1_1_1_1">NA()</definedName>
    <definedName name="Excel_BuiltIn_Print_Area_3_1_1_1_1_1_1">NA()</definedName>
    <definedName name="Excel_BuiltIn_Print_Area_4">NA()</definedName>
    <definedName name="Excel_BuiltIn_Print_Area_4_1">NA()</definedName>
    <definedName name="Excel_BuiltIn_Print_Area_4_1_1">NA()</definedName>
    <definedName name="Excel_BuiltIn_Print_Area_4_1_1_1">NA()</definedName>
    <definedName name="Excel_BuiltIn_Print_Area_4_1_1_1_1">NA()</definedName>
    <definedName name="Excel_BuiltIn_Print_Area_5">NA()</definedName>
    <definedName name="Excel_BuiltIn_Print_Area_5_1">NA()</definedName>
    <definedName name="Excel_BuiltIn_Print_Area_5_1_1">NA()</definedName>
    <definedName name="Excel_BuiltIn_Print_Area_5_1_1_1">NA()</definedName>
    <definedName name="Excel_BuiltIn_Print_Area_5_1_1_1_1">NA()</definedName>
    <definedName name="Excel_BuiltIn_Print_Area_6">NA()</definedName>
    <definedName name="Excel_BuiltIn_Print_Area_6_1">NA()</definedName>
    <definedName name="Excel_BuiltIn_Print_Area_6_1_1">NA()</definedName>
    <definedName name="Excel_BuiltIn_Print_Area_6_1_1_1">NA()</definedName>
    <definedName name="Excel_BuiltIn_Print_Area_7">NA()</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8_1">NA()</definedName>
    <definedName name="Excel_BuiltIn_Print_Area_8_1_1">NA()</definedName>
    <definedName name="Excel_BuiltIn_Print_Area_8_1_1_1">NA()</definedName>
    <definedName name="Excel_BuiltIn_Print_Area_8_1_1_1_1">NA()</definedName>
    <definedName name="Excel_BuiltIn_Print_Area_8_1_1_1_1_1">NA()</definedName>
    <definedName name="Excel_BuiltIn_Print_Area_9">NA()</definedName>
    <definedName name="Excel_BuiltIn_Print_Area_9_1">NA()</definedName>
    <definedName name="Excel_BuiltIn_Print_Area_9_1_1">NA()</definedName>
    <definedName name="Excel_BuiltIn_Print_Area_9_1_1_1">NA()</definedName>
    <definedName name="Excel_BuiltIn_Print_Area_9_1_1_1_1">NA()</definedName>
    <definedName name="Excel_BuiltIn_Print_Titles_1">NA()</definedName>
    <definedName name="Excel_BuiltIn_Print_Titles_1_1">NA()</definedName>
    <definedName name="Excel_BuiltIn_Print_Titles_1_1_1">NA()</definedName>
    <definedName name="Excel_BuiltIn_Print_Titles_1_1_2">NA()</definedName>
    <definedName name="Excel_BuiltIn_Print_Titles_1_3">NA()</definedName>
    <definedName name="Excel_BuiltIn_Print_Titles_1_4">NA()</definedName>
    <definedName name="Excel_BuiltIn_Print_Titles_1_6">NA()</definedName>
    <definedName name="Excel_BuiltIn_Print_Titles_11">NA()</definedName>
    <definedName name="Excel_BuiltIn_Print_Titles_11_1">NA()</definedName>
    <definedName name="Excel_BuiltIn_Print_Titles_11_2">NA()</definedName>
    <definedName name="Excel_BuiltIn_Print_Titles_11_3">NA()</definedName>
    <definedName name="Excel_BuiltIn_Print_Titles_11_4">NA()</definedName>
    <definedName name="Excel_BuiltIn_Print_Titles_12">NA()</definedName>
    <definedName name="Excel_BuiltIn_print_titles_12_1">NA()</definedName>
    <definedName name="Excel_BuiltIn_print_titles_12_2">NA()</definedName>
    <definedName name="Excel_BuiltIn_print_titles_12_3">NA()</definedName>
    <definedName name="Excel_BuiltIn_print_titles_12_4">NA()</definedName>
    <definedName name="Excel_BuiltIn_Print_Titles_13">NA()</definedName>
    <definedName name="Excel_BuiltIn_Print_Titles_13_1">NA()</definedName>
    <definedName name="Excel_BuiltIn_Print_Titles_13_2">NA()</definedName>
    <definedName name="Excel_BuiltIn_Print_Titles_13_3">NA()</definedName>
    <definedName name="Excel_BuiltIn_Print_Titles_13_4">NA()</definedName>
    <definedName name="Excel_BuiltIn_Print_Titles_2">NA()</definedName>
    <definedName name="Excel_BuiltIn_Print_Titles_2_1">NA()</definedName>
    <definedName name="Excel_BuiltIn_Print_Titles_2_2">NA()</definedName>
    <definedName name="Excel_BuiltIn_Print_Titles_2_3">NA()</definedName>
    <definedName name="Excel_BuiltIn_Print_Titles_2_4">NA()</definedName>
    <definedName name="Excel_BuiltIn_Print_Titles_3">NA()</definedName>
    <definedName name="Excel_BuiltIn_Print_Titles_3_1">NA()</definedName>
    <definedName name="Excel_BuiltIn_Print_Titles_4">NA()</definedName>
    <definedName name="Excel_BuiltIn_Print_Titles_4_1">NA()</definedName>
    <definedName name="Excel_BuiltIn_Print_Titles_5_1">NA()</definedName>
    <definedName name="Excel_BuiltIn_Print_Titles_5_1_1">NA()</definedName>
    <definedName name="Excel_BuiltIn_Print_Titles_6_1">NA()</definedName>
    <definedName name="Excel_BuiltIn_Print_Titles_7">NA()</definedName>
    <definedName name="Excel_BuiltIn_Print_Titles_7_1">NA()</definedName>
    <definedName name="Excel_BuiltIn_Print_Titles_7_1_1">NA()</definedName>
    <definedName name="Excel_BuiltIn_Print_Titles_8_1">NA()</definedName>
    <definedName name="Excel_BuiltIn_Print_Titles_9_1">NA()</definedName>
    <definedName name="External_paint">NA()</definedName>
    <definedName name="Extra_Pay">NA()</definedName>
    <definedName name="F">NA()</definedName>
    <definedName name="f_nos">NA()</definedName>
    <definedName name="factoryeqip">NA()</definedName>
    <definedName name="faktor">1</definedName>
    <definedName name="faktor2">1.317</definedName>
    <definedName name="faktor3">1</definedName>
    <definedName name="faktor7">1</definedName>
    <definedName name="FC">"[23]환율!$d$15"</definedName>
    <definedName name="FD">NA()</definedName>
    <definedName name="fdgsdf">NA()</definedName>
    <definedName name="FEDC">"[23]환율!$d$13"</definedName>
    <definedName name="FFGSADFSAF">NA()</definedName>
    <definedName name="final_report">NA()</definedName>
    <definedName name="final_report1">NA()</definedName>
    <definedName name="Fine_Sand">NA()</definedName>
    <definedName name="finishes">NA()</definedName>
    <definedName name="First">NA()</definedName>
    <definedName name="FK_Inp">NA()</definedName>
    <definedName name="Flame_Finished_Granite_Green_Fanatsy">NA()</definedName>
    <definedName name="floor">NA()</definedName>
    <definedName name="FLOORING">NA()</definedName>
    <definedName name="Floriana_Marble">NA()</definedName>
    <definedName name="FM_Inp">NA()</definedName>
    <definedName name="fp">NA()</definedName>
    <definedName name="freight">NA()</definedName>
    <definedName name="fsadfsdafsdaf">NA()</definedName>
    <definedName name="FSDFSAD">NA()</definedName>
    <definedName name="Fuel_Coal">NA()</definedName>
    <definedName name="Full_Print">NA()</definedName>
    <definedName name="Fuse">NA()</definedName>
    <definedName name="FYU">NA()</definedName>
    <definedName name="FZ_Elin">NA()</definedName>
    <definedName name="FZ_Inp">NA()</definedName>
    <definedName name="G">NA()</definedName>
    <definedName name="gen">1</definedName>
    <definedName name="GesamtabweichungVerdichtTechVerw">NA()</definedName>
    <definedName name="GF">NA()</definedName>
    <definedName name="gg">"city"&amp;" "&amp;"state"</definedName>
    <definedName name="ggfh">NA()</definedName>
    <definedName name="ggg">NA()</definedName>
    <definedName name="GL">NA()</definedName>
    <definedName name="GLA">NA()</definedName>
    <definedName name="GP">NA()</definedName>
    <definedName name="GR">NA()</definedName>
    <definedName name="granite_brown">NA()</definedName>
    <definedName name="grind">NA()</definedName>
    <definedName name="group">NA()</definedName>
    <definedName name="grouping">NA()</definedName>
    <definedName name="H">NA()</definedName>
    <definedName name="Header_Row">NA()</definedName>
    <definedName name="hj">"city"&amp;" "&amp;"state"</definedName>
    <definedName name="HK_Inp">NA()</definedName>
    <definedName name="hkjjhkhkhk">NA()</definedName>
    <definedName name="hmp">NA()</definedName>
    <definedName name="HTML_CodePage">1252</definedName>
    <definedName name="HTML_Control">{"'Furniture&amp; O.E'!$A$4:$D$27"}</definedName>
    <definedName name="HTML_Description">""</definedName>
    <definedName name="HTML_Email">""</definedName>
    <definedName name="HTML_Header">"Furniture&amp; O.E"</definedName>
    <definedName name="HTML_LastUpdate">"09/15/2000"</definedName>
    <definedName name="HTML_LineAfter">0</definedName>
    <definedName name="HTML_LineBefore">0</definedName>
    <definedName name="HTML_Name">"Raman"</definedName>
    <definedName name="HTML_OBDlg2">1</definedName>
    <definedName name="HTML_OBDlg4">1</definedName>
    <definedName name="HTML_OS">0</definedName>
    <definedName name="HTML_PathFile">"C:\My Documents\MyHTML.htm"</definedName>
    <definedName name="HTML_Title">"New Codes"</definedName>
    <definedName name="I">NA()</definedName>
    <definedName name="icon">NA()</definedName>
    <definedName name="ii">NA()</definedName>
    <definedName name="INCOMTAX">NA()</definedName>
    <definedName name="Index">NA()</definedName>
    <definedName name="infr_old_budget">NA()</definedName>
    <definedName name="INFRASTRUCTURE_ENTRY">NA()</definedName>
    <definedName name="Int">NA()</definedName>
    <definedName name="Interest_Rate">NA()</definedName>
    <definedName name="Interior">NA()</definedName>
    <definedName name="Inverece">NA()</definedName>
    <definedName name="INVSTMNT">NA()</definedName>
    <definedName name="isccc">"[16]calc_isc!$k$9"</definedName>
    <definedName name="iscoc">"[16]calc_isc!$k$7"</definedName>
    <definedName name="IS현황">"[13]sheet3!#ref!"</definedName>
    <definedName name="itb">"city"&amp;" "&amp;"state"</definedName>
    <definedName name="ITEX">NA()</definedName>
    <definedName name="J">"[4]a!#ref!"</definedName>
    <definedName name="jai">NA()</definedName>
    <definedName name="Jamuna_Sand">NA()</definedName>
    <definedName name="jhdsghghfh">NA()</definedName>
    <definedName name="jhdsghghfh1">NA()</definedName>
    <definedName name="joint">NA()</definedName>
    <definedName name="june">NA()</definedName>
    <definedName name="K">NA()</definedName>
    <definedName name="Kail_II_nd_class_board">NA()</definedName>
    <definedName name="Kail_II_nd_class_scantling">NA()</definedName>
    <definedName name="kalk1">NA()</definedName>
    <definedName name="kalk3">NA()</definedName>
    <definedName name="Kavi">NA()</definedName>
    <definedName name="Kerosene_Oil">NA()</definedName>
    <definedName name="kl">NA()</definedName>
    <definedName name="krs">NA()</definedName>
    <definedName name="L">NA()</definedName>
    <definedName name="LA">NA()</definedName>
    <definedName name="lala">NA()</definedName>
    <definedName name="LAST_COLUMN">NA()</definedName>
    <definedName name="Last_Row">NA()</definedName>
    <definedName name="LE">NA()</definedName>
    <definedName name="LeistungKostenstelle">NA()</definedName>
    <definedName name="LeistungVerdichtTechVerw">NA()</definedName>
    <definedName name="LK">NA()</definedName>
    <definedName name="load">NA()</definedName>
    <definedName name="loan">NA()</definedName>
    <definedName name="Loan_Amount">NA()</definedName>
    <definedName name="Loan_Start">NA()</definedName>
    <definedName name="Loan_Years">NA()</definedName>
    <definedName name="Loansinvest">NA()</definedName>
    <definedName name="LOCAL_STAFF">NA()</definedName>
    <definedName name="LOCAL_STAFF_ENTRY">NA()</definedName>
    <definedName name="Location">"[13]data!$c$10"</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dr">NA()</definedName>
    <definedName name="logc_order">NA()</definedName>
    <definedName name="look">NA()</definedName>
    <definedName name="LOP">NA()</definedName>
    <definedName name="m">{"'Furniture&amp; O.E'!$A$4:$D$27"}</definedName>
    <definedName name="M_s___AHUJA_BUILDER_S">NA()</definedName>
    <definedName name="M1_">NA()</definedName>
    <definedName name="M2_">NA()</definedName>
    <definedName name="MACHINE_EQUIPMENT">NA()</definedName>
    <definedName name="MACHINE_EQUIPMENT_ENTRY">NA()</definedName>
    <definedName name="man">NA()</definedName>
    <definedName name="man_power_sum">NA()</definedName>
    <definedName name="manpower_details">NA()</definedName>
    <definedName name="marble">NA()</definedName>
    <definedName name="Marble_Dust">NA()</definedName>
    <definedName name="MAS">NA()</definedName>
    <definedName name="mat">NA()</definedName>
    <definedName name="MATE">NA()</definedName>
    <definedName name="Material_rate_entry">NA()</definedName>
    <definedName name="MAY03PH2">NA()</definedName>
    <definedName name="mfg">NA()</definedName>
    <definedName name="MI">NA()</definedName>
    <definedName name="misc3">NA()</definedName>
    <definedName name="mm">NA()</definedName>
    <definedName name="mo">NA()</definedName>
    <definedName name="Mobile_crane">NA()</definedName>
    <definedName name="Monat1Kostenstelle">NA()</definedName>
    <definedName name="MONTH_CONDITION">NA()</definedName>
    <definedName name="MONTH_DETAILS">NA()</definedName>
    <definedName name="Monthly">NA()</definedName>
    <definedName name="MP">NA()</definedName>
    <definedName name="MS_bar">NA()</definedName>
    <definedName name="MS_bar_6mm">NA()</definedName>
    <definedName name="MS_Tube_40mm">NA()</definedName>
    <definedName name="msheet">NA()</definedName>
    <definedName name="mta">NA()</definedName>
    <definedName name="Mural_Tiles">NA()</definedName>
    <definedName name="MZ">NA()</definedName>
    <definedName name="Name">"[13]data!$c$8"</definedName>
    <definedName name="NO">NA()</definedName>
    <definedName name="NO_">NA()</definedName>
    <definedName name="No_units">NA()</definedName>
    <definedName name="NOK">NA()</definedName>
    <definedName name="NOS">NA()</definedName>
    <definedName name="NUDABil">NA()</definedName>
    <definedName name="Num_Pmt_Per_Year">NA()</definedName>
    <definedName name="Number_of_Payments">MATCH(0.01,End_Bal,-1)+1</definedName>
    <definedName name="officeexp">NA()</definedName>
    <definedName name="OLE_LINK1">"$boq.$"</definedName>
    <definedName name="OLE_LINK2">"$boq.$"</definedName>
    <definedName name="oooo">NA()</definedName>
    <definedName name="OP">NA()</definedName>
    <definedName name="OVER_HEADS_ENTRY">NA()</definedName>
    <definedName name="OVERHEADS">NA()</definedName>
    <definedName name="p">NA()</definedName>
    <definedName name="P1R">NA()</definedName>
    <definedName name="P2R">NA()</definedName>
    <definedName name="P3R">NA()</definedName>
    <definedName name="P4R">NA()</definedName>
    <definedName name="P5R">NA()</definedName>
    <definedName name="PA">NA()</definedName>
    <definedName name="PAD">NA()</definedName>
    <definedName name="Pane2">NA()</definedName>
    <definedName name="paver">NA()</definedName>
    <definedName name="Paving_Bitumen_S_90">NA()</definedName>
    <definedName name="Pay_Date">NA()</definedName>
    <definedName name="Pay_Num">NA()</definedName>
    <definedName name="Payment_Date">DATE(YEAR(Loan_Start),MONTH(Loan_Start)+"payment_number",DAY(Loan_Start))</definedName>
    <definedName name="pbt">NA()</definedName>
    <definedName name="pc">NA()</definedName>
    <definedName name="pcc_utility">NA()</definedName>
    <definedName name="period">NA()</definedName>
    <definedName name="PF">NA()</definedName>
    <definedName name="PFC">NA()</definedName>
    <definedName name="PFL">NA()</definedName>
    <definedName name="PhaseCode">NA()</definedName>
    <definedName name="PHE">NA()</definedName>
    <definedName name="photo">NA()</definedName>
    <definedName name="pin">NA()</definedName>
    <definedName name="pipe_rack">NA()</definedName>
    <definedName name="pipe3">NA()</definedName>
    <definedName name="pj">NA()</definedName>
    <definedName name="PL">NA()</definedName>
    <definedName name="plan">NA()</definedName>
    <definedName name="PlanFixKostenstelle">NA()</definedName>
    <definedName name="PlanTotalKostenstelle">NA()</definedName>
    <definedName name="PlanVariabelKostenstelle">NA()</definedName>
    <definedName name="PLASTER">NA()</definedName>
    <definedName name="Plasticizer">NA()</definedName>
    <definedName name="pmp">NA()</definedName>
    <definedName name="POB6RTRT">NA()</definedName>
    <definedName name="POC">NA()</definedName>
    <definedName name="POR1C1R59C22RTSQKS15C6LRTPPPPPT">NA()</definedName>
    <definedName name="Powder">NA()</definedName>
    <definedName name="PPPPPPPP">NA()</definedName>
    <definedName name="PR">NA()</definedName>
    <definedName name="PrevYears">NA()</definedName>
    <definedName name="Princ">NA()</definedName>
    <definedName name="Print">NA()</definedName>
    <definedName name="Print_Area_MI">NA()</definedName>
    <definedName name="Print_Area_Reset">OFFSET(Full_Print,0,0,Last_Row)</definedName>
    <definedName name="Print_Checklist">NA()</definedName>
    <definedName name="Print_Cover">NA()</definedName>
    <definedName name="Print_ITR">NA()</definedName>
    <definedName name="Print_Range">NA()</definedName>
    <definedName name="Print_Settlement">NA()</definedName>
    <definedName name="Print_Tiltes">NA()</definedName>
    <definedName name="Print_Title">NA()</definedName>
    <definedName name="_xlnm.Print_Titles" localSheetId="0">CAfeccino!$1:$4</definedName>
    <definedName name="Print_TRA">NA()</definedName>
    <definedName name="printing">NA()</definedName>
    <definedName name="ProjectLocation">NA()</definedName>
    <definedName name="ProjectNumber">NA()</definedName>
    <definedName name="ProjectSubtitle">NA()</definedName>
    <definedName name="ProjectTitle">NA()</definedName>
    <definedName name="Prop_2m">NA()</definedName>
    <definedName name="Prov">"[5]pointno.5!#ref!"</definedName>
    <definedName name="PRWMAY07">NA()</definedName>
    <definedName name="PRWSEP05">NA()</definedName>
    <definedName name="Pumping_Charge">NA()</definedName>
    <definedName name="purchase">NA()</definedName>
    <definedName name="pwd">NA()</definedName>
    <definedName name="q">NA()</definedName>
    <definedName name="qater">NA()</definedName>
    <definedName name="qq">NA()</definedName>
    <definedName name="Quarter">NA()</definedName>
    <definedName name="quarter_1">NA()</definedName>
    <definedName name="quarter_2">NA()</definedName>
    <definedName name="quarter_3">NA()</definedName>
    <definedName name="quarter_4">NA()</definedName>
    <definedName name="quarterly_report">NA()</definedName>
    <definedName name="QuerSummeKostenstelle">NA()</definedName>
    <definedName name="QuerSummeKst">NA()</definedName>
    <definedName name="QZ">NA()</definedName>
    <definedName name="R_">"[4]a!#ref!"</definedName>
    <definedName name="RA">NA()</definedName>
    <definedName name="rad">NA()</definedName>
    <definedName name="RAF">NA()</definedName>
    <definedName name="raftboq03">"city"&amp;" "&amp;"state"</definedName>
    <definedName name="Rajnagar_Marble">NA()</definedName>
    <definedName name="ramu">NA()</definedName>
    <definedName name="RAT">NA()</definedName>
    <definedName name="rates">NA()</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b">NA()</definedName>
    <definedName name="rcc">NA()</definedName>
    <definedName name="rcc_columns">NA()</definedName>
    <definedName name="rd">NA()</definedName>
    <definedName name="RDS">NA()</definedName>
    <definedName name="re">NA()</definedName>
    <definedName name="Reconcilation">"city"&amp;" "&amp;"state"</definedName>
    <definedName name="Reflected_interlocking_80">NA()</definedName>
    <definedName name="REGULAR_STAFF">NA()</definedName>
    <definedName name="REGULAR_STAFF_ENTRY">NA()</definedName>
    <definedName name="renamedetailcalk">NA()</definedName>
    <definedName name="RentSubsidy_B">NA()</definedName>
    <definedName name="repair">NA()</definedName>
    <definedName name="RestwertBil">NA()</definedName>
    <definedName name="RestwertKalk">NA()</definedName>
    <definedName name="RF">"[4]a!#ref!"</definedName>
    <definedName name="rig">NA()</definedName>
    <definedName name="RMC_Production_cost">NA()</definedName>
    <definedName name="road">NA()</definedName>
    <definedName name="ROBR">NA()</definedName>
    <definedName name="ROEX">NA()</definedName>
    <definedName name="ROHO">NA()</definedName>
    <definedName name="roll">NA()</definedName>
    <definedName name="rope">NA()</definedName>
    <definedName name="RP">250</definedName>
    <definedName name="rrrrr">"city"&amp;" "&amp;"state"</definedName>
    <definedName name="rund">2</definedName>
    <definedName name="rund_ats">0</definedName>
    <definedName name="runden">"[16]interface_isc!$e$100"</definedName>
    <definedName name="S1_">NA()</definedName>
    <definedName name="S2_">NA()</definedName>
    <definedName name="SAD">NA()</definedName>
    <definedName name="Safeda_Balli">NA()</definedName>
    <definedName name="Salaries1010">NA()</definedName>
    <definedName name="Salaries1010_A">NA()</definedName>
    <definedName name="SALES">NA()</definedName>
    <definedName name="Salesbreak">NA()</definedName>
    <definedName name="samosa">"city"&amp;" "&amp;"state"</definedName>
    <definedName name="samp">NA()</definedName>
    <definedName name="san">NA()</definedName>
    <definedName name="sanjay">NA()</definedName>
    <definedName name="sanju">NA()</definedName>
    <definedName name="sat">NA()</definedName>
    <definedName name="Scaffolding">NA()</definedName>
    <definedName name="sccc">"[16]calc_sc!$k$9"</definedName>
    <definedName name="Sch6A">"[5]pointno.5!#ref!"</definedName>
    <definedName name="Sch6B">"[5]pointno.5!#ref!"</definedName>
    <definedName name="Sch6C">"[5]pointno.5!#ref!"</definedName>
    <definedName name="Sched_Pay">NA()</definedName>
    <definedName name="Scheduled_Extra_Payments">NA()</definedName>
    <definedName name="Scheduled_Interest_Rate">NA()</definedName>
    <definedName name="Scheduled_Monthly_Payment">NA()</definedName>
    <definedName name="scoc">"[16]calc_sc!$k$7"</definedName>
    <definedName name="SCOPE">"city"&amp;" "&amp;"state"</definedName>
    <definedName name="sdafdsa">NA()</definedName>
    <definedName name="SDF">NA()</definedName>
    <definedName name="sdfds">NA()</definedName>
    <definedName name="sdfsd">NA()</definedName>
    <definedName name="sdhghjfshadyaeqjujweqorei">NA()</definedName>
    <definedName name="sdsdd">NA()</definedName>
    <definedName name="SEATING">NA()</definedName>
    <definedName name="security">NA()</definedName>
    <definedName name="sep">NA()</definedName>
    <definedName name="sep_">NA()</definedName>
    <definedName name="set">NA()</definedName>
    <definedName name="sets">NA()</definedName>
    <definedName name="sfvdafv">NA()</definedName>
    <definedName name="sg">0.92</definedName>
    <definedName name="Sharique">NA()</definedName>
    <definedName name="Shop_Floor_Hour_Rate___2000">"kapil"</definedName>
    <definedName name="shuttering">NA()</definedName>
    <definedName name="siba">NA()</definedName>
    <definedName name="siba1">NA()</definedName>
    <definedName name="siba2">NA()</definedName>
    <definedName name="sibabb">NA()</definedName>
    <definedName name="Single_Clip">NA()</definedName>
    <definedName name="SKBEL">NA()</definedName>
    <definedName name="snd">NA()</definedName>
    <definedName name="SoAfaKumBil">NA()</definedName>
    <definedName name="SoAfaKumKalk">NA()</definedName>
    <definedName name="SoAfaLfdJahrBil">NA()</definedName>
    <definedName name="SoAfaLfdJahrKalk">NA()</definedName>
    <definedName name="SoAfaLfdMonatKalk">NA()</definedName>
    <definedName name="SONU">NA()</definedName>
    <definedName name="SORT">NA()</definedName>
    <definedName name="SPR">NA()</definedName>
    <definedName name="spray">NA()</definedName>
    <definedName name="srh">NA()</definedName>
    <definedName name="srp">NA()</definedName>
    <definedName name="srtthyrt">NA()</definedName>
    <definedName name="ss">NA()</definedName>
    <definedName name="st">NA()</definedName>
    <definedName name="staff">NA()</definedName>
    <definedName name="Stage">NA()</definedName>
    <definedName name="stg">NA()</definedName>
    <definedName name="stock">NA()</definedName>
    <definedName name="Stone_Aggregate_10_mm">NA()</definedName>
    <definedName name="Stone_Aggregate_20_mm">NA()</definedName>
    <definedName name="Stone_Aggregate_40_mm">NA()</definedName>
    <definedName name="Stone_Dust">NA()</definedName>
    <definedName name="storm">NA()</definedName>
    <definedName name="sum">NA()</definedName>
    <definedName name="SUMMARY">NA()</definedName>
    <definedName name="sumrisk">NA()</definedName>
    <definedName name="sundry">NA()</definedName>
    <definedName name="sundryexp">NA()</definedName>
    <definedName name="SUNIL">NA()</definedName>
    <definedName name="SUNIL1">NA()</definedName>
    <definedName name="SUNIL3">NA()</definedName>
    <definedName name="suresh">NA()</definedName>
    <definedName name="surf">NA()</definedName>
    <definedName name="SUSHIL">NA()</definedName>
    <definedName name="sweep">NA()</definedName>
    <definedName name="SXA">NA()</definedName>
    <definedName name="SXZCAX">"city"&amp;" "&amp;"state"</definedName>
    <definedName name="T_A">NA()</definedName>
    <definedName name="t_area">NA()</definedName>
    <definedName name="TAHOMA">NA()</definedName>
    <definedName name="tank">NA()</definedName>
    <definedName name="Tarun">"city"&amp;" "&amp;"state"</definedName>
    <definedName name="telephone">NA()</definedName>
    <definedName name="text">NA()</definedName>
    <definedName name="Tile_work">NA()</definedName>
    <definedName name="tipp">NA()</definedName>
    <definedName name="TO_AR">NA()</definedName>
    <definedName name="TopEx_">NA()</definedName>
    <definedName name="TOR">NA()</definedName>
    <definedName name="TOT_SALES">"[15]공장별판관비배부!$k$35"</definedName>
    <definedName name="TOTAL">NA()</definedName>
    <definedName name="TOTAL_CONSUMPTION">NA()</definedName>
    <definedName name="Total_Interest">NA()</definedName>
    <definedName name="Total_Pay">NA()</definedName>
    <definedName name="Total_Payment">"scheduled_payment"+"extra_payment"</definedName>
    <definedName name="totalf">NA()</definedName>
    <definedName name="TotalLine341">NA()</definedName>
    <definedName name="totalthisbill">NA()</definedName>
    <definedName name="tr">NA()</definedName>
    <definedName name="trans">NA()</definedName>
    <definedName name="tt">NA()</definedName>
    <definedName name="tttt">NA()</definedName>
    <definedName name="type">NA()</definedName>
    <definedName name="ugt">NA()</definedName>
    <definedName name="Umlage">"[9]makro1!$a$1"</definedName>
    <definedName name="US">2388</definedName>
    <definedName name="utility">NA()</definedName>
    <definedName name="utility1">NA()</definedName>
    <definedName name="V">NA()</definedName>
    <definedName name="Values_Entered">IF(Loan_Amount*Interest_Rate*Loan_Years*Loan_Start&gt;0,1,0)</definedName>
    <definedName name="VAT_Comp_Kurz">NA()</definedName>
    <definedName name="VAT_Companies">NA()</definedName>
    <definedName name="vbv">NA()</definedName>
    <definedName name="vbvbvb">NA()</definedName>
    <definedName name="vbvbvvv">NA()</definedName>
    <definedName name="vehicle">NA()</definedName>
    <definedName name="VerbrauchsabweichungVerdichtTechVerw">NA()</definedName>
    <definedName name="vib">NA()</definedName>
    <definedName name="vibroll">NA()</definedName>
    <definedName name="VOLTAGE_DROP_FOR_THREE_PHASE_Sheet2_List">NA()</definedName>
    <definedName name="W">NA()</definedName>
    <definedName name="W_proofing">NA()</definedName>
    <definedName name="Wall_form_panel">NA()</definedName>
    <definedName name="Wall_form_panel_1250x400">NA()</definedName>
    <definedName name="Wall_form_panel_1250x500">NA()</definedName>
    <definedName name="Wall_Painting">NA()</definedName>
    <definedName name="Water_Proofing_compound">NA()</definedName>
    <definedName name="Weight_Inp">NA()</definedName>
    <definedName name="WH">NA()</definedName>
    <definedName name="White_Cement">NA()</definedName>
    <definedName name="WKD">"[4]a!#ref!"</definedName>
    <definedName name="WOOD_DOOR">NA()</definedName>
    <definedName name="WorkingCostCentre">NA()</definedName>
    <definedName name="wrn_Detailkalk_">NA()</definedName>
    <definedName name="wrn_detailkalk01_">NA()</definedName>
    <definedName name="wrn_detailkalk1_">NA()</definedName>
    <definedName name="wrn_Full___Report_">NA()</definedName>
    <definedName name="wrn_Kalk_">NA()</definedName>
    <definedName name="wrn_kalk01_">NA()</definedName>
    <definedName name="wrn_kalk1_">NA()</definedName>
    <definedName name="wrn_WorkBook___Print_">NA()</definedName>
    <definedName name="wrnfulla">NA()</definedName>
    <definedName name="WRNFULLA1">NA()</definedName>
    <definedName name="X">NA()</definedName>
    <definedName name="xdfd">NA()</definedName>
    <definedName name="xx">NA()</definedName>
    <definedName name="XXX">NA()</definedName>
    <definedName name="xxxx">NA()</definedName>
    <definedName name="xxxxxx">NA()</definedName>
    <definedName name="xyz">"city"&amp;" "&amp;"state"</definedName>
    <definedName name="ytm_pbt">NA()</definedName>
    <definedName name="yyy">NA()</definedName>
    <definedName name="yyyy">NA()</definedName>
    <definedName name="yyyyyy">NA()</definedName>
    <definedName name="Z">"[4]a!#ref!"</definedName>
    <definedName name="Z_">"[4]a!#ref!"</definedName>
    <definedName name="ZA">NA()</definedName>
    <definedName name="ZeileErsteLine341">NA()</definedName>
    <definedName name="Zinkelen_xlw">NA()</definedName>
    <definedName name="ZX">NA()</definedName>
    <definedName name="zz">NA()</definedName>
    <definedName name="가1">NA()</definedName>
    <definedName name="가2">NA()</definedName>
    <definedName name="가3">NA()</definedName>
    <definedName name="껍데기">NA()</definedName>
    <definedName name="누적매출">NA()</definedName>
    <definedName name="당기매출">NA()</definedName>
    <definedName name="모른다니까">NA()</definedName>
    <definedName name="몰라">NA()</definedName>
    <definedName name="손실충당금내역">NA()</definedName>
    <definedName name="차체">NA()</definedName>
    <definedName name="총경비">NA()</definedName>
    <definedName name="총노무비">NA()</definedName>
    <definedName name="총재료비">NA()</definedName>
    <definedName name="특장">NA()</definedName>
    <definedName name="환율">NA()</definedName>
    <definedName name="환율비">NA()</definedName>
    <definedName name="金額">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3" i="11" l="1"/>
  <c r="M42" i="11"/>
  <c r="M37" i="11"/>
  <c r="M32" i="11"/>
  <c r="M28" i="11"/>
  <c r="M23" i="11"/>
  <c r="M22" i="11"/>
  <c r="M21" i="11"/>
  <c r="K13" i="18"/>
  <c r="K11" i="18"/>
  <c r="K10" i="18"/>
  <c r="K8" i="18"/>
  <c r="A8" i="18"/>
  <c r="A9" i="18" s="1"/>
  <c r="A10" i="18" s="1"/>
  <c r="I7" i="18"/>
  <c r="K7" i="18" s="1"/>
  <c r="K6" i="18"/>
  <c r="I6" i="18"/>
  <c r="K5" i="18"/>
  <c r="K4" i="18"/>
  <c r="K13" i="16"/>
  <c r="J42" i="11"/>
  <c r="K50" i="15"/>
  <c r="E13" i="17"/>
  <c r="I13" i="17" s="1"/>
  <c r="L13" i="17" s="1"/>
  <c r="E12" i="17"/>
  <c r="E7" i="17"/>
  <c r="I7" i="17" s="1"/>
  <c r="L7" i="17" s="1"/>
  <c r="I12" i="17"/>
  <c r="L12" i="17" s="1"/>
  <c r="I9" i="17"/>
  <c r="L9" i="17" s="1"/>
  <c r="E11" i="17"/>
  <c r="I11" i="17" s="1"/>
  <c r="L11" i="17" s="1"/>
  <c r="E8" i="17"/>
  <c r="I8" i="17" s="1"/>
  <c r="L8" i="17" s="1"/>
  <c r="E10" i="17"/>
  <c r="I10" i="17" s="1"/>
  <c r="L10" i="17" s="1"/>
  <c r="E9" i="17"/>
  <c r="E6" i="17"/>
  <c r="I6" i="17" s="1"/>
  <c r="L6" i="17" s="1"/>
  <c r="K11" i="16"/>
  <c r="K10" i="16"/>
  <c r="K8" i="16"/>
  <c r="I6" i="16"/>
  <c r="I7" i="16" s="1"/>
  <c r="K7" i="16" s="1"/>
  <c r="K5" i="16"/>
  <c r="A8" i="16"/>
  <c r="A9" i="16" s="1"/>
  <c r="A10" i="16" s="1"/>
  <c r="K4" i="16"/>
  <c r="J9" i="18" l="1"/>
  <c r="K9" i="18" s="1"/>
  <c r="K12" i="18" s="1"/>
  <c r="K51" i="15"/>
  <c r="K52" i="15" s="1"/>
  <c r="L15" i="17"/>
  <c r="K6" i="16"/>
  <c r="K14" i="18" l="1"/>
  <c r="K12" i="16"/>
  <c r="J9" i="16"/>
  <c r="K9" i="16" s="1"/>
  <c r="K14" i="16" l="1"/>
  <c r="J49" i="15" l="1"/>
  <c r="J50" i="15" s="1"/>
  <c r="J51" i="15" s="1"/>
  <c r="J12" i="15"/>
  <c r="J13" i="15" s="1"/>
  <c r="J14" i="15" s="1"/>
  <c r="K43" i="11"/>
  <c r="K42" i="11"/>
  <c r="K45" i="11" s="1"/>
  <c r="K37" i="11"/>
  <c r="K32" i="11"/>
  <c r="K28" i="11"/>
  <c r="K23" i="11"/>
  <c r="K22" i="11"/>
  <c r="K21" i="11"/>
  <c r="J52" i="15" l="1"/>
  <c r="J15" i="15"/>
  <c r="H22" i="11" l="1"/>
  <c r="I23" i="11" l="1"/>
  <c r="I22" i="11"/>
  <c r="I21" i="11"/>
  <c r="I28" i="11"/>
  <c r="I32" i="11"/>
  <c r="I43" i="11"/>
  <c r="I37" i="11"/>
  <c r="I45" i="11" l="1"/>
  <c r="M45" i="11"/>
  <c r="B43" i="11"/>
  <c r="G43" i="11"/>
  <c r="G42" i="11" l="1"/>
  <c r="G37" i="11" l="1"/>
  <c r="G32" i="11"/>
  <c r="G28" i="11"/>
  <c r="G23" i="11" l="1"/>
  <c r="G22" i="11"/>
  <c r="G21" i="11"/>
  <c r="G45" i="11" l="1"/>
</calcChain>
</file>

<file path=xl/sharedStrings.xml><?xml version="1.0" encoding="utf-8"?>
<sst xmlns="http://schemas.openxmlformats.org/spreadsheetml/2006/main" count="211" uniqueCount="134">
  <si>
    <t>Description</t>
  </si>
  <si>
    <t xml:space="preserve">FALSE CEILING WORKS </t>
  </si>
  <si>
    <t xml:space="preserve">PAINTING WORKS </t>
  </si>
  <si>
    <t>S. No.</t>
  </si>
  <si>
    <t>Location</t>
  </si>
  <si>
    <t>Unit</t>
  </si>
  <si>
    <t>Qty.</t>
  </si>
  <si>
    <t xml:space="preserve">Preamble </t>
  </si>
  <si>
    <t>a</t>
  </si>
  <si>
    <t xml:space="preserve">Base Rate shall mean the landed cost of material at site excluding all taxes and duties (Net of GST). Base rate also includes loading, transport, packing, forwarding, unloading and handling  charges (FOR site) required for the works to be executed but exclude contractor’s profit and overheads.                                                </t>
  </si>
  <si>
    <t>b</t>
  </si>
  <si>
    <t>The item rate shall include cost of equipments and machineries, all leads and lifts, loading and unloading charges, transportation cost and conveyance of all material and all other incidental charges etc., complete for successful completion of work and as directed by the project manager.</t>
  </si>
  <si>
    <t>c</t>
  </si>
  <si>
    <t xml:space="preserve">The BOQ shall be read in conjunction with the available drawings, technical specifications and FFE.                                             </t>
  </si>
  <si>
    <t>g</t>
  </si>
  <si>
    <t xml:space="preserve">All flooring items shall be inclusive of protection with adhesive sheet/ cello bubble roll on the flooring till final handover to avoid breakage. Any breakage till final handover to Operations Team shall be the responsibility of the contractor.                                            </t>
  </si>
  <si>
    <t>h</t>
  </si>
  <si>
    <t>All flooring items shall be of minimum thickness specified in the item and no extra cost shall be paid for any thickness over and above the minimum specified thickness.
Nothing extra to be paid for wastage.</t>
  </si>
  <si>
    <t>i</t>
  </si>
  <si>
    <t>All paints shall have low VOC / zero VOC. For all types of paint, Contractor shall provide product warranty of minimum 7 years.</t>
  </si>
  <si>
    <t>j</t>
  </si>
  <si>
    <t>The Contractor has to do the housekeeping on daily basis without claiming any additional cost.</t>
  </si>
  <si>
    <t>k</t>
  </si>
  <si>
    <t>Storage and safety of materials shall be the responsibility of the Contractor.</t>
  </si>
  <si>
    <t>l</t>
  </si>
  <si>
    <t>Barricading material for the safety and work progress to be arranged by the concern contractor</t>
  </si>
  <si>
    <t>Shift working in operational areas to be considered by the vendor. 
Prior approval of the logistic and shift working to be taken by the contractor.</t>
  </si>
  <si>
    <t>FALSE CEILING</t>
  </si>
  <si>
    <t>PAINT FINISH</t>
  </si>
  <si>
    <t>B03 &amp; B04-Cafeccino, T3, Lucknow Airport</t>
  </si>
  <si>
    <t>BILL OF QUANTITIES- INTERIOR Additional  WORKS</t>
  </si>
  <si>
    <t>Srore Room Walls Paint</t>
  </si>
  <si>
    <t xml:space="preserve">GRID CEILING
Store Area
</t>
  </si>
  <si>
    <t xml:space="preserve">SURFACE CEILING LIGHT </t>
  </si>
  <si>
    <t>600mmX600mm Surface Ceiling light (Make Philips Osram wipro- 18 watt. )</t>
  </si>
  <si>
    <t xml:space="preserve">PCC F.O.H Area </t>
  </si>
  <si>
    <t xml:space="preserve">TILE WORK -FLOORING </t>
  </si>
  <si>
    <t>"Metal Grid ceiling  -Alminium Perameter of size 0.55 mm thick having one flange of 20mm and another flange of 30mm and a web of 27mm along with perimeter of ceiling, 
 The suspending Aluminium T channels of size 25mm 0.9mm thick with two flanges of 15mm each from the soffit at 600mm
centers with ceiling angle of width 25X25 mm thick fixed to soffit with GI cleat and steel expansion fasteners. Ceiling section of 0.55mm thickness having
knurled web of 51.5mm and two flanges of 26mm each with lips of 10.5mm"</t>
  </si>
  <si>
    <t>Flooring PCC And Tile</t>
  </si>
  <si>
    <t>PCC And Tile</t>
  </si>
  <si>
    <t>PCC BOH</t>
  </si>
  <si>
    <t xml:space="preserve">Preparing of  90mm PPC floor Leveling Store Back Side Area </t>
  </si>
  <si>
    <t>Preparing of 50-38mm PPC bed for  floor Leveling  at FOH</t>
  </si>
  <si>
    <t xml:space="preserve"> Supply and fixing of floor tile Belgium Grey Tile 600 X 600MM Vetrified - FULL BODY,
 </t>
  </si>
  <si>
    <t>TOTAL</t>
  </si>
  <si>
    <t>GST EXTRA</t>
  </si>
  <si>
    <t>Electrical &amp; Lighting Work</t>
  </si>
  <si>
    <t>BOH</t>
  </si>
  <si>
    <r>
      <t xml:space="preserve">Providing and applying three (minimum) coats of </t>
    </r>
    <r>
      <rPr>
        <b/>
        <sz val="12"/>
        <rFont val="Aptos"/>
        <family val="2"/>
      </rPr>
      <t>White</t>
    </r>
    <r>
      <rPr>
        <sz val="12"/>
        <rFont val="Aptos"/>
        <family val="2"/>
      </rPr>
      <t xml:space="preserve"> </t>
    </r>
    <r>
      <rPr>
        <b/>
        <sz val="12"/>
        <rFont val="Aptos"/>
        <family val="2"/>
      </rPr>
      <t>- Emlsion</t>
    </r>
    <r>
      <rPr>
        <sz val="12"/>
        <rFont val="Aptos"/>
        <family val="2"/>
      </rPr>
      <t>, Make - Asian Paint,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All complete to the entire satisfaction of Project Manager. Refer finishing schedule for the Paint code.</t>
    </r>
  </si>
  <si>
    <t>Furniture</t>
  </si>
  <si>
    <t>Supply &amp; Installation of Fill Unit of available space, make of 18mm &amp; 12mm FR Plywood, 1mm Laminate finish inside, exterior finish with existing matching c12mm Solic Acrylic Surfance.</t>
  </si>
  <si>
    <t>Front Count</t>
  </si>
  <si>
    <t>Sqm.</t>
  </si>
  <si>
    <t>Nos.</t>
  </si>
  <si>
    <t>Providing &amp; Fixing Corian CR-02 in L-shape of size 82x225mm at left the side edges of the outlet as shown in detail civil draing over existing HDHMR board panelling.</t>
  </si>
  <si>
    <t>RM</t>
  </si>
  <si>
    <t>Rate</t>
  </si>
  <si>
    <t>Amount</t>
  </si>
  <si>
    <t>Pls share the rate analysis</t>
  </si>
  <si>
    <t xml:space="preserve">Total </t>
  </si>
  <si>
    <t>FDT Proposal</t>
  </si>
  <si>
    <t>Adani CO</t>
  </si>
  <si>
    <t>Particular</t>
  </si>
  <si>
    <t>UOM</t>
  </si>
  <si>
    <t>Qty</t>
  </si>
  <si>
    <t>Amount(INR)</t>
  </si>
  <si>
    <t>Sub Total</t>
  </si>
  <si>
    <t>Sqft.</t>
  </si>
  <si>
    <t xml:space="preserve"> FDT Final Proposal'</t>
  </si>
  <si>
    <t>Material Rate</t>
  </si>
  <si>
    <t>Electrician</t>
  </si>
  <si>
    <t>Mark up</t>
  </si>
  <si>
    <t>Total</t>
  </si>
  <si>
    <t>Rate Analysis</t>
  </si>
  <si>
    <t>Total Cost</t>
  </si>
  <si>
    <t>Overheads</t>
  </si>
  <si>
    <t>Round off</t>
  </si>
  <si>
    <t>Secure Energy Meter</t>
  </si>
  <si>
    <t>SS Sink :</t>
  </si>
  <si>
    <t>Plumber/Fitting</t>
  </si>
  <si>
    <t>Accessories</t>
  </si>
  <si>
    <t>Refabrication</t>
  </si>
  <si>
    <t>S.N</t>
  </si>
  <si>
    <t>Item</t>
  </si>
  <si>
    <t>Unit Location</t>
  </si>
  <si>
    <t>Spec.</t>
  </si>
  <si>
    <t>L</t>
  </si>
  <si>
    <t>B</t>
  </si>
  <si>
    <t>Pcs</t>
  </si>
  <si>
    <t>Amount(Rs.)</t>
  </si>
  <si>
    <t>19mm FR Plywood</t>
  </si>
  <si>
    <t xml:space="preserve">Shutter </t>
  </si>
  <si>
    <t>Century FR</t>
  </si>
  <si>
    <t>shutter , Floor, Side Partition &amp; Back with Door</t>
  </si>
  <si>
    <t>Merino</t>
  </si>
  <si>
    <t>12mm Corian Cladding</t>
  </si>
  <si>
    <t>Front Corian</t>
  </si>
  <si>
    <t>Corian Fabrication</t>
  </si>
  <si>
    <t>Re fixing of Front artwork</t>
  </si>
  <si>
    <t>Adhesive Corian &amp; Silicon</t>
  </si>
  <si>
    <t>No</t>
  </si>
  <si>
    <t>Overhead &amp; Wastages</t>
  </si>
  <si>
    <t>Screw, Adhesive, Machine hours, Wastages</t>
  </si>
  <si>
    <t>Re Fabrication</t>
  </si>
  <si>
    <t>Labour Carpentry , Finishing, SS  fixing, Local Transport, Material loading, bits tools etc.</t>
  </si>
  <si>
    <t>EA</t>
  </si>
  <si>
    <t>A</t>
  </si>
  <si>
    <t>Contractor Markup</t>
  </si>
  <si>
    <t>C</t>
  </si>
  <si>
    <t>COST</t>
  </si>
  <si>
    <t>Filler Counter</t>
  </si>
  <si>
    <t>1mm Laminate</t>
  </si>
  <si>
    <t>Transportation, &amp; Traveling, Accomodation, Allowances</t>
  </si>
  <si>
    <t>RATE</t>
  </si>
  <si>
    <t>3 Manpower &amp; To &amp; Fro</t>
  </si>
  <si>
    <t>Annexure attached</t>
  </si>
  <si>
    <t>Supervisor</t>
  </si>
  <si>
    <t>Carpenter</t>
  </si>
  <si>
    <t>Painter</t>
  </si>
  <si>
    <t>Tile Meson</t>
  </si>
  <si>
    <t xml:space="preserve">Ceiling </t>
  </si>
  <si>
    <t>MS Welder</t>
  </si>
  <si>
    <t>Manpower Type</t>
  </si>
  <si>
    <t>Per Day Wages</t>
  </si>
  <si>
    <t>Accomodation</t>
  </si>
  <si>
    <t xml:space="preserve">Footing </t>
  </si>
  <si>
    <t>Local Conveyance</t>
  </si>
  <si>
    <t>No. of Manpower Deployed</t>
  </si>
  <si>
    <t>Days</t>
  </si>
  <si>
    <t>S.No</t>
  </si>
  <si>
    <t>Labour Hel0er</t>
  </si>
  <si>
    <t>TOTAL MANPOWER</t>
  </si>
  <si>
    <t>Detail of Manpower Losses due to Changes &amp; Delay in Takeover the Site.</t>
  </si>
  <si>
    <t>Adani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</si>
</sst>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 #,##0.00_ ;_ * \-#,##0.00_ ;_ * &quot;-&quot;??_ ;_ @_ "/>
    <numFmt numFmtId="164" formatCode="_(* #,##0_);_(* \(#,##0\);_(* \-??_);_(@_)"/>
    <numFmt numFmtId="165" formatCode="_(* #,##0.00_);_(* \(#,##0.00\);_(* \-??_);_(@_)"/>
    <numFmt numFmtId="166" formatCode="0.0"/>
    <numFmt numFmtId="167" formatCode="_(* #,##0.00_);_(* \(#,##0.00\);_(* &quot;-&quot;??_);_(@_)"/>
    <numFmt numFmtId="168" formatCode="_ * #,##0_ ;_ * \-#,##0_ ;_ * &quot;-&quot;??_ ;_ @_ "/>
    <numFmt numFmtId="169" formatCode="_ * #,##0.0_ ;_ * \-#,##0.0_ ;_ * &quot;-&quot;??_ ;_ @_ "/>
  </numFmts>
  <fonts count="27">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i/>
      <sz val="11"/>
      <color rgb="FF808080"/>
      <name val="Calibri"/>
      <family val="2"/>
      <charset val="1"/>
    </font>
    <font>
      <sz val="10"/>
      <name val="Arial"/>
      <family val="2"/>
    </font>
    <font>
      <sz val="11"/>
      <color indexed="10"/>
      <name val="Calibri"/>
      <family val="2"/>
    </font>
    <font>
      <sz val="11"/>
      <color rgb="FF000000"/>
      <name val="Calibri"/>
      <family val="2"/>
      <charset val="1"/>
    </font>
    <font>
      <sz val="11"/>
      <color indexed="8"/>
      <name val="Calibri"/>
      <family val="2"/>
      <charset val="1"/>
    </font>
    <font>
      <sz val="10"/>
      <name val="Times New Roman"/>
      <family val="1"/>
    </font>
    <font>
      <sz val="8"/>
      <name val="Calibri"/>
      <family val="2"/>
      <charset val="1"/>
    </font>
    <font>
      <sz val="11"/>
      <color indexed="8"/>
      <name val="Calibri"/>
      <family val="2"/>
    </font>
    <font>
      <b/>
      <sz val="12"/>
      <name val="Aptos"/>
      <family val="2"/>
    </font>
    <font>
      <sz val="12"/>
      <name val="Aptos"/>
      <family val="2"/>
    </font>
    <font>
      <b/>
      <i/>
      <u/>
      <sz val="12"/>
      <name val="Aptos"/>
      <family val="2"/>
    </font>
    <font>
      <sz val="12"/>
      <color theme="1"/>
      <name val="Aptos"/>
      <family val="2"/>
    </font>
    <font>
      <sz val="12"/>
      <color rgb="FF000000"/>
      <name val="Aptos"/>
      <family val="2"/>
    </font>
    <font>
      <b/>
      <sz val="12"/>
      <color rgb="FF000000"/>
      <name val="Aptos"/>
      <family val="2"/>
    </font>
    <font>
      <b/>
      <sz val="12"/>
      <color theme="0"/>
      <name val="Aptos"/>
      <family val="2"/>
    </font>
    <font>
      <b/>
      <sz val="11"/>
      <color rgb="FF000000"/>
      <name val="Calibri"/>
      <family val="2"/>
    </font>
    <font>
      <sz val="11"/>
      <color rgb="FF000000"/>
      <name val="Calibri"/>
      <family val="2"/>
    </font>
    <font>
      <sz val="10.5"/>
      <color theme="1"/>
      <name val="Adani Regular"/>
    </font>
    <font>
      <b/>
      <sz val="10.5"/>
      <color rgb="FF000000"/>
      <name val="Adani Regular"/>
    </font>
    <font>
      <b/>
      <sz val="10.5"/>
      <color theme="1"/>
      <name val="Adani Regular"/>
    </font>
    <font>
      <sz val="10.5"/>
      <color rgb="FF000000"/>
      <name val="Adani Regular"/>
    </font>
    <font>
      <b/>
      <sz val="12"/>
      <color theme="1"/>
      <name val="Aptos"/>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top/>
      <bottom/>
      <diagonal/>
    </border>
    <border>
      <left style="thin">
        <color indexed="64"/>
      </left>
      <right/>
      <top/>
      <bottom style="thin">
        <color indexed="64"/>
      </bottom>
      <diagonal/>
    </border>
  </borders>
  <cellStyleXfs count="30">
    <xf numFmtId="0" fontId="0" fillId="0" borderId="0"/>
    <xf numFmtId="0" fontId="5" fillId="0" borderId="0" applyBorder="0" applyProtection="0"/>
    <xf numFmtId="0" fontId="6" fillId="0" borderId="0"/>
    <xf numFmtId="0" fontId="7" fillId="0" borderId="0" applyBorder="0" applyProtection="0"/>
    <xf numFmtId="0" fontId="4" fillId="0" borderId="0"/>
    <xf numFmtId="43" fontId="4" fillId="0" borderId="0" applyFont="0" applyFill="0" applyBorder="0" applyAlignment="0" applyProtection="0"/>
    <xf numFmtId="0" fontId="6" fillId="0" borderId="0"/>
    <xf numFmtId="0" fontId="4" fillId="0" borderId="0"/>
    <xf numFmtId="0" fontId="9" fillId="0" borderId="0"/>
    <xf numFmtId="0" fontId="10" fillId="0" borderId="0"/>
    <xf numFmtId="0" fontId="6" fillId="0" borderId="0"/>
    <xf numFmtId="0" fontId="3" fillId="0" borderId="0"/>
    <xf numFmtId="0" fontId="6" fillId="0" borderId="0"/>
    <xf numFmtId="43" fontId="6" fillId="0" borderId="0" applyFont="0" applyFill="0" applyBorder="0" applyAlignment="0" applyProtection="0"/>
    <xf numFmtId="165" fontId="6" fillId="0" borderId="0" applyFill="0" applyBorder="0" applyAlignment="0" applyProtection="0"/>
    <xf numFmtId="0" fontId="6" fillId="0" borderId="0"/>
    <xf numFmtId="167" fontId="12" fillId="0" borderId="0" applyFont="0" applyFill="0" applyBorder="0" applyAlignment="0" applyProtection="0"/>
    <xf numFmtId="43" fontId="8"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6" fillId="0" borderId="0" applyFont="0" applyFill="0" applyBorder="0" applyAlignment="0" applyProtection="0"/>
    <xf numFmtId="43" fontId="1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6" fillId="0" borderId="0"/>
    <xf numFmtId="0" fontId="6" fillId="0" borderId="0"/>
    <xf numFmtId="43" fontId="8" fillId="0" borderId="0" applyFont="0" applyFill="0" applyBorder="0" applyAlignment="0" applyProtection="0"/>
  </cellStyleXfs>
  <cellXfs count="122">
    <xf numFmtId="0" fontId="0" fillId="0" borderId="0" xfId="0"/>
    <xf numFmtId="0" fontId="13" fillId="3" borderId="1" xfId="27" applyFont="1" applyFill="1" applyBorder="1" applyAlignment="1" applyProtection="1">
      <alignment horizontal="center" vertical="center" wrapText="1"/>
      <protection locked="0"/>
    </xf>
    <xf numFmtId="0" fontId="13" fillId="0" borderId="0" xfId="4" applyFont="1" applyAlignment="1">
      <alignment horizontal="center" vertical="center"/>
    </xf>
    <xf numFmtId="0" fontId="14" fillId="0" borderId="0" xfId="4" applyFont="1" applyAlignment="1">
      <alignment vertical="center"/>
    </xf>
    <xf numFmtId="2" fontId="14" fillId="0" borderId="0" xfId="4" applyNumberFormat="1" applyFont="1" applyAlignment="1">
      <alignment horizontal="center" vertical="center"/>
    </xf>
    <xf numFmtId="0" fontId="14" fillId="0" borderId="0" xfId="4" applyFont="1" applyAlignment="1">
      <alignment horizontal="center" vertical="center"/>
    </xf>
    <xf numFmtId="0" fontId="14" fillId="0" borderId="1" xfId="4" applyFont="1" applyBorder="1" applyAlignment="1">
      <alignment vertical="center"/>
    </xf>
    <xf numFmtId="0" fontId="13" fillId="0" borderId="1" xfId="4" applyFont="1" applyBorder="1" applyAlignment="1">
      <alignment horizontal="center" vertical="center"/>
    </xf>
    <xf numFmtId="0" fontId="14" fillId="0" borderId="1" xfId="4" applyFont="1" applyBorder="1" applyAlignment="1">
      <alignment horizontal="center" vertical="center" wrapText="1"/>
    </xf>
    <xf numFmtId="0" fontId="15" fillId="0" borderId="1" xfId="4" applyFont="1" applyBorder="1" applyAlignment="1">
      <alignment horizontal="justify" vertical="center"/>
    </xf>
    <xf numFmtId="164" fontId="14" fillId="0" borderId="1" xfId="5" applyNumberFormat="1" applyFont="1" applyFill="1" applyBorder="1" applyAlignment="1">
      <alignment horizontal="center" vertical="center"/>
    </xf>
    <xf numFmtId="2" fontId="14" fillId="0" borderId="1" xfId="5" applyNumberFormat="1" applyFont="1" applyFill="1" applyBorder="1" applyAlignment="1">
      <alignment horizontal="center" vertical="center" wrapText="1"/>
    </xf>
    <xf numFmtId="164" fontId="16" fillId="0" borderId="1" xfId="5" applyNumberFormat="1" applyFont="1" applyFill="1" applyBorder="1" applyAlignment="1" applyProtection="1">
      <alignment horizontal="center" vertical="center"/>
    </xf>
    <xf numFmtId="0" fontId="13" fillId="0" borderId="1" xfId="4" applyFont="1" applyBorder="1" applyAlignment="1">
      <alignment horizontal="center" vertical="center" wrapText="1"/>
    </xf>
    <xf numFmtId="0" fontId="14" fillId="0" borderId="1" xfId="4" applyFont="1" applyBorder="1" applyAlignment="1" applyProtection="1">
      <alignment horizontal="justify" vertical="center"/>
      <protection locked="0"/>
    </xf>
    <xf numFmtId="164" fontId="14" fillId="0" borderId="1" xfId="5" applyNumberFormat="1" applyFont="1" applyFill="1" applyBorder="1" applyAlignment="1">
      <alignment horizontal="center" vertical="center" wrapText="1"/>
    </xf>
    <xf numFmtId="165" fontId="14" fillId="0" borderId="1" xfId="5" applyNumberFormat="1" applyFont="1" applyFill="1" applyBorder="1" applyAlignment="1" applyProtection="1">
      <alignment horizontal="center" vertical="center"/>
    </xf>
    <xf numFmtId="2" fontId="14" fillId="2" borderId="1" xfId="5" applyNumberFormat="1" applyFont="1" applyFill="1" applyBorder="1" applyAlignment="1">
      <alignment horizontal="center" vertical="center" wrapText="1"/>
    </xf>
    <xf numFmtId="165" fontId="14" fillId="2" borderId="1" xfId="5" applyNumberFormat="1" applyFont="1" applyFill="1" applyBorder="1" applyAlignment="1" applyProtection="1">
      <alignment horizontal="center" vertical="center"/>
    </xf>
    <xf numFmtId="0" fontId="14" fillId="0" borderId="1" xfId="4" applyFont="1" applyBorder="1" applyAlignment="1">
      <alignment horizontal="justify" vertical="center"/>
    </xf>
    <xf numFmtId="166" fontId="13" fillId="4" borderId="1" xfId="4" applyNumberFormat="1" applyFont="1" applyFill="1" applyBorder="1" applyAlignment="1">
      <alignment horizontal="center" vertical="center" wrapText="1"/>
    </xf>
    <xf numFmtId="0" fontId="13" fillId="4" borderId="1" xfId="4" applyFont="1" applyFill="1" applyBorder="1" applyAlignment="1">
      <alignment horizontal="justify" vertical="center"/>
    </xf>
    <xf numFmtId="164" fontId="14" fillId="4" borderId="1" xfId="5" applyNumberFormat="1" applyFont="1" applyFill="1" applyBorder="1" applyAlignment="1">
      <alignment horizontal="center" vertical="center" wrapText="1"/>
    </xf>
    <xf numFmtId="2" fontId="14" fillId="4" borderId="1" xfId="5" applyNumberFormat="1" applyFont="1" applyFill="1" applyBorder="1" applyAlignment="1">
      <alignment horizontal="center" vertical="center" wrapText="1"/>
    </xf>
    <xf numFmtId="165" fontId="14" fillId="4" borderId="1" xfId="5" applyNumberFormat="1" applyFont="1" applyFill="1" applyBorder="1" applyAlignment="1" applyProtection="1">
      <alignment horizontal="center" vertical="center"/>
    </xf>
    <xf numFmtId="0" fontId="13" fillId="0" borderId="1" xfId="4" applyFont="1" applyBorder="1" applyAlignment="1" applyProtection="1">
      <alignment horizontal="justify" vertical="center"/>
      <protection locked="0"/>
    </xf>
    <xf numFmtId="2" fontId="14" fillId="0" borderId="1" xfId="5" applyNumberFormat="1" applyFont="1" applyFill="1" applyBorder="1" applyAlignment="1">
      <alignment horizontal="center" vertical="center"/>
    </xf>
    <xf numFmtId="0" fontId="13" fillId="0" borderId="1" xfId="4" applyFont="1" applyBorder="1" applyAlignment="1">
      <alignment horizontal="center" vertical="top" wrapText="1"/>
    </xf>
    <xf numFmtId="0" fontId="17" fillId="0" borderId="1" xfId="0" applyFont="1" applyBorder="1" applyAlignment="1">
      <alignment vertical="top" wrapText="1"/>
    </xf>
    <xf numFmtId="2" fontId="14" fillId="2" borderId="1" xfId="5" applyNumberFormat="1" applyFont="1" applyFill="1" applyBorder="1" applyAlignment="1">
      <alignment horizontal="center" vertical="center"/>
    </xf>
    <xf numFmtId="0" fontId="13" fillId="0" borderId="1" xfId="4" applyFont="1" applyBorder="1" applyAlignment="1">
      <alignment horizontal="justify" vertical="center"/>
    </xf>
    <xf numFmtId="0" fontId="14" fillId="0" borderId="1" xfId="4" applyFont="1" applyBorder="1" applyAlignment="1">
      <alignment horizontal="center" vertical="center"/>
    </xf>
    <xf numFmtId="166" fontId="13" fillId="0" borderId="1" xfId="4" applyNumberFormat="1" applyFont="1" applyBorder="1" applyAlignment="1">
      <alignment horizontal="center" vertical="center" wrapText="1"/>
    </xf>
    <xf numFmtId="0" fontId="18" fillId="0" borderId="1" xfId="0" applyFont="1" applyBorder="1"/>
    <xf numFmtId="0" fontId="17" fillId="0" borderId="1" xfId="0" applyFont="1" applyBorder="1"/>
    <xf numFmtId="2" fontId="14" fillId="0" borderId="1" xfId="19" applyNumberFormat="1" applyFont="1" applyFill="1" applyBorder="1" applyAlignment="1">
      <alignment horizontal="center" vertical="center"/>
    </xf>
    <xf numFmtId="43" fontId="16" fillId="0" borderId="1" xfId="29" applyFont="1" applyBorder="1" applyAlignment="1">
      <alignment horizontal="center" vertical="center"/>
    </xf>
    <xf numFmtId="0" fontId="14" fillId="0" borderId="0" xfId="4" applyFont="1" applyAlignment="1">
      <alignment horizontal="center" vertical="center" wrapText="1"/>
    </xf>
    <xf numFmtId="0" fontId="14" fillId="0" borderId="0" xfId="4" applyFont="1" applyAlignment="1">
      <alignment horizontal="justify" vertical="center"/>
    </xf>
    <xf numFmtId="0" fontId="19" fillId="4" borderId="1" xfId="4" applyFont="1" applyFill="1" applyBorder="1" applyAlignment="1">
      <alignment horizontal="center" vertical="center"/>
    </xf>
    <xf numFmtId="0" fontId="19" fillId="4" borderId="1" xfId="4" applyFont="1" applyFill="1" applyBorder="1" applyAlignment="1">
      <alignment horizontal="center" vertical="center" wrapText="1"/>
    </xf>
    <xf numFmtId="0" fontId="19" fillId="4" borderId="1" xfId="4" applyFont="1" applyFill="1" applyBorder="1" applyAlignment="1">
      <alignment horizontal="justify" vertical="center"/>
    </xf>
    <xf numFmtId="2" fontId="19" fillId="4" borderId="1" xfId="4" applyNumberFormat="1" applyFont="1" applyFill="1" applyBorder="1" applyAlignment="1">
      <alignment horizontal="center" vertical="center"/>
    </xf>
    <xf numFmtId="165" fontId="19" fillId="4" borderId="1" xfId="4" applyNumberFormat="1" applyFont="1" applyFill="1" applyBorder="1" applyAlignment="1">
      <alignment horizontal="center" vertical="center"/>
    </xf>
    <xf numFmtId="2" fontId="14" fillId="0" borderId="1" xfId="4" applyNumberFormat="1" applyFont="1" applyBorder="1" applyAlignment="1">
      <alignment horizontal="center" vertical="center"/>
    </xf>
    <xf numFmtId="0" fontId="13" fillId="3" borderId="1" xfId="4" applyFont="1" applyFill="1" applyBorder="1" applyAlignment="1">
      <alignment horizontal="center" vertical="center" wrapText="1"/>
    </xf>
    <xf numFmtId="0" fontId="13" fillId="3" borderId="1" xfId="4" applyFont="1" applyFill="1" applyBorder="1" applyAlignment="1">
      <alignment horizontal="center" vertical="center"/>
    </xf>
    <xf numFmtId="2" fontId="13" fillId="3" borderId="1" xfId="4" applyNumberFormat="1" applyFont="1" applyFill="1" applyBorder="1" applyAlignment="1">
      <alignment horizontal="center" vertical="center" wrapText="1"/>
    </xf>
    <xf numFmtId="0" fontId="18" fillId="0" borderId="1" xfId="0" applyFont="1" applyBorder="1" applyAlignment="1">
      <alignment vertical="top"/>
    </xf>
    <xf numFmtId="0" fontId="14" fillId="0" borderId="1" xfId="4" applyFont="1" applyBorder="1" applyAlignment="1">
      <alignment horizontal="justify" vertical="top"/>
    </xf>
    <xf numFmtId="43" fontId="14" fillId="0" borderId="1" xfId="4" applyNumberFormat="1" applyFont="1" applyBorder="1" applyAlignment="1">
      <alignment horizontal="center" vertical="center"/>
    </xf>
    <xf numFmtId="0" fontId="0" fillId="0" borderId="1" xfId="0" applyBorder="1"/>
    <xf numFmtId="0" fontId="17" fillId="0" borderId="1" xfId="0" applyFont="1" applyBorder="1" applyAlignment="1">
      <alignment vertical="top"/>
    </xf>
    <xf numFmtId="0" fontId="14" fillId="0" borderId="1" xfId="4" applyFont="1" applyBorder="1" applyAlignment="1" applyProtection="1">
      <alignment horizontal="justify" vertical="center" wrapText="1"/>
      <protection locked="0"/>
    </xf>
    <xf numFmtId="0" fontId="13" fillId="5" borderId="1" xfId="27" applyFont="1" applyFill="1" applyBorder="1" applyAlignment="1" applyProtection="1">
      <alignment horizontal="center" vertical="center" wrapText="1"/>
      <protection locked="0"/>
    </xf>
    <xf numFmtId="165" fontId="14" fillId="6" borderId="1" xfId="5" applyNumberFormat="1" applyFont="1" applyFill="1" applyBorder="1" applyAlignment="1" applyProtection="1">
      <alignment horizontal="center" vertical="top"/>
    </xf>
    <xf numFmtId="165" fontId="14" fillId="6" borderId="1" xfId="5" applyNumberFormat="1" applyFont="1" applyFill="1" applyBorder="1" applyAlignment="1" applyProtection="1">
      <alignment horizontal="center" vertical="center"/>
    </xf>
    <xf numFmtId="43" fontId="14" fillId="0" borderId="1" xfId="4" applyNumberFormat="1" applyFont="1" applyBorder="1" applyAlignment="1">
      <alignment vertical="center"/>
    </xf>
    <xf numFmtId="0" fontId="20" fillId="0" borderId="0" xfId="0" applyFont="1"/>
    <xf numFmtId="0" fontId="20" fillId="0" borderId="1" xfId="0" applyFont="1" applyBorder="1"/>
    <xf numFmtId="43" fontId="0" fillId="0" borderId="1" xfId="29" applyFont="1" applyBorder="1"/>
    <xf numFmtId="43" fontId="20" fillId="0" borderId="1" xfId="29" applyFont="1" applyBorder="1"/>
    <xf numFmtId="43" fontId="21" fillId="0" borderId="1" xfId="29" applyFont="1" applyBorder="1"/>
    <xf numFmtId="43" fontId="0" fillId="0" borderId="0" xfId="29" applyFont="1"/>
    <xf numFmtId="0" fontId="22" fillId="7" borderId="2" xfId="0" applyFont="1" applyFill="1" applyBorder="1" applyAlignment="1">
      <alignment vertical="center"/>
    </xf>
    <xf numFmtId="0" fontId="22" fillId="7" borderId="3" xfId="0" applyFont="1" applyFill="1" applyBorder="1" applyAlignment="1">
      <alignment vertical="center"/>
    </xf>
    <xf numFmtId="0" fontId="22" fillId="0" borderId="3" xfId="0" applyFont="1" applyBorder="1" applyAlignment="1">
      <alignment vertical="center"/>
    </xf>
    <xf numFmtId="0" fontId="23" fillId="0" borderId="2" xfId="0" applyFont="1" applyBorder="1" applyAlignment="1">
      <alignment horizontal="left" vertical="center"/>
    </xf>
    <xf numFmtId="0" fontId="23" fillId="0" borderId="3" xfId="0" applyFont="1" applyBorder="1" applyAlignment="1">
      <alignment vertical="center"/>
    </xf>
    <xf numFmtId="0" fontId="22" fillId="0" borderId="3" xfId="0" applyFont="1" applyBorder="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vertical="center"/>
    </xf>
    <xf numFmtId="0" fontId="24" fillId="0" borderId="3" xfId="0" applyFont="1" applyBorder="1" applyAlignment="1">
      <alignment horizontal="center" vertical="center"/>
    </xf>
    <xf numFmtId="43" fontId="24" fillId="0" borderId="3" xfId="29" applyFont="1" applyBorder="1" applyAlignment="1">
      <alignment horizontal="center" vertical="center"/>
    </xf>
    <xf numFmtId="168" fontId="24" fillId="0" borderId="3" xfId="29" applyNumberFormat="1"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vertical="center" wrapText="1"/>
    </xf>
    <xf numFmtId="0" fontId="25" fillId="0" borderId="3" xfId="0" applyFont="1" applyBorder="1" applyAlignment="1">
      <alignment horizontal="center" vertical="center"/>
    </xf>
    <xf numFmtId="0" fontId="22" fillId="0" borderId="3" xfId="0" applyFont="1" applyBorder="1" applyAlignment="1">
      <alignment horizontal="center" vertical="center"/>
    </xf>
    <xf numFmtId="43" fontId="22" fillId="0" borderId="3" xfId="29" applyFont="1" applyBorder="1" applyAlignment="1">
      <alignment horizontal="center" vertical="center"/>
    </xf>
    <xf numFmtId="168" fontId="22" fillId="0" borderId="3" xfId="29" applyNumberFormat="1" applyFont="1" applyBorder="1" applyAlignment="1">
      <alignment horizontal="center" vertical="center"/>
    </xf>
    <xf numFmtId="0" fontId="25" fillId="0" borderId="3" xfId="0" applyFont="1" applyBorder="1" applyAlignment="1">
      <alignment vertical="center" wrapText="1"/>
    </xf>
    <xf numFmtId="0" fontId="25"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24" fillId="8" borderId="2" xfId="0" applyFont="1" applyFill="1" applyBorder="1" applyAlignment="1">
      <alignment horizontal="center" vertical="center"/>
    </xf>
    <xf numFmtId="0" fontId="23" fillId="8" borderId="3" xfId="0" applyFont="1" applyFill="1" applyBorder="1" applyAlignment="1">
      <alignment vertical="center" wrapText="1"/>
    </xf>
    <xf numFmtId="0" fontId="24" fillId="8" borderId="3" xfId="0" applyFont="1" applyFill="1" applyBorder="1" applyAlignment="1">
      <alignment horizontal="center" vertical="center" wrapText="1"/>
    </xf>
    <xf numFmtId="0" fontId="24" fillId="8" borderId="3" xfId="0" applyFont="1" applyFill="1" applyBorder="1" applyAlignment="1">
      <alignment horizontal="center" vertical="center"/>
    </xf>
    <xf numFmtId="0" fontId="23" fillId="8" borderId="3" xfId="0" applyFont="1" applyFill="1" applyBorder="1" applyAlignment="1">
      <alignment horizontal="center" vertical="center"/>
    </xf>
    <xf numFmtId="43" fontId="24" fillId="8" borderId="3" xfId="29" applyFont="1" applyFill="1" applyBorder="1" applyAlignment="1">
      <alignment horizontal="center" vertical="center"/>
    </xf>
    <xf numFmtId="168" fontId="24" fillId="8" borderId="3" xfId="29" applyNumberFormat="1" applyFont="1" applyFill="1" applyBorder="1" applyAlignment="1">
      <alignment horizontal="center" vertical="center"/>
    </xf>
    <xf numFmtId="0" fontId="22" fillId="8" borderId="2" xfId="0" applyFont="1" applyFill="1" applyBorder="1" applyAlignment="1">
      <alignment horizontal="center" vertical="center"/>
    </xf>
    <xf numFmtId="0" fontId="25" fillId="8" borderId="3" xfId="0" applyFont="1" applyFill="1" applyBorder="1" applyAlignment="1">
      <alignment vertical="center" wrapText="1"/>
    </xf>
    <xf numFmtId="0" fontId="22" fillId="8" borderId="3" xfId="0" applyFont="1" applyFill="1" applyBorder="1" applyAlignment="1">
      <alignment horizontal="center" vertical="center" wrapText="1"/>
    </xf>
    <xf numFmtId="0" fontId="22" fillId="8" borderId="3" xfId="0" applyFont="1" applyFill="1" applyBorder="1" applyAlignment="1">
      <alignment horizontal="center" vertical="center"/>
    </xf>
    <xf numFmtId="0" fontId="25" fillId="8" borderId="3" xfId="0" applyFont="1" applyFill="1" applyBorder="1" applyAlignment="1">
      <alignment horizontal="center" vertical="center"/>
    </xf>
    <xf numFmtId="43" fontId="22" fillId="8" borderId="3" xfId="29" applyFont="1" applyFill="1" applyBorder="1" applyAlignment="1">
      <alignment horizontal="center" vertical="center"/>
    </xf>
    <xf numFmtId="168" fontId="22" fillId="8" borderId="3" xfId="29" applyNumberFormat="1" applyFont="1" applyFill="1" applyBorder="1" applyAlignment="1">
      <alignment horizontal="center" vertical="center"/>
    </xf>
    <xf numFmtId="168" fontId="0" fillId="0" borderId="0" xfId="0" applyNumberFormat="1"/>
    <xf numFmtId="0" fontId="25" fillId="0" borderId="4" xfId="0" applyFont="1" applyBorder="1" applyAlignment="1">
      <alignment vertical="center" wrapText="1"/>
    </xf>
    <xf numFmtId="0" fontId="14" fillId="0" borderId="1" xfId="4" applyFont="1" applyBorder="1" applyAlignment="1">
      <alignment vertical="center" wrapText="1"/>
    </xf>
    <xf numFmtId="169" fontId="0" fillId="0" borderId="1" xfId="29" applyNumberFormat="1" applyFont="1" applyBorder="1"/>
    <xf numFmtId="169" fontId="0" fillId="0" borderId="0" xfId="29" applyNumberFormat="1" applyFont="1"/>
    <xf numFmtId="168" fontId="0" fillId="0" borderId="1" xfId="29" applyNumberFormat="1" applyFont="1" applyBorder="1"/>
    <xf numFmtId="0" fontId="13" fillId="0" borderId="1" xfId="27" applyFont="1" applyBorder="1" applyAlignment="1" applyProtection="1">
      <alignment horizontal="center" vertical="center" wrapText="1"/>
      <protection locked="0"/>
    </xf>
    <xf numFmtId="165" fontId="14" fillId="0" borderId="1" xfId="5" applyNumberFormat="1" applyFont="1" applyFill="1" applyBorder="1" applyAlignment="1" applyProtection="1">
      <alignment horizontal="center" vertical="top"/>
    </xf>
    <xf numFmtId="0" fontId="19" fillId="0" borderId="1" xfId="4" applyFont="1" applyBorder="1" applyAlignment="1">
      <alignment horizontal="center" vertical="center"/>
    </xf>
    <xf numFmtId="165" fontId="26" fillId="0" borderId="1" xfId="4" applyNumberFormat="1" applyFont="1" applyBorder="1" applyAlignment="1">
      <alignment horizontal="center" vertical="center"/>
    </xf>
    <xf numFmtId="0" fontId="13" fillId="7" borderId="1" xfId="4" applyFont="1" applyFill="1" applyBorder="1" applyAlignment="1">
      <alignment horizontal="center" vertical="center"/>
    </xf>
    <xf numFmtId="0" fontId="13" fillId="7" borderId="1" xfId="27" applyFont="1" applyFill="1" applyBorder="1" applyAlignment="1" applyProtection="1">
      <alignment horizontal="center" vertical="center" wrapText="1"/>
      <protection locked="0"/>
    </xf>
    <xf numFmtId="164" fontId="16" fillId="7" borderId="1" xfId="5" applyNumberFormat="1" applyFont="1" applyFill="1" applyBorder="1" applyAlignment="1" applyProtection="1">
      <alignment horizontal="center" vertical="center"/>
    </xf>
    <xf numFmtId="165" fontId="14" fillId="7" borderId="1" xfId="5" applyNumberFormat="1" applyFont="1" applyFill="1" applyBorder="1" applyAlignment="1" applyProtection="1">
      <alignment horizontal="center" vertical="center"/>
    </xf>
    <xf numFmtId="165" fontId="14" fillId="7" borderId="1" xfId="5" applyNumberFormat="1" applyFont="1" applyFill="1" applyBorder="1" applyAlignment="1" applyProtection="1">
      <alignment horizontal="center" vertical="top"/>
    </xf>
    <xf numFmtId="0" fontId="14" fillId="7" borderId="1" xfId="4" applyFont="1" applyFill="1" applyBorder="1" applyAlignment="1">
      <alignment horizontal="center" vertical="center"/>
    </xf>
    <xf numFmtId="0" fontId="14" fillId="7" borderId="1" xfId="4" applyFont="1" applyFill="1" applyBorder="1" applyAlignment="1">
      <alignment horizontal="center" vertical="center" wrapText="1"/>
    </xf>
    <xf numFmtId="43" fontId="14" fillId="7" borderId="1" xfId="4" applyNumberFormat="1" applyFont="1" applyFill="1" applyBorder="1" applyAlignment="1">
      <alignment horizontal="center" vertical="center"/>
    </xf>
    <xf numFmtId="0" fontId="19" fillId="7" borderId="1" xfId="4" applyFont="1" applyFill="1" applyBorder="1" applyAlignment="1">
      <alignment horizontal="center" vertical="center"/>
    </xf>
    <xf numFmtId="165" fontId="26" fillId="7" borderId="1" xfId="4" applyNumberFormat="1" applyFont="1" applyFill="1" applyBorder="1" applyAlignment="1">
      <alignment horizontal="center" vertical="center"/>
    </xf>
    <xf numFmtId="0" fontId="13" fillId="0" borderId="1" xfId="4" applyFont="1" applyBorder="1" applyAlignment="1">
      <alignment horizontal="center" vertical="center"/>
    </xf>
    <xf numFmtId="0" fontId="13" fillId="7" borderId="1" xfId="4" applyFont="1" applyFill="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cellXfs>
  <cellStyles count="30">
    <cellStyle name="Comma" xfId="29" builtinId="3"/>
    <cellStyle name="Comma 2" xfId="5"/>
    <cellStyle name="Comma 2 2" xfId="13"/>
    <cellStyle name="Comma 2 2 2" xfId="22"/>
    <cellStyle name="Comma 2 2 2 5" xfId="14"/>
    <cellStyle name="Comma 2 3" xfId="19"/>
    <cellStyle name="Comma 2 5" xfId="25"/>
    <cellStyle name="Comma 3" xfId="17"/>
    <cellStyle name="Comma 84" xfId="16"/>
    <cellStyle name="Comma 84 2" xfId="23"/>
    <cellStyle name="Excel Built-in Explanatory Text" xfId="3"/>
    <cellStyle name="Excel Built-in Explanatory Text 2" xfId="8"/>
    <cellStyle name="Explanatory Text" xfId="1" builtinId="53" customBuiltin="1"/>
    <cellStyle name="Normal" xfId="0" builtinId="0"/>
    <cellStyle name="Normal - Style1" xfId="27"/>
    <cellStyle name="Normal 10 2" xfId="6"/>
    <cellStyle name="Normal 11" xfId="28"/>
    <cellStyle name="Normal 13" xfId="10"/>
    <cellStyle name="Normal 14 2" xfId="7"/>
    <cellStyle name="Normal 14 2 2" xfId="20"/>
    <cellStyle name="Normal 15" xfId="2"/>
    <cellStyle name="Normal 2" xfId="4"/>
    <cellStyle name="Normal 2 1" xfId="12"/>
    <cellStyle name="Normal 2 2" xfId="15"/>
    <cellStyle name="Normal 2 3" xfId="18"/>
    <cellStyle name="Normal 2 3 2" xfId="26"/>
    <cellStyle name="Normal 2 4" xfId="24"/>
    <cellStyle name="Normal 3" xfId="11"/>
    <cellStyle name="Normal 3 2" xfId="21"/>
    <cellStyle name="Normal 4" xfId="9"/>
  </cellStyles>
  <dxfs count="15">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99"/>
      <rgbColor rgb="FF808000"/>
      <rgbColor rgb="FF800080"/>
      <rgbColor rgb="FF0070C0"/>
      <rgbColor rgb="FFC0C0C0"/>
      <rgbColor rgb="FF808080"/>
      <rgbColor rgb="FF9999FF"/>
      <rgbColor rgb="FF993366"/>
      <rgbColor rgb="FFFFFFCC"/>
      <rgbColor rgb="FFCCFFFF"/>
      <rgbColor rgb="FF660066"/>
      <rgbColor rgb="FFF37B70"/>
      <rgbColor rgb="FF0066CC"/>
      <rgbColor rgb="FFD9D9D9"/>
      <rgbColor rgb="FF000066"/>
      <rgbColor rgb="FFFF00FF"/>
      <rgbColor rgb="FFFFFF00"/>
      <rgbColor rgb="FF00FFFF"/>
      <rgbColor rgb="FF800080"/>
      <rgbColor rgb="FF800000"/>
      <rgbColor rgb="FF0066FF"/>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FF6600"/>
      <rgbColor rgb="FF666699"/>
      <rgbColor rgb="FF969696"/>
      <rgbColor rgb="FF002060"/>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3428999</xdr:colOff>
      <xdr:row>41</xdr:row>
      <xdr:rowOff>490337</xdr:rowOff>
    </xdr:from>
    <xdr:to>
      <xdr:col>2</xdr:col>
      <xdr:colOff>5567080</xdr:colOff>
      <xdr:row>41</xdr:row>
      <xdr:rowOff>1452036</xdr:rowOff>
    </xdr:to>
    <xdr:pic>
      <xdr:nvPicPr>
        <xdr:cNvPr id="3" name="Picture 2">
          <a:extLst>
            <a:ext uri="{FF2B5EF4-FFF2-40B4-BE49-F238E27FC236}">
              <a16:creationId xmlns:a16="http://schemas.microsoft.com/office/drawing/2014/main" id="{4D1266AC-004C-9024-61FB-E122C08659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4146" y="9197308"/>
          <a:ext cx="2138081" cy="961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7990</xdr:colOff>
      <xdr:row>32</xdr:row>
      <xdr:rowOff>84334</xdr:rowOff>
    </xdr:to>
    <xdr:pic>
      <xdr:nvPicPr>
        <xdr:cNvPr id="2" name="Picture 1">
          <a:extLst>
            <a:ext uri="{FF2B5EF4-FFF2-40B4-BE49-F238E27FC236}">
              <a16:creationId xmlns:a16="http://schemas.microsoft.com/office/drawing/2014/main" id="{3A2EDC7F-966D-C2DC-39D7-412BB95E4C22}"/>
            </a:ext>
          </a:extLst>
        </xdr:cNvPr>
        <xdr:cNvPicPr>
          <a:picLocks noChangeAspect="1"/>
        </xdr:cNvPicPr>
      </xdr:nvPicPr>
      <xdr:blipFill>
        <a:blip xmlns:r="http://schemas.openxmlformats.org/officeDocument/2006/relationships" r:embed="rId1"/>
        <a:stretch>
          <a:fillRect/>
        </a:stretch>
      </xdr:blipFill>
      <xdr:spPr>
        <a:xfrm>
          <a:off x="0" y="0"/>
          <a:ext cx="4275190" cy="5936494"/>
        </a:xfrm>
        <a:prstGeom prst="rect">
          <a:avLst/>
        </a:prstGeom>
      </xdr:spPr>
    </xdr:pic>
    <xdr:clientData/>
  </xdr:twoCellAnchor>
  <xdr:twoCellAnchor editAs="oneCell">
    <xdr:from>
      <xdr:col>0</xdr:col>
      <xdr:colOff>0</xdr:colOff>
      <xdr:row>34</xdr:row>
      <xdr:rowOff>99060</xdr:rowOff>
    </xdr:from>
    <xdr:to>
      <xdr:col>7</xdr:col>
      <xdr:colOff>91818</xdr:colOff>
      <xdr:row>66</xdr:row>
      <xdr:rowOff>15740</xdr:rowOff>
    </xdr:to>
    <xdr:pic>
      <xdr:nvPicPr>
        <xdr:cNvPr id="3" name="Picture 2">
          <a:extLst>
            <a:ext uri="{FF2B5EF4-FFF2-40B4-BE49-F238E27FC236}">
              <a16:creationId xmlns:a16="http://schemas.microsoft.com/office/drawing/2014/main" id="{D30B8579-0AB5-D246-B456-C4BD0021F9C1}"/>
            </a:ext>
          </a:extLst>
        </xdr:cNvPr>
        <xdr:cNvPicPr>
          <a:picLocks noChangeAspect="1"/>
        </xdr:cNvPicPr>
      </xdr:nvPicPr>
      <xdr:blipFill>
        <a:blip xmlns:r="http://schemas.openxmlformats.org/officeDocument/2006/relationships" r:embed="rId2"/>
        <a:stretch>
          <a:fillRect/>
        </a:stretch>
      </xdr:blipFill>
      <xdr:spPr>
        <a:xfrm>
          <a:off x="0" y="6134100"/>
          <a:ext cx="4359018" cy="57688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FDT%20Acc\DESKTOP%20106\TFS\Cafeccino%20T3\RA%201%204-4-24\JMS%20and%20BOQ\RA_01_B03%20&amp;B04-Cafeccino%20C&amp;%20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ost"/>
      <sheetName val="Civil BOQ"/>
    </sheetNames>
    <sheetDataSet>
      <sheetData sheetId="0"/>
      <sheetData sheetId="1">
        <row r="82">
          <cell r="B82" t="str">
            <v>Corian L-Corner</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48"/>
  <sheetViews>
    <sheetView tabSelected="1" zoomScale="85" zoomScaleNormal="85" workbookViewId="0">
      <selection activeCell="C28" sqref="C28"/>
    </sheetView>
  </sheetViews>
  <sheetFormatPr defaultColWidth="11.42578125" defaultRowHeight="15.75"/>
  <cols>
    <col min="1" max="1" width="7.85546875" style="2" bestFit="1" customWidth="1"/>
    <col min="2" max="2" width="29.42578125" style="37" bestFit="1" customWidth="1"/>
    <col min="3" max="3" width="110.5703125" style="38" bestFit="1" customWidth="1"/>
    <col min="4" max="4" width="7.140625" style="5" bestFit="1" customWidth="1"/>
    <col min="5" max="5" width="7.140625" style="4" bestFit="1" customWidth="1"/>
    <col min="6" max="6" width="12.28515625" style="5" bestFit="1" customWidth="1"/>
    <col min="7" max="7" width="15.7109375" style="5" bestFit="1" customWidth="1"/>
    <col min="8" max="8" width="15.28515625" style="5" bestFit="1" customWidth="1"/>
    <col min="9" max="9" width="13.7109375" style="5" bestFit="1" customWidth="1"/>
    <col min="10" max="10" width="23.5703125" style="3" bestFit="1" customWidth="1"/>
    <col min="11" max="11" width="15.7109375" style="3" bestFit="1" customWidth="1"/>
    <col min="12" max="12" width="12.28515625" style="5" bestFit="1" customWidth="1"/>
    <col min="13" max="13" width="15.7109375" style="5" bestFit="1" customWidth="1"/>
    <col min="14" max="14" width="11.28515625" style="3" bestFit="1" customWidth="1"/>
    <col min="15" max="216" width="11.42578125" style="3"/>
    <col min="217" max="217" width="8.140625" style="3" customWidth="1"/>
    <col min="218" max="218" width="0" style="3" hidden="1" customWidth="1"/>
    <col min="219" max="219" width="59.5703125" style="3" customWidth="1"/>
    <col min="220" max="220" width="5.140625" style="3" bestFit="1" customWidth="1"/>
    <col min="221" max="221" width="9.42578125" style="3" customWidth="1"/>
    <col min="222" max="222" width="12.140625" style="3" customWidth="1"/>
    <col min="223" max="223" width="14.85546875" style="3" bestFit="1" customWidth="1"/>
    <col min="224" max="224" width="12" style="3" customWidth="1"/>
    <col min="225" max="225" width="14.85546875" style="3" bestFit="1" customWidth="1"/>
    <col min="226" max="226" width="12.42578125" style="3" customWidth="1"/>
    <col min="227" max="227" width="14.85546875" style="3" bestFit="1" customWidth="1"/>
    <col min="228" max="228" width="11.28515625" style="3" bestFit="1" customWidth="1"/>
    <col min="229" max="229" width="15" style="3" customWidth="1"/>
    <col min="230" max="230" width="10.28515625" style="3" customWidth="1"/>
    <col min="231" max="231" width="14.85546875" style="3" bestFit="1" customWidth="1"/>
    <col min="232" max="232" width="3.42578125" style="3" customWidth="1"/>
    <col min="233" max="472" width="11.42578125" style="3"/>
    <col min="473" max="473" width="8.140625" style="3" customWidth="1"/>
    <col min="474" max="474" width="0" style="3" hidden="1" customWidth="1"/>
    <col min="475" max="475" width="59.5703125" style="3" customWidth="1"/>
    <col min="476" max="476" width="5.140625" style="3" bestFit="1" customWidth="1"/>
    <col min="477" max="477" width="9.42578125" style="3" customWidth="1"/>
    <col min="478" max="478" width="12.140625" style="3" customWidth="1"/>
    <col min="479" max="479" width="14.85546875" style="3" bestFit="1" customWidth="1"/>
    <col min="480" max="480" width="12" style="3" customWidth="1"/>
    <col min="481" max="481" width="14.85546875" style="3" bestFit="1" customWidth="1"/>
    <col min="482" max="482" width="12.42578125" style="3" customWidth="1"/>
    <col min="483" max="483" width="14.85546875" style="3" bestFit="1" customWidth="1"/>
    <col min="484" max="484" width="11.28515625" style="3" bestFit="1" customWidth="1"/>
    <col min="485" max="485" width="15" style="3" customWidth="1"/>
    <col min="486" max="486" width="10.28515625" style="3" customWidth="1"/>
    <col min="487" max="487" width="14.85546875" style="3" bestFit="1" customWidth="1"/>
    <col min="488" max="488" width="3.42578125" style="3" customWidth="1"/>
    <col min="489" max="728" width="11.42578125" style="3"/>
    <col min="729" max="729" width="8.140625" style="3" customWidth="1"/>
    <col min="730" max="730" width="0" style="3" hidden="1" customWidth="1"/>
    <col min="731" max="731" width="59.5703125" style="3" customWidth="1"/>
    <col min="732" max="732" width="5.140625" style="3" bestFit="1" customWidth="1"/>
    <col min="733" max="733" width="9.42578125" style="3" customWidth="1"/>
    <col min="734" max="734" width="12.140625" style="3" customWidth="1"/>
    <col min="735" max="735" width="14.85546875" style="3" bestFit="1" customWidth="1"/>
    <col min="736" max="736" width="12" style="3" customWidth="1"/>
    <col min="737" max="737" width="14.85546875" style="3" bestFit="1" customWidth="1"/>
    <col min="738" max="738" width="12.42578125" style="3" customWidth="1"/>
    <col min="739" max="739" width="14.85546875" style="3" bestFit="1" customWidth="1"/>
    <col min="740" max="740" width="11.28515625" style="3" bestFit="1" customWidth="1"/>
    <col min="741" max="741" width="15" style="3" customWidth="1"/>
    <col min="742" max="742" width="10.28515625" style="3" customWidth="1"/>
    <col min="743" max="743" width="14.85546875" style="3" bestFit="1" customWidth="1"/>
    <col min="744" max="744" width="3.42578125" style="3" customWidth="1"/>
    <col min="745" max="984" width="11.42578125" style="3"/>
    <col min="985" max="985" width="8.140625" style="3" customWidth="1"/>
    <col min="986" max="986" width="0" style="3" hidden="1" customWidth="1"/>
    <col min="987" max="987" width="59.5703125" style="3" customWidth="1"/>
    <col min="988" max="988" width="5.140625" style="3" bestFit="1" customWidth="1"/>
    <col min="989" max="989" width="9.42578125" style="3" customWidth="1"/>
    <col min="990" max="990" width="12.140625" style="3" customWidth="1"/>
    <col min="991" max="991" width="14.85546875" style="3" bestFit="1" customWidth="1"/>
    <col min="992" max="992" width="12" style="3" customWidth="1"/>
    <col min="993" max="993" width="14.85546875" style="3" bestFit="1" customWidth="1"/>
    <col min="994" max="994" width="12.42578125" style="3" customWidth="1"/>
    <col min="995" max="995" width="14.85546875" style="3" bestFit="1" customWidth="1"/>
    <col min="996" max="996" width="11.28515625" style="3" bestFit="1" customWidth="1"/>
    <col min="997" max="997" width="15" style="3" customWidth="1"/>
    <col min="998" max="998" width="10.28515625" style="3" customWidth="1"/>
    <col min="999" max="999" width="14.85546875" style="3" bestFit="1" customWidth="1"/>
    <col min="1000" max="1000" width="3.42578125" style="3" customWidth="1"/>
    <col min="1001" max="1240" width="11.42578125" style="3"/>
    <col min="1241" max="1241" width="8.140625" style="3" customWidth="1"/>
    <col min="1242" max="1242" width="0" style="3" hidden="1" customWidth="1"/>
    <col min="1243" max="1243" width="59.5703125" style="3" customWidth="1"/>
    <col min="1244" max="1244" width="5.140625" style="3" bestFit="1" customWidth="1"/>
    <col min="1245" max="1245" width="9.42578125" style="3" customWidth="1"/>
    <col min="1246" max="1246" width="12.140625" style="3" customWidth="1"/>
    <col min="1247" max="1247" width="14.85546875" style="3" bestFit="1" customWidth="1"/>
    <col min="1248" max="1248" width="12" style="3" customWidth="1"/>
    <col min="1249" max="1249" width="14.85546875" style="3" bestFit="1" customWidth="1"/>
    <col min="1250" max="1250" width="12.42578125" style="3" customWidth="1"/>
    <col min="1251" max="1251" width="14.85546875" style="3" bestFit="1" customWidth="1"/>
    <col min="1252" max="1252" width="11.28515625" style="3" bestFit="1" customWidth="1"/>
    <col min="1253" max="1253" width="15" style="3" customWidth="1"/>
    <col min="1254" max="1254" width="10.28515625" style="3" customWidth="1"/>
    <col min="1255" max="1255" width="14.85546875" style="3" bestFit="1" customWidth="1"/>
    <col min="1256" max="1256" width="3.42578125" style="3" customWidth="1"/>
    <col min="1257" max="1496" width="11.42578125" style="3"/>
    <col min="1497" max="1497" width="8.140625" style="3" customWidth="1"/>
    <col min="1498" max="1498" width="0" style="3" hidden="1" customWidth="1"/>
    <col min="1499" max="1499" width="59.5703125" style="3" customWidth="1"/>
    <col min="1500" max="1500" width="5.140625" style="3" bestFit="1" customWidth="1"/>
    <col min="1501" max="1501" width="9.42578125" style="3" customWidth="1"/>
    <col min="1502" max="1502" width="12.140625" style="3" customWidth="1"/>
    <col min="1503" max="1503" width="14.85546875" style="3" bestFit="1" customWidth="1"/>
    <col min="1504" max="1504" width="12" style="3" customWidth="1"/>
    <col min="1505" max="1505" width="14.85546875" style="3" bestFit="1" customWidth="1"/>
    <col min="1506" max="1506" width="12.42578125" style="3" customWidth="1"/>
    <col min="1507" max="1507" width="14.85546875" style="3" bestFit="1" customWidth="1"/>
    <col min="1508" max="1508" width="11.28515625" style="3" bestFit="1" customWidth="1"/>
    <col min="1509" max="1509" width="15" style="3" customWidth="1"/>
    <col min="1510" max="1510" width="10.28515625" style="3" customWidth="1"/>
    <col min="1511" max="1511" width="14.85546875" style="3" bestFit="1" customWidth="1"/>
    <col min="1512" max="1512" width="3.42578125" style="3" customWidth="1"/>
    <col min="1513" max="1752" width="11.42578125" style="3"/>
    <col min="1753" max="1753" width="8.140625" style="3" customWidth="1"/>
    <col min="1754" max="1754" width="0" style="3" hidden="1" customWidth="1"/>
    <col min="1755" max="1755" width="59.5703125" style="3" customWidth="1"/>
    <col min="1756" max="1756" width="5.140625" style="3" bestFit="1" customWidth="1"/>
    <col min="1757" max="1757" width="9.42578125" style="3" customWidth="1"/>
    <col min="1758" max="1758" width="12.140625" style="3" customWidth="1"/>
    <col min="1759" max="1759" width="14.85546875" style="3" bestFit="1" customWidth="1"/>
    <col min="1760" max="1760" width="12" style="3" customWidth="1"/>
    <col min="1761" max="1761" width="14.85546875" style="3" bestFit="1" customWidth="1"/>
    <col min="1762" max="1762" width="12.42578125" style="3" customWidth="1"/>
    <col min="1763" max="1763" width="14.85546875" style="3" bestFit="1" customWidth="1"/>
    <col min="1764" max="1764" width="11.28515625" style="3" bestFit="1" customWidth="1"/>
    <col min="1765" max="1765" width="15" style="3" customWidth="1"/>
    <col min="1766" max="1766" width="10.28515625" style="3" customWidth="1"/>
    <col min="1767" max="1767" width="14.85546875" style="3" bestFit="1" customWidth="1"/>
    <col min="1768" max="1768" width="3.42578125" style="3" customWidth="1"/>
    <col min="1769" max="2008" width="11.42578125" style="3"/>
    <col min="2009" max="2009" width="8.140625" style="3" customWidth="1"/>
    <col min="2010" max="2010" width="0" style="3" hidden="1" customWidth="1"/>
    <col min="2011" max="2011" width="59.5703125" style="3" customWidth="1"/>
    <col min="2012" max="2012" width="5.140625" style="3" bestFit="1" customWidth="1"/>
    <col min="2013" max="2013" width="9.42578125" style="3" customWidth="1"/>
    <col min="2014" max="2014" width="12.140625" style="3" customWidth="1"/>
    <col min="2015" max="2015" width="14.85546875" style="3" bestFit="1" customWidth="1"/>
    <col min="2016" max="2016" width="12" style="3" customWidth="1"/>
    <col min="2017" max="2017" width="14.85546875" style="3" bestFit="1" customWidth="1"/>
    <col min="2018" max="2018" width="12.42578125" style="3" customWidth="1"/>
    <col min="2019" max="2019" width="14.85546875" style="3" bestFit="1" customWidth="1"/>
    <col min="2020" max="2020" width="11.28515625" style="3" bestFit="1" customWidth="1"/>
    <col min="2021" max="2021" width="15" style="3" customWidth="1"/>
    <col min="2022" max="2022" width="10.28515625" style="3" customWidth="1"/>
    <col min="2023" max="2023" width="14.85546875" style="3" bestFit="1" customWidth="1"/>
    <col min="2024" max="2024" width="3.42578125" style="3" customWidth="1"/>
    <col min="2025" max="2264" width="11.42578125" style="3"/>
    <col min="2265" max="2265" width="8.140625" style="3" customWidth="1"/>
    <col min="2266" max="2266" width="0" style="3" hidden="1" customWidth="1"/>
    <col min="2267" max="2267" width="59.5703125" style="3" customWidth="1"/>
    <col min="2268" max="2268" width="5.140625" style="3" bestFit="1" customWidth="1"/>
    <col min="2269" max="2269" width="9.42578125" style="3" customWidth="1"/>
    <col min="2270" max="2270" width="12.140625" style="3" customWidth="1"/>
    <col min="2271" max="2271" width="14.85546875" style="3" bestFit="1" customWidth="1"/>
    <col min="2272" max="2272" width="12" style="3" customWidth="1"/>
    <col min="2273" max="2273" width="14.85546875" style="3" bestFit="1" customWidth="1"/>
    <col min="2274" max="2274" width="12.42578125" style="3" customWidth="1"/>
    <col min="2275" max="2275" width="14.85546875" style="3" bestFit="1" customWidth="1"/>
    <col min="2276" max="2276" width="11.28515625" style="3" bestFit="1" customWidth="1"/>
    <col min="2277" max="2277" width="15" style="3" customWidth="1"/>
    <col min="2278" max="2278" width="10.28515625" style="3" customWidth="1"/>
    <col min="2279" max="2279" width="14.85546875" style="3" bestFit="1" customWidth="1"/>
    <col min="2280" max="2280" width="3.42578125" style="3" customWidth="1"/>
    <col min="2281" max="2520" width="11.42578125" style="3"/>
    <col min="2521" max="2521" width="8.140625" style="3" customWidth="1"/>
    <col min="2522" max="2522" width="0" style="3" hidden="1" customWidth="1"/>
    <col min="2523" max="2523" width="59.5703125" style="3" customWidth="1"/>
    <col min="2524" max="2524" width="5.140625" style="3" bestFit="1" customWidth="1"/>
    <col min="2525" max="2525" width="9.42578125" style="3" customWidth="1"/>
    <col min="2526" max="2526" width="12.140625" style="3" customWidth="1"/>
    <col min="2527" max="2527" width="14.85546875" style="3" bestFit="1" customWidth="1"/>
    <col min="2528" max="2528" width="12" style="3" customWidth="1"/>
    <col min="2529" max="2529" width="14.85546875" style="3" bestFit="1" customWidth="1"/>
    <col min="2530" max="2530" width="12.42578125" style="3" customWidth="1"/>
    <col min="2531" max="2531" width="14.85546875" style="3" bestFit="1" customWidth="1"/>
    <col min="2532" max="2532" width="11.28515625" style="3" bestFit="1" customWidth="1"/>
    <col min="2533" max="2533" width="15" style="3" customWidth="1"/>
    <col min="2534" max="2534" width="10.28515625" style="3" customWidth="1"/>
    <col min="2535" max="2535" width="14.85546875" style="3" bestFit="1" customWidth="1"/>
    <col min="2536" max="2536" width="3.42578125" style="3" customWidth="1"/>
    <col min="2537" max="2776" width="11.42578125" style="3"/>
    <col min="2777" max="2777" width="8.140625" style="3" customWidth="1"/>
    <col min="2778" max="2778" width="0" style="3" hidden="1" customWidth="1"/>
    <col min="2779" max="2779" width="59.5703125" style="3" customWidth="1"/>
    <col min="2780" max="2780" width="5.140625" style="3" bestFit="1" customWidth="1"/>
    <col min="2781" max="2781" width="9.42578125" style="3" customWidth="1"/>
    <col min="2782" max="2782" width="12.140625" style="3" customWidth="1"/>
    <col min="2783" max="2783" width="14.85546875" style="3" bestFit="1" customWidth="1"/>
    <col min="2784" max="2784" width="12" style="3" customWidth="1"/>
    <col min="2785" max="2785" width="14.85546875" style="3" bestFit="1" customWidth="1"/>
    <col min="2786" max="2786" width="12.42578125" style="3" customWidth="1"/>
    <col min="2787" max="2787" width="14.85546875" style="3" bestFit="1" customWidth="1"/>
    <col min="2788" max="2788" width="11.28515625" style="3" bestFit="1" customWidth="1"/>
    <col min="2789" max="2789" width="15" style="3" customWidth="1"/>
    <col min="2790" max="2790" width="10.28515625" style="3" customWidth="1"/>
    <col min="2791" max="2791" width="14.85546875" style="3" bestFit="1" customWidth="1"/>
    <col min="2792" max="2792" width="3.42578125" style="3" customWidth="1"/>
    <col min="2793" max="3032" width="11.42578125" style="3"/>
    <col min="3033" max="3033" width="8.140625" style="3" customWidth="1"/>
    <col min="3034" max="3034" width="0" style="3" hidden="1" customWidth="1"/>
    <col min="3035" max="3035" width="59.5703125" style="3" customWidth="1"/>
    <col min="3036" max="3036" width="5.140625" style="3" bestFit="1" customWidth="1"/>
    <col min="3037" max="3037" width="9.42578125" style="3" customWidth="1"/>
    <col min="3038" max="3038" width="12.140625" style="3" customWidth="1"/>
    <col min="3039" max="3039" width="14.85546875" style="3" bestFit="1" customWidth="1"/>
    <col min="3040" max="3040" width="12" style="3" customWidth="1"/>
    <col min="3041" max="3041" width="14.85546875" style="3" bestFit="1" customWidth="1"/>
    <col min="3042" max="3042" width="12.42578125" style="3" customWidth="1"/>
    <col min="3043" max="3043" width="14.85546875" style="3" bestFit="1" customWidth="1"/>
    <col min="3044" max="3044" width="11.28515625" style="3" bestFit="1" customWidth="1"/>
    <col min="3045" max="3045" width="15" style="3" customWidth="1"/>
    <col min="3046" max="3046" width="10.28515625" style="3" customWidth="1"/>
    <col min="3047" max="3047" width="14.85546875" style="3" bestFit="1" customWidth="1"/>
    <col min="3048" max="3048" width="3.42578125" style="3" customWidth="1"/>
    <col min="3049" max="3288" width="11.42578125" style="3"/>
    <col min="3289" max="3289" width="8.140625" style="3" customWidth="1"/>
    <col min="3290" max="3290" width="0" style="3" hidden="1" customWidth="1"/>
    <col min="3291" max="3291" width="59.5703125" style="3" customWidth="1"/>
    <col min="3292" max="3292" width="5.140625" style="3" bestFit="1" customWidth="1"/>
    <col min="3293" max="3293" width="9.42578125" style="3" customWidth="1"/>
    <col min="3294" max="3294" width="12.140625" style="3" customWidth="1"/>
    <col min="3295" max="3295" width="14.85546875" style="3" bestFit="1" customWidth="1"/>
    <col min="3296" max="3296" width="12" style="3" customWidth="1"/>
    <col min="3297" max="3297" width="14.85546875" style="3" bestFit="1" customWidth="1"/>
    <col min="3298" max="3298" width="12.42578125" style="3" customWidth="1"/>
    <col min="3299" max="3299" width="14.85546875" style="3" bestFit="1" customWidth="1"/>
    <col min="3300" max="3300" width="11.28515625" style="3" bestFit="1" customWidth="1"/>
    <col min="3301" max="3301" width="15" style="3" customWidth="1"/>
    <col min="3302" max="3302" width="10.28515625" style="3" customWidth="1"/>
    <col min="3303" max="3303" width="14.85546875" style="3" bestFit="1" customWidth="1"/>
    <col min="3304" max="3304" width="3.42578125" style="3" customWidth="1"/>
    <col min="3305" max="3544" width="11.42578125" style="3"/>
    <col min="3545" max="3545" width="8.140625" style="3" customWidth="1"/>
    <col min="3546" max="3546" width="0" style="3" hidden="1" customWidth="1"/>
    <col min="3547" max="3547" width="59.5703125" style="3" customWidth="1"/>
    <col min="3548" max="3548" width="5.140625" style="3" bestFit="1" customWidth="1"/>
    <col min="3549" max="3549" width="9.42578125" style="3" customWidth="1"/>
    <col min="3550" max="3550" width="12.140625" style="3" customWidth="1"/>
    <col min="3551" max="3551" width="14.85546875" style="3" bestFit="1" customWidth="1"/>
    <col min="3552" max="3552" width="12" style="3" customWidth="1"/>
    <col min="3553" max="3553" width="14.85546875" style="3" bestFit="1" customWidth="1"/>
    <col min="3554" max="3554" width="12.42578125" style="3" customWidth="1"/>
    <col min="3555" max="3555" width="14.85546875" style="3" bestFit="1" customWidth="1"/>
    <col min="3556" max="3556" width="11.28515625" style="3" bestFit="1" customWidth="1"/>
    <col min="3557" max="3557" width="15" style="3" customWidth="1"/>
    <col min="3558" max="3558" width="10.28515625" style="3" customWidth="1"/>
    <col min="3559" max="3559" width="14.85546875" style="3" bestFit="1" customWidth="1"/>
    <col min="3560" max="3560" width="3.42578125" style="3" customWidth="1"/>
    <col min="3561" max="3800" width="11.42578125" style="3"/>
    <col min="3801" max="3801" width="8.140625" style="3" customWidth="1"/>
    <col min="3802" max="3802" width="0" style="3" hidden="1" customWidth="1"/>
    <col min="3803" max="3803" width="59.5703125" style="3" customWidth="1"/>
    <col min="3804" max="3804" width="5.140625" style="3" bestFit="1" customWidth="1"/>
    <col min="3805" max="3805" width="9.42578125" style="3" customWidth="1"/>
    <col min="3806" max="3806" width="12.140625" style="3" customWidth="1"/>
    <col min="3807" max="3807" width="14.85546875" style="3" bestFit="1" customWidth="1"/>
    <col min="3808" max="3808" width="12" style="3" customWidth="1"/>
    <col min="3809" max="3809" width="14.85546875" style="3" bestFit="1" customWidth="1"/>
    <col min="3810" max="3810" width="12.42578125" style="3" customWidth="1"/>
    <col min="3811" max="3811" width="14.85546875" style="3" bestFit="1" customWidth="1"/>
    <col min="3812" max="3812" width="11.28515625" style="3" bestFit="1" customWidth="1"/>
    <col min="3813" max="3813" width="15" style="3" customWidth="1"/>
    <col min="3814" max="3814" width="10.28515625" style="3" customWidth="1"/>
    <col min="3815" max="3815" width="14.85546875" style="3" bestFit="1" customWidth="1"/>
    <col min="3816" max="3816" width="3.42578125" style="3" customWidth="1"/>
    <col min="3817" max="4056" width="11.42578125" style="3"/>
    <col min="4057" max="4057" width="8.140625" style="3" customWidth="1"/>
    <col min="4058" max="4058" width="0" style="3" hidden="1" customWidth="1"/>
    <col min="4059" max="4059" width="59.5703125" style="3" customWidth="1"/>
    <col min="4060" max="4060" width="5.140625" style="3" bestFit="1" customWidth="1"/>
    <col min="4061" max="4061" width="9.42578125" style="3" customWidth="1"/>
    <col min="4062" max="4062" width="12.140625" style="3" customWidth="1"/>
    <col min="4063" max="4063" width="14.85546875" style="3" bestFit="1" customWidth="1"/>
    <col min="4064" max="4064" width="12" style="3" customWidth="1"/>
    <col min="4065" max="4065" width="14.85546875" style="3" bestFit="1" customWidth="1"/>
    <col min="4066" max="4066" width="12.42578125" style="3" customWidth="1"/>
    <col min="4067" max="4067" width="14.85546875" style="3" bestFit="1" customWidth="1"/>
    <col min="4068" max="4068" width="11.28515625" style="3" bestFit="1" customWidth="1"/>
    <col min="4069" max="4069" width="15" style="3" customWidth="1"/>
    <col min="4070" max="4070" width="10.28515625" style="3" customWidth="1"/>
    <col min="4071" max="4071" width="14.85546875" style="3" bestFit="1" customWidth="1"/>
    <col min="4072" max="4072" width="3.42578125" style="3" customWidth="1"/>
    <col min="4073" max="4312" width="11.42578125" style="3"/>
    <col min="4313" max="4313" width="8.140625" style="3" customWidth="1"/>
    <col min="4314" max="4314" width="0" style="3" hidden="1" customWidth="1"/>
    <col min="4315" max="4315" width="59.5703125" style="3" customWidth="1"/>
    <col min="4316" max="4316" width="5.140625" style="3" bestFit="1" customWidth="1"/>
    <col min="4317" max="4317" width="9.42578125" style="3" customWidth="1"/>
    <col min="4318" max="4318" width="12.140625" style="3" customWidth="1"/>
    <col min="4319" max="4319" width="14.85546875" style="3" bestFit="1" customWidth="1"/>
    <col min="4320" max="4320" width="12" style="3" customWidth="1"/>
    <col min="4321" max="4321" width="14.85546875" style="3" bestFit="1" customWidth="1"/>
    <col min="4322" max="4322" width="12.42578125" style="3" customWidth="1"/>
    <col min="4323" max="4323" width="14.85546875" style="3" bestFit="1" customWidth="1"/>
    <col min="4324" max="4324" width="11.28515625" style="3" bestFit="1" customWidth="1"/>
    <col min="4325" max="4325" width="15" style="3" customWidth="1"/>
    <col min="4326" max="4326" width="10.28515625" style="3" customWidth="1"/>
    <col min="4327" max="4327" width="14.85546875" style="3" bestFit="1" customWidth="1"/>
    <col min="4328" max="4328" width="3.42578125" style="3" customWidth="1"/>
    <col min="4329" max="4568" width="11.42578125" style="3"/>
    <col min="4569" max="4569" width="8.140625" style="3" customWidth="1"/>
    <col min="4570" max="4570" width="0" style="3" hidden="1" customWidth="1"/>
    <col min="4571" max="4571" width="59.5703125" style="3" customWidth="1"/>
    <col min="4572" max="4572" width="5.140625" style="3" bestFit="1" customWidth="1"/>
    <col min="4573" max="4573" width="9.42578125" style="3" customWidth="1"/>
    <col min="4574" max="4574" width="12.140625" style="3" customWidth="1"/>
    <col min="4575" max="4575" width="14.85546875" style="3" bestFit="1" customWidth="1"/>
    <col min="4576" max="4576" width="12" style="3" customWidth="1"/>
    <col min="4577" max="4577" width="14.85546875" style="3" bestFit="1" customWidth="1"/>
    <col min="4578" max="4578" width="12.42578125" style="3" customWidth="1"/>
    <col min="4579" max="4579" width="14.85546875" style="3" bestFit="1" customWidth="1"/>
    <col min="4580" max="4580" width="11.28515625" style="3" bestFit="1" customWidth="1"/>
    <col min="4581" max="4581" width="15" style="3" customWidth="1"/>
    <col min="4582" max="4582" width="10.28515625" style="3" customWidth="1"/>
    <col min="4583" max="4583" width="14.85546875" style="3" bestFit="1" customWidth="1"/>
    <col min="4584" max="4584" width="3.42578125" style="3" customWidth="1"/>
    <col min="4585" max="4824" width="11.42578125" style="3"/>
    <col min="4825" max="4825" width="8.140625" style="3" customWidth="1"/>
    <col min="4826" max="4826" width="0" style="3" hidden="1" customWidth="1"/>
    <col min="4827" max="4827" width="59.5703125" style="3" customWidth="1"/>
    <col min="4828" max="4828" width="5.140625" style="3" bestFit="1" customWidth="1"/>
    <col min="4829" max="4829" width="9.42578125" style="3" customWidth="1"/>
    <col min="4830" max="4830" width="12.140625" style="3" customWidth="1"/>
    <col min="4831" max="4831" width="14.85546875" style="3" bestFit="1" customWidth="1"/>
    <col min="4832" max="4832" width="12" style="3" customWidth="1"/>
    <col min="4833" max="4833" width="14.85546875" style="3" bestFit="1" customWidth="1"/>
    <col min="4834" max="4834" width="12.42578125" style="3" customWidth="1"/>
    <col min="4835" max="4835" width="14.85546875" style="3" bestFit="1" customWidth="1"/>
    <col min="4836" max="4836" width="11.28515625" style="3" bestFit="1" customWidth="1"/>
    <col min="4837" max="4837" width="15" style="3" customWidth="1"/>
    <col min="4838" max="4838" width="10.28515625" style="3" customWidth="1"/>
    <col min="4839" max="4839" width="14.85546875" style="3" bestFit="1" customWidth="1"/>
    <col min="4840" max="4840" width="3.42578125" style="3" customWidth="1"/>
    <col min="4841" max="5080" width="11.42578125" style="3"/>
    <col min="5081" max="5081" width="8.140625" style="3" customWidth="1"/>
    <col min="5082" max="5082" width="0" style="3" hidden="1" customWidth="1"/>
    <col min="5083" max="5083" width="59.5703125" style="3" customWidth="1"/>
    <col min="5084" max="5084" width="5.140625" style="3" bestFit="1" customWidth="1"/>
    <col min="5085" max="5085" width="9.42578125" style="3" customWidth="1"/>
    <col min="5086" max="5086" width="12.140625" style="3" customWidth="1"/>
    <col min="5087" max="5087" width="14.85546875" style="3" bestFit="1" customWidth="1"/>
    <col min="5088" max="5088" width="12" style="3" customWidth="1"/>
    <col min="5089" max="5089" width="14.85546875" style="3" bestFit="1" customWidth="1"/>
    <col min="5090" max="5090" width="12.42578125" style="3" customWidth="1"/>
    <col min="5091" max="5091" width="14.85546875" style="3" bestFit="1" customWidth="1"/>
    <col min="5092" max="5092" width="11.28515625" style="3" bestFit="1" customWidth="1"/>
    <col min="5093" max="5093" width="15" style="3" customWidth="1"/>
    <col min="5094" max="5094" width="10.28515625" style="3" customWidth="1"/>
    <col min="5095" max="5095" width="14.85546875" style="3" bestFit="1" customWidth="1"/>
    <col min="5096" max="5096" width="3.42578125" style="3" customWidth="1"/>
    <col min="5097" max="5336" width="11.42578125" style="3"/>
    <col min="5337" max="5337" width="8.140625" style="3" customWidth="1"/>
    <col min="5338" max="5338" width="0" style="3" hidden="1" customWidth="1"/>
    <col min="5339" max="5339" width="59.5703125" style="3" customWidth="1"/>
    <col min="5340" max="5340" width="5.140625" style="3" bestFit="1" customWidth="1"/>
    <col min="5341" max="5341" width="9.42578125" style="3" customWidth="1"/>
    <col min="5342" max="5342" width="12.140625" style="3" customWidth="1"/>
    <col min="5343" max="5343" width="14.85546875" style="3" bestFit="1" customWidth="1"/>
    <col min="5344" max="5344" width="12" style="3" customWidth="1"/>
    <col min="5345" max="5345" width="14.85546875" style="3" bestFit="1" customWidth="1"/>
    <col min="5346" max="5346" width="12.42578125" style="3" customWidth="1"/>
    <col min="5347" max="5347" width="14.85546875" style="3" bestFit="1" customWidth="1"/>
    <col min="5348" max="5348" width="11.28515625" style="3" bestFit="1" customWidth="1"/>
    <col min="5349" max="5349" width="15" style="3" customWidth="1"/>
    <col min="5350" max="5350" width="10.28515625" style="3" customWidth="1"/>
    <col min="5351" max="5351" width="14.85546875" style="3" bestFit="1" customWidth="1"/>
    <col min="5352" max="5352" width="3.42578125" style="3" customWidth="1"/>
    <col min="5353" max="5592" width="11.42578125" style="3"/>
    <col min="5593" max="5593" width="8.140625" style="3" customWidth="1"/>
    <col min="5594" max="5594" width="0" style="3" hidden="1" customWidth="1"/>
    <col min="5595" max="5595" width="59.5703125" style="3" customWidth="1"/>
    <col min="5596" max="5596" width="5.140625" style="3" bestFit="1" customWidth="1"/>
    <col min="5597" max="5597" width="9.42578125" style="3" customWidth="1"/>
    <col min="5598" max="5598" width="12.140625" style="3" customWidth="1"/>
    <col min="5599" max="5599" width="14.85546875" style="3" bestFit="1" customWidth="1"/>
    <col min="5600" max="5600" width="12" style="3" customWidth="1"/>
    <col min="5601" max="5601" width="14.85546875" style="3" bestFit="1" customWidth="1"/>
    <col min="5602" max="5602" width="12.42578125" style="3" customWidth="1"/>
    <col min="5603" max="5603" width="14.85546875" style="3" bestFit="1" customWidth="1"/>
    <col min="5604" max="5604" width="11.28515625" style="3" bestFit="1" customWidth="1"/>
    <col min="5605" max="5605" width="15" style="3" customWidth="1"/>
    <col min="5606" max="5606" width="10.28515625" style="3" customWidth="1"/>
    <col min="5607" max="5607" width="14.85546875" style="3" bestFit="1" customWidth="1"/>
    <col min="5608" max="5608" width="3.42578125" style="3" customWidth="1"/>
    <col min="5609" max="5848" width="11.42578125" style="3"/>
    <col min="5849" max="5849" width="8.140625" style="3" customWidth="1"/>
    <col min="5850" max="5850" width="0" style="3" hidden="1" customWidth="1"/>
    <col min="5851" max="5851" width="59.5703125" style="3" customWidth="1"/>
    <col min="5852" max="5852" width="5.140625" style="3" bestFit="1" customWidth="1"/>
    <col min="5853" max="5853" width="9.42578125" style="3" customWidth="1"/>
    <col min="5854" max="5854" width="12.140625" style="3" customWidth="1"/>
    <col min="5855" max="5855" width="14.85546875" style="3" bestFit="1" customWidth="1"/>
    <col min="5856" max="5856" width="12" style="3" customWidth="1"/>
    <col min="5857" max="5857" width="14.85546875" style="3" bestFit="1" customWidth="1"/>
    <col min="5858" max="5858" width="12.42578125" style="3" customWidth="1"/>
    <col min="5859" max="5859" width="14.85546875" style="3" bestFit="1" customWidth="1"/>
    <col min="5860" max="5860" width="11.28515625" style="3" bestFit="1" customWidth="1"/>
    <col min="5861" max="5861" width="15" style="3" customWidth="1"/>
    <col min="5862" max="5862" width="10.28515625" style="3" customWidth="1"/>
    <col min="5863" max="5863" width="14.85546875" style="3" bestFit="1" customWidth="1"/>
    <col min="5864" max="5864" width="3.42578125" style="3" customWidth="1"/>
    <col min="5865" max="6104" width="11.42578125" style="3"/>
    <col min="6105" max="6105" width="8.140625" style="3" customWidth="1"/>
    <col min="6106" max="6106" width="0" style="3" hidden="1" customWidth="1"/>
    <col min="6107" max="6107" width="59.5703125" style="3" customWidth="1"/>
    <col min="6108" max="6108" width="5.140625" style="3" bestFit="1" customWidth="1"/>
    <col min="6109" max="6109" width="9.42578125" style="3" customWidth="1"/>
    <col min="6110" max="6110" width="12.140625" style="3" customWidth="1"/>
    <col min="6111" max="6111" width="14.85546875" style="3" bestFit="1" customWidth="1"/>
    <col min="6112" max="6112" width="12" style="3" customWidth="1"/>
    <col min="6113" max="6113" width="14.85546875" style="3" bestFit="1" customWidth="1"/>
    <col min="6114" max="6114" width="12.42578125" style="3" customWidth="1"/>
    <col min="6115" max="6115" width="14.85546875" style="3" bestFit="1" customWidth="1"/>
    <col min="6116" max="6116" width="11.28515625" style="3" bestFit="1" customWidth="1"/>
    <col min="6117" max="6117" width="15" style="3" customWidth="1"/>
    <col min="6118" max="6118" width="10.28515625" style="3" customWidth="1"/>
    <col min="6119" max="6119" width="14.85546875" style="3" bestFit="1" customWidth="1"/>
    <col min="6120" max="6120" width="3.42578125" style="3" customWidth="1"/>
    <col min="6121" max="6360" width="11.42578125" style="3"/>
    <col min="6361" max="6361" width="8.140625" style="3" customWidth="1"/>
    <col min="6362" max="6362" width="0" style="3" hidden="1" customWidth="1"/>
    <col min="6363" max="6363" width="59.5703125" style="3" customWidth="1"/>
    <col min="6364" max="6364" width="5.140625" style="3" bestFit="1" customWidth="1"/>
    <col min="6365" max="6365" width="9.42578125" style="3" customWidth="1"/>
    <col min="6366" max="6366" width="12.140625" style="3" customWidth="1"/>
    <col min="6367" max="6367" width="14.85546875" style="3" bestFit="1" customWidth="1"/>
    <col min="6368" max="6368" width="12" style="3" customWidth="1"/>
    <col min="6369" max="6369" width="14.85546875" style="3" bestFit="1" customWidth="1"/>
    <col min="6370" max="6370" width="12.42578125" style="3" customWidth="1"/>
    <col min="6371" max="6371" width="14.85546875" style="3" bestFit="1" customWidth="1"/>
    <col min="6372" max="6372" width="11.28515625" style="3" bestFit="1" customWidth="1"/>
    <col min="6373" max="6373" width="15" style="3" customWidth="1"/>
    <col min="6374" max="6374" width="10.28515625" style="3" customWidth="1"/>
    <col min="6375" max="6375" width="14.85546875" style="3" bestFit="1" customWidth="1"/>
    <col min="6376" max="6376" width="3.42578125" style="3" customWidth="1"/>
    <col min="6377" max="6616" width="11.42578125" style="3"/>
    <col min="6617" max="6617" width="8.140625" style="3" customWidth="1"/>
    <col min="6618" max="6618" width="0" style="3" hidden="1" customWidth="1"/>
    <col min="6619" max="6619" width="59.5703125" style="3" customWidth="1"/>
    <col min="6620" max="6620" width="5.140625" style="3" bestFit="1" customWidth="1"/>
    <col min="6621" max="6621" width="9.42578125" style="3" customWidth="1"/>
    <col min="6622" max="6622" width="12.140625" style="3" customWidth="1"/>
    <col min="6623" max="6623" width="14.85546875" style="3" bestFit="1" customWidth="1"/>
    <col min="6624" max="6624" width="12" style="3" customWidth="1"/>
    <col min="6625" max="6625" width="14.85546875" style="3" bestFit="1" customWidth="1"/>
    <col min="6626" max="6626" width="12.42578125" style="3" customWidth="1"/>
    <col min="6627" max="6627" width="14.85546875" style="3" bestFit="1" customWidth="1"/>
    <col min="6628" max="6628" width="11.28515625" style="3" bestFit="1" customWidth="1"/>
    <col min="6629" max="6629" width="15" style="3" customWidth="1"/>
    <col min="6630" max="6630" width="10.28515625" style="3" customWidth="1"/>
    <col min="6631" max="6631" width="14.85546875" style="3" bestFit="1" customWidth="1"/>
    <col min="6632" max="6632" width="3.42578125" style="3" customWidth="1"/>
    <col min="6633" max="6872" width="11.42578125" style="3"/>
    <col min="6873" max="6873" width="8.140625" style="3" customWidth="1"/>
    <col min="6874" max="6874" width="0" style="3" hidden="1" customWidth="1"/>
    <col min="6875" max="6875" width="59.5703125" style="3" customWidth="1"/>
    <col min="6876" max="6876" width="5.140625" style="3" bestFit="1" customWidth="1"/>
    <col min="6877" max="6877" width="9.42578125" style="3" customWidth="1"/>
    <col min="6878" max="6878" width="12.140625" style="3" customWidth="1"/>
    <col min="6879" max="6879" width="14.85546875" style="3" bestFit="1" customWidth="1"/>
    <col min="6880" max="6880" width="12" style="3" customWidth="1"/>
    <col min="6881" max="6881" width="14.85546875" style="3" bestFit="1" customWidth="1"/>
    <col min="6882" max="6882" width="12.42578125" style="3" customWidth="1"/>
    <col min="6883" max="6883" width="14.85546875" style="3" bestFit="1" customWidth="1"/>
    <col min="6884" max="6884" width="11.28515625" style="3" bestFit="1" customWidth="1"/>
    <col min="6885" max="6885" width="15" style="3" customWidth="1"/>
    <col min="6886" max="6886" width="10.28515625" style="3" customWidth="1"/>
    <col min="6887" max="6887" width="14.85546875" style="3" bestFit="1" customWidth="1"/>
    <col min="6888" max="6888" width="3.42578125" style="3" customWidth="1"/>
    <col min="6889" max="7128" width="11.42578125" style="3"/>
    <col min="7129" max="7129" width="8.140625" style="3" customWidth="1"/>
    <col min="7130" max="7130" width="0" style="3" hidden="1" customWidth="1"/>
    <col min="7131" max="7131" width="59.5703125" style="3" customWidth="1"/>
    <col min="7132" max="7132" width="5.140625" style="3" bestFit="1" customWidth="1"/>
    <col min="7133" max="7133" width="9.42578125" style="3" customWidth="1"/>
    <col min="7134" max="7134" width="12.140625" style="3" customWidth="1"/>
    <col min="7135" max="7135" width="14.85546875" style="3" bestFit="1" customWidth="1"/>
    <col min="7136" max="7136" width="12" style="3" customWidth="1"/>
    <col min="7137" max="7137" width="14.85546875" style="3" bestFit="1" customWidth="1"/>
    <col min="7138" max="7138" width="12.42578125" style="3" customWidth="1"/>
    <col min="7139" max="7139" width="14.85546875" style="3" bestFit="1" customWidth="1"/>
    <col min="7140" max="7140" width="11.28515625" style="3" bestFit="1" customWidth="1"/>
    <col min="7141" max="7141" width="15" style="3" customWidth="1"/>
    <col min="7142" max="7142" width="10.28515625" style="3" customWidth="1"/>
    <col min="7143" max="7143" width="14.85546875" style="3" bestFit="1" customWidth="1"/>
    <col min="7144" max="7144" width="3.42578125" style="3" customWidth="1"/>
    <col min="7145" max="7384" width="11.42578125" style="3"/>
    <col min="7385" max="7385" width="8.140625" style="3" customWidth="1"/>
    <col min="7386" max="7386" width="0" style="3" hidden="1" customWidth="1"/>
    <col min="7387" max="7387" width="59.5703125" style="3" customWidth="1"/>
    <col min="7388" max="7388" width="5.140625" style="3" bestFit="1" customWidth="1"/>
    <col min="7389" max="7389" width="9.42578125" style="3" customWidth="1"/>
    <col min="7390" max="7390" width="12.140625" style="3" customWidth="1"/>
    <col min="7391" max="7391" width="14.85546875" style="3" bestFit="1" customWidth="1"/>
    <col min="7392" max="7392" width="12" style="3" customWidth="1"/>
    <col min="7393" max="7393" width="14.85546875" style="3" bestFit="1" customWidth="1"/>
    <col min="7394" max="7394" width="12.42578125" style="3" customWidth="1"/>
    <col min="7395" max="7395" width="14.85546875" style="3" bestFit="1" customWidth="1"/>
    <col min="7396" max="7396" width="11.28515625" style="3" bestFit="1" customWidth="1"/>
    <col min="7397" max="7397" width="15" style="3" customWidth="1"/>
    <col min="7398" max="7398" width="10.28515625" style="3" customWidth="1"/>
    <col min="7399" max="7399" width="14.85546875" style="3" bestFit="1" customWidth="1"/>
    <col min="7400" max="7400" width="3.42578125" style="3" customWidth="1"/>
    <col min="7401" max="7640" width="11.42578125" style="3"/>
    <col min="7641" max="7641" width="8.140625" style="3" customWidth="1"/>
    <col min="7642" max="7642" width="0" style="3" hidden="1" customWidth="1"/>
    <col min="7643" max="7643" width="59.5703125" style="3" customWidth="1"/>
    <col min="7644" max="7644" width="5.140625" style="3" bestFit="1" customWidth="1"/>
    <col min="7645" max="7645" width="9.42578125" style="3" customWidth="1"/>
    <col min="7646" max="7646" width="12.140625" style="3" customWidth="1"/>
    <col min="7647" max="7647" width="14.85546875" style="3" bestFit="1" customWidth="1"/>
    <col min="7648" max="7648" width="12" style="3" customWidth="1"/>
    <col min="7649" max="7649" width="14.85546875" style="3" bestFit="1" customWidth="1"/>
    <col min="7650" max="7650" width="12.42578125" style="3" customWidth="1"/>
    <col min="7651" max="7651" width="14.85546875" style="3" bestFit="1" customWidth="1"/>
    <col min="7652" max="7652" width="11.28515625" style="3" bestFit="1" customWidth="1"/>
    <col min="7653" max="7653" width="15" style="3" customWidth="1"/>
    <col min="7654" max="7654" width="10.28515625" style="3" customWidth="1"/>
    <col min="7655" max="7655" width="14.85546875" style="3" bestFit="1" customWidth="1"/>
    <col min="7656" max="7656" width="3.42578125" style="3" customWidth="1"/>
    <col min="7657" max="7896" width="11.42578125" style="3"/>
    <col min="7897" max="7897" width="8.140625" style="3" customWidth="1"/>
    <col min="7898" max="7898" width="0" style="3" hidden="1" customWidth="1"/>
    <col min="7899" max="7899" width="59.5703125" style="3" customWidth="1"/>
    <col min="7900" max="7900" width="5.140625" style="3" bestFit="1" customWidth="1"/>
    <col min="7901" max="7901" width="9.42578125" style="3" customWidth="1"/>
    <col min="7902" max="7902" width="12.140625" style="3" customWidth="1"/>
    <col min="7903" max="7903" width="14.85546875" style="3" bestFit="1" customWidth="1"/>
    <col min="7904" max="7904" width="12" style="3" customWidth="1"/>
    <col min="7905" max="7905" width="14.85546875" style="3" bestFit="1" customWidth="1"/>
    <col min="7906" max="7906" width="12.42578125" style="3" customWidth="1"/>
    <col min="7907" max="7907" width="14.85546875" style="3" bestFit="1" customWidth="1"/>
    <col min="7908" max="7908" width="11.28515625" style="3" bestFit="1" customWidth="1"/>
    <col min="7909" max="7909" width="15" style="3" customWidth="1"/>
    <col min="7910" max="7910" width="10.28515625" style="3" customWidth="1"/>
    <col min="7911" max="7911" width="14.85546875" style="3" bestFit="1" customWidth="1"/>
    <col min="7912" max="7912" width="3.42578125" style="3" customWidth="1"/>
    <col min="7913" max="8152" width="11.42578125" style="3"/>
    <col min="8153" max="8153" width="8.140625" style="3" customWidth="1"/>
    <col min="8154" max="8154" width="0" style="3" hidden="1" customWidth="1"/>
    <col min="8155" max="8155" width="59.5703125" style="3" customWidth="1"/>
    <col min="8156" max="8156" width="5.140625" style="3" bestFit="1" customWidth="1"/>
    <col min="8157" max="8157" width="9.42578125" style="3" customWidth="1"/>
    <col min="8158" max="8158" width="12.140625" style="3" customWidth="1"/>
    <col min="8159" max="8159" width="14.85546875" style="3" bestFit="1" customWidth="1"/>
    <col min="8160" max="8160" width="12" style="3" customWidth="1"/>
    <col min="8161" max="8161" width="14.85546875" style="3" bestFit="1" customWidth="1"/>
    <col min="8162" max="8162" width="12.42578125" style="3" customWidth="1"/>
    <col min="8163" max="8163" width="14.85546875" style="3" bestFit="1" customWidth="1"/>
    <col min="8164" max="8164" width="11.28515625" style="3" bestFit="1" customWidth="1"/>
    <col min="8165" max="8165" width="15" style="3" customWidth="1"/>
    <col min="8166" max="8166" width="10.28515625" style="3" customWidth="1"/>
    <col min="8167" max="8167" width="14.85546875" style="3" bestFit="1" customWidth="1"/>
    <col min="8168" max="8168" width="3.42578125" style="3" customWidth="1"/>
    <col min="8169" max="8408" width="11.42578125" style="3"/>
    <col min="8409" max="8409" width="8.140625" style="3" customWidth="1"/>
    <col min="8410" max="8410" width="0" style="3" hidden="1" customWidth="1"/>
    <col min="8411" max="8411" width="59.5703125" style="3" customWidth="1"/>
    <col min="8412" max="8412" width="5.140625" style="3" bestFit="1" customWidth="1"/>
    <col min="8413" max="8413" width="9.42578125" style="3" customWidth="1"/>
    <col min="8414" max="8414" width="12.140625" style="3" customWidth="1"/>
    <col min="8415" max="8415" width="14.85546875" style="3" bestFit="1" customWidth="1"/>
    <col min="8416" max="8416" width="12" style="3" customWidth="1"/>
    <col min="8417" max="8417" width="14.85546875" style="3" bestFit="1" customWidth="1"/>
    <col min="8418" max="8418" width="12.42578125" style="3" customWidth="1"/>
    <col min="8419" max="8419" width="14.85546875" style="3" bestFit="1" customWidth="1"/>
    <col min="8420" max="8420" width="11.28515625" style="3" bestFit="1" customWidth="1"/>
    <col min="8421" max="8421" width="15" style="3" customWidth="1"/>
    <col min="8422" max="8422" width="10.28515625" style="3" customWidth="1"/>
    <col min="8423" max="8423" width="14.85546875" style="3" bestFit="1" customWidth="1"/>
    <col min="8424" max="8424" width="3.42578125" style="3" customWidth="1"/>
    <col min="8425" max="8664" width="11.42578125" style="3"/>
    <col min="8665" max="8665" width="8.140625" style="3" customWidth="1"/>
    <col min="8666" max="8666" width="0" style="3" hidden="1" customWidth="1"/>
    <col min="8667" max="8667" width="59.5703125" style="3" customWidth="1"/>
    <col min="8668" max="8668" width="5.140625" style="3" bestFit="1" customWidth="1"/>
    <col min="8669" max="8669" width="9.42578125" style="3" customWidth="1"/>
    <col min="8670" max="8670" width="12.140625" style="3" customWidth="1"/>
    <col min="8671" max="8671" width="14.85546875" style="3" bestFit="1" customWidth="1"/>
    <col min="8672" max="8672" width="12" style="3" customWidth="1"/>
    <col min="8673" max="8673" width="14.85546875" style="3" bestFit="1" customWidth="1"/>
    <col min="8674" max="8674" width="12.42578125" style="3" customWidth="1"/>
    <col min="8675" max="8675" width="14.85546875" style="3" bestFit="1" customWidth="1"/>
    <col min="8676" max="8676" width="11.28515625" style="3" bestFit="1" customWidth="1"/>
    <col min="8677" max="8677" width="15" style="3" customWidth="1"/>
    <col min="8678" max="8678" width="10.28515625" style="3" customWidth="1"/>
    <col min="8679" max="8679" width="14.85546875" style="3" bestFit="1" customWidth="1"/>
    <col min="8680" max="8680" width="3.42578125" style="3" customWidth="1"/>
    <col min="8681" max="8920" width="11.42578125" style="3"/>
    <col min="8921" max="8921" width="8.140625" style="3" customWidth="1"/>
    <col min="8922" max="8922" width="0" style="3" hidden="1" customWidth="1"/>
    <col min="8923" max="8923" width="59.5703125" style="3" customWidth="1"/>
    <col min="8924" max="8924" width="5.140625" style="3" bestFit="1" customWidth="1"/>
    <col min="8925" max="8925" width="9.42578125" style="3" customWidth="1"/>
    <col min="8926" max="8926" width="12.140625" style="3" customWidth="1"/>
    <col min="8927" max="8927" width="14.85546875" style="3" bestFit="1" customWidth="1"/>
    <col min="8928" max="8928" width="12" style="3" customWidth="1"/>
    <col min="8929" max="8929" width="14.85546875" style="3" bestFit="1" customWidth="1"/>
    <col min="8930" max="8930" width="12.42578125" style="3" customWidth="1"/>
    <col min="8931" max="8931" width="14.85546875" style="3" bestFit="1" customWidth="1"/>
    <col min="8932" max="8932" width="11.28515625" style="3" bestFit="1" customWidth="1"/>
    <col min="8933" max="8933" width="15" style="3" customWidth="1"/>
    <col min="8934" max="8934" width="10.28515625" style="3" customWidth="1"/>
    <col min="8935" max="8935" width="14.85546875" style="3" bestFit="1" customWidth="1"/>
    <col min="8936" max="8936" width="3.42578125" style="3" customWidth="1"/>
    <col min="8937" max="9176" width="11.42578125" style="3"/>
    <col min="9177" max="9177" width="8.140625" style="3" customWidth="1"/>
    <col min="9178" max="9178" width="0" style="3" hidden="1" customWidth="1"/>
    <col min="9179" max="9179" width="59.5703125" style="3" customWidth="1"/>
    <col min="9180" max="9180" width="5.140625" style="3" bestFit="1" customWidth="1"/>
    <col min="9181" max="9181" width="9.42578125" style="3" customWidth="1"/>
    <col min="9182" max="9182" width="12.140625" style="3" customWidth="1"/>
    <col min="9183" max="9183" width="14.85546875" style="3" bestFit="1" customWidth="1"/>
    <col min="9184" max="9184" width="12" style="3" customWidth="1"/>
    <col min="9185" max="9185" width="14.85546875" style="3" bestFit="1" customWidth="1"/>
    <col min="9186" max="9186" width="12.42578125" style="3" customWidth="1"/>
    <col min="9187" max="9187" width="14.85546875" style="3" bestFit="1" customWidth="1"/>
    <col min="9188" max="9188" width="11.28515625" style="3" bestFit="1" customWidth="1"/>
    <col min="9189" max="9189" width="15" style="3" customWidth="1"/>
    <col min="9190" max="9190" width="10.28515625" style="3" customWidth="1"/>
    <col min="9191" max="9191" width="14.85546875" style="3" bestFit="1" customWidth="1"/>
    <col min="9192" max="9192" width="3.42578125" style="3" customWidth="1"/>
    <col min="9193" max="9432" width="11.42578125" style="3"/>
    <col min="9433" max="9433" width="8.140625" style="3" customWidth="1"/>
    <col min="9434" max="9434" width="0" style="3" hidden="1" customWidth="1"/>
    <col min="9435" max="9435" width="59.5703125" style="3" customWidth="1"/>
    <col min="9436" max="9436" width="5.140625" style="3" bestFit="1" customWidth="1"/>
    <col min="9437" max="9437" width="9.42578125" style="3" customWidth="1"/>
    <col min="9438" max="9438" width="12.140625" style="3" customWidth="1"/>
    <col min="9439" max="9439" width="14.85546875" style="3" bestFit="1" customWidth="1"/>
    <col min="9440" max="9440" width="12" style="3" customWidth="1"/>
    <col min="9441" max="9441" width="14.85546875" style="3" bestFit="1" customWidth="1"/>
    <col min="9442" max="9442" width="12.42578125" style="3" customWidth="1"/>
    <col min="9443" max="9443" width="14.85546875" style="3" bestFit="1" customWidth="1"/>
    <col min="9444" max="9444" width="11.28515625" style="3" bestFit="1" customWidth="1"/>
    <col min="9445" max="9445" width="15" style="3" customWidth="1"/>
    <col min="9446" max="9446" width="10.28515625" style="3" customWidth="1"/>
    <col min="9447" max="9447" width="14.85546875" style="3" bestFit="1" customWidth="1"/>
    <col min="9448" max="9448" width="3.42578125" style="3" customWidth="1"/>
    <col min="9449" max="9688" width="11.42578125" style="3"/>
    <col min="9689" max="9689" width="8.140625" style="3" customWidth="1"/>
    <col min="9690" max="9690" width="0" style="3" hidden="1" customWidth="1"/>
    <col min="9691" max="9691" width="59.5703125" style="3" customWidth="1"/>
    <col min="9692" max="9692" width="5.140625" style="3" bestFit="1" customWidth="1"/>
    <col min="9693" max="9693" width="9.42578125" style="3" customWidth="1"/>
    <col min="9694" max="9694" width="12.140625" style="3" customWidth="1"/>
    <col min="9695" max="9695" width="14.85546875" style="3" bestFit="1" customWidth="1"/>
    <col min="9696" max="9696" width="12" style="3" customWidth="1"/>
    <col min="9697" max="9697" width="14.85546875" style="3" bestFit="1" customWidth="1"/>
    <col min="9698" max="9698" width="12.42578125" style="3" customWidth="1"/>
    <col min="9699" max="9699" width="14.85546875" style="3" bestFit="1" customWidth="1"/>
    <col min="9700" max="9700" width="11.28515625" style="3" bestFit="1" customWidth="1"/>
    <col min="9701" max="9701" width="15" style="3" customWidth="1"/>
    <col min="9702" max="9702" width="10.28515625" style="3" customWidth="1"/>
    <col min="9703" max="9703" width="14.85546875" style="3" bestFit="1" customWidth="1"/>
    <col min="9704" max="9704" width="3.42578125" style="3" customWidth="1"/>
    <col min="9705" max="9944" width="11.42578125" style="3"/>
    <col min="9945" max="9945" width="8.140625" style="3" customWidth="1"/>
    <col min="9946" max="9946" width="0" style="3" hidden="1" customWidth="1"/>
    <col min="9947" max="9947" width="59.5703125" style="3" customWidth="1"/>
    <col min="9948" max="9948" width="5.140625" style="3" bestFit="1" customWidth="1"/>
    <col min="9949" max="9949" width="9.42578125" style="3" customWidth="1"/>
    <col min="9950" max="9950" width="12.140625" style="3" customWidth="1"/>
    <col min="9951" max="9951" width="14.85546875" style="3" bestFit="1" customWidth="1"/>
    <col min="9952" max="9952" width="12" style="3" customWidth="1"/>
    <col min="9953" max="9953" width="14.85546875" style="3" bestFit="1" customWidth="1"/>
    <col min="9954" max="9954" width="12.42578125" style="3" customWidth="1"/>
    <col min="9955" max="9955" width="14.85546875" style="3" bestFit="1" customWidth="1"/>
    <col min="9956" max="9956" width="11.28515625" style="3" bestFit="1" customWidth="1"/>
    <col min="9957" max="9957" width="15" style="3" customWidth="1"/>
    <col min="9958" max="9958" width="10.28515625" style="3" customWidth="1"/>
    <col min="9959" max="9959" width="14.85546875" style="3" bestFit="1" customWidth="1"/>
    <col min="9960" max="9960" width="3.42578125" style="3" customWidth="1"/>
    <col min="9961" max="10200" width="11.42578125" style="3"/>
    <col min="10201" max="10201" width="8.140625" style="3" customWidth="1"/>
    <col min="10202" max="10202" width="0" style="3" hidden="1" customWidth="1"/>
    <col min="10203" max="10203" width="59.5703125" style="3" customWidth="1"/>
    <col min="10204" max="10204" width="5.140625" style="3" bestFit="1" customWidth="1"/>
    <col min="10205" max="10205" width="9.42578125" style="3" customWidth="1"/>
    <col min="10206" max="10206" width="12.140625" style="3" customWidth="1"/>
    <col min="10207" max="10207" width="14.85546875" style="3" bestFit="1" customWidth="1"/>
    <col min="10208" max="10208" width="12" style="3" customWidth="1"/>
    <col min="10209" max="10209" width="14.85546875" style="3" bestFit="1" customWidth="1"/>
    <col min="10210" max="10210" width="12.42578125" style="3" customWidth="1"/>
    <col min="10211" max="10211" width="14.85546875" style="3" bestFit="1" customWidth="1"/>
    <col min="10212" max="10212" width="11.28515625" style="3" bestFit="1" customWidth="1"/>
    <col min="10213" max="10213" width="15" style="3" customWidth="1"/>
    <col min="10214" max="10214" width="10.28515625" style="3" customWidth="1"/>
    <col min="10215" max="10215" width="14.85546875" style="3" bestFit="1" customWidth="1"/>
    <col min="10216" max="10216" width="3.42578125" style="3" customWidth="1"/>
    <col min="10217" max="10456" width="11.42578125" style="3"/>
    <col min="10457" max="10457" width="8.140625" style="3" customWidth="1"/>
    <col min="10458" max="10458" width="0" style="3" hidden="1" customWidth="1"/>
    <col min="10459" max="10459" width="59.5703125" style="3" customWidth="1"/>
    <col min="10460" max="10460" width="5.140625" style="3" bestFit="1" customWidth="1"/>
    <col min="10461" max="10461" width="9.42578125" style="3" customWidth="1"/>
    <col min="10462" max="10462" width="12.140625" style="3" customWidth="1"/>
    <col min="10463" max="10463" width="14.85546875" style="3" bestFit="1" customWidth="1"/>
    <col min="10464" max="10464" width="12" style="3" customWidth="1"/>
    <col min="10465" max="10465" width="14.85546875" style="3" bestFit="1" customWidth="1"/>
    <col min="10466" max="10466" width="12.42578125" style="3" customWidth="1"/>
    <col min="10467" max="10467" width="14.85546875" style="3" bestFit="1" customWidth="1"/>
    <col min="10468" max="10468" width="11.28515625" style="3" bestFit="1" customWidth="1"/>
    <col min="10469" max="10469" width="15" style="3" customWidth="1"/>
    <col min="10470" max="10470" width="10.28515625" style="3" customWidth="1"/>
    <col min="10471" max="10471" width="14.85546875" style="3" bestFit="1" customWidth="1"/>
    <col min="10472" max="10472" width="3.42578125" style="3" customWidth="1"/>
    <col min="10473" max="10712" width="11.42578125" style="3"/>
    <col min="10713" max="10713" width="8.140625" style="3" customWidth="1"/>
    <col min="10714" max="10714" width="0" style="3" hidden="1" customWidth="1"/>
    <col min="10715" max="10715" width="59.5703125" style="3" customWidth="1"/>
    <col min="10716" max="10716" width="5.140625" style="3" bestFit="1" customWidth="1"/>
    <col min="10717" max="10717" width="9.42578125" style="3" customWidth="1"/>
    <col min="10718" max="10718" width="12.140625" style="3" customWidth="1"/>
    <col min="10719" max="10719" width="14.85546875" style="3" bestFit="1" customWidth="1"/>
    <col min="10720" max="10720" width="12" style="3" customWidth="1"/>
    <col min="10721" max="10721" width="14.85546875" style="3" bestFit="1" customWidth="1"/>
    <col min="10722" max="10722" width="12.42578125" style="3" customWidth="1"/>
    <col min="10723" max="10723" width="14.85546875" style="3" bestFit="1" customWidth="1"/>
    <col min="10724" max="10724" width="11.28515625" style="3" bestFit="1" customWidth="1"/>
    <col min="10725" max="10725" width="15" style="3" customWidth="1"/>
    <col min="10726" max="10726" width="10.28515625" style="3" customWidth="1"/>
    <col min="10727" max="10727" width="14.85546875" style="3" bestFit="1" customWidth="1"/>
    <col min="10728" max="10728" width="3.42578125" style="3" customWidth="1"/>
    <col min="10729" max="10968" width="11.42578125" style="3"/>
    <col min="10969" max="10969" width="8.140625" style="3" customWidth="1"/>
    <col min="10970" max="10970" width="0" style="3" hidden="1" customWidth="1"/>
    <col min="10971" max="10971" width="59.5703125" style="3" customWidth="1"/>
    <col min="10972" max="10972" width="5.140625" style="3" bestFit="1" customWidth="1"/>
    <col min="10973" max="10973" width="9.42578125" style="3" customWidth="1"/>
    <col min="10974" max="10974" width="12.140625" style="3" customWidth="1"/>
    <col min="10975" max="10975" width="14.85546875" style="3" bestFit="1" customWidth="1"/>
    <col min="10976" max="10976" width="12" style="3" customWidth="1"/>
    <col min="10977" max="10977" width="14.85546875" style="3" bestFit="1" customWidth="1"/>
    <col min="10978" max="10978" width="12.42578125" style="3" customWidth="1"/>
    <col min="10979" max="10979" width="14.85546875" style="3" bestFit="1" customWidth="1"/>
    <col min="10980" max="10980" width="11.28515625" style="3" bestFit="1" customWidth="1"/>
    <col min="10981" max="10981" width="15" style="3" customWidth="1"/>
    <col min="10982" max="10982" width="10.28515625" style="3" customWidth="1"/>
    <col min="10983" max="10983" width="14.85546875" style="3" bestFit="1" customWidth="1"/>
    <col min="10984" max="10984" width="3.42578125" style="3" customWidth="1"/>
    <col min="10985" max="11224" width="11.42578125" style="3"/>
    <col min="11225" max="11225" width="8.140625" style="3" customWidth="1"/>
    <col min="11226" max="11226" width="0" style="3" hidden="1" customWidth="1"/>
    <col min="11227" max="11227" width="59.5703125" style="3" customWidth="1"/>
    <col min="11228" max="11228" width="5.140625" style="3" bestFit="1" customWidth="1"/>
    <col min="11229" max="11229" width="9.42578125" style="3" customWidth="1"/>
    <col min="11230" max="11230" width="12.140625" style="3" customWidth="1"/>
    <col min="11231" max="11231" width="14.85546875" style="3" bestFit="1" customWidth="1"/>
    <col min="11232" max="11232" width="12" style="3" customWidth="1"/>
    <col min="11233" max="11233" width="14.85546875" style="3" bestFit="1" customWidth="1"/>
    <col min="11234" max="11234" width="12.42578125" style="3" customWidth="1"/>
    <col min="11235" max="11235" width="14.85546875" style="3" bestFit="1" customWidth="1"/>
    <col min="11236" max="11236" width="11.28515625" style="3" bestFit="1" customWidth="1"/>
    <col min="11237" max="11237" width="15" style="3" customWidth="1"/>
    <col min="11238" max="11238" width="10.28515625" style="3" customWidth="1"/>
    <col min="11239" max="11239" width="14.85546875" style="3" bestFit="1" customWidth="1"/>
    <col min="11240" max="11240" width="3.42578125" style="3" customWidth="1"/>
    <col min="11241" max="11480" width="11.42578125" style="3"/>
    <col min="11481" max="11481" width="8.140625" style="3" customWidth="1"/>
    <col min="11482" max="11482" width="0" style="3" hidden="1" customWidth="1"/>
    <col min="11483" max="11483" width="59.5703125" style="3" customWidth="1"/>
    <col min="11484" max="11484" width="5.140625" style="3" bestFit="1" customWidth="1"/>
    <col min="11485" max="11485" width="9.42578125" style="3" customWidth="1"/>
    <col min="11486" max="11486" width="12.140625" style="3" customWidth="1"/>
    <col min="11487" max="11487" width="14.85546875" style="3" bestFit="1" customWidth="1"/>
    <col min="11488" max="11488" width="12" style="3" customWidth="1"/>
    <col min="11489" max="11489" width="14.85546875" style="3" bestFit="1" customWidth="1"/>
    <col min="11490" max="11490" width="12.42578125" style="3" customWidth="1"/>
    <col min="11491" max="11491" width="14.85546875" style="3" bestFit="1" customWidth="1"/>
    <col min="11492" max="11492" width="11.28515625" style="3" bestFit="1" customWidth="1"/>
    <col min="11493" max="11493" width="15" style="3" customWidth="1"/>
    <col min="11494" max="11494" width="10.28515625" style="3" customWidth="1"/>
    <col min="11495" max="11495" width="14.85546875" style="3" bestFit="1" customWidth="1"/>
    <col min="11496" max="11496" width="3.42578125" style="3" customWidth="1"/>
    <col min="11497" max="11736" width="11.42578125" style="3"/>
    <col min="11737" max="11737" width="8.140625" style="3" customWidth="1"/>
    <col min="11738" max="11738" width="0" style="3" hidden="1" customWidth="1"/>
    <col min="11739" max="11739" width="59.5703125" style="3" customWidth="1"/>
    <col min="11740" max="11740" width="5.140625" style="3" bestFit="1" customWidth="1"/>
    <col min="11741" max="11741" width="9.42578125" style="3" customWidth="1"/>
    <col min="11742" max="11742" width="12.140625" style="3" customWidth="1"/>
    <col min="11743" max="11743" width="14.85546875" style="3" bestFit="1" customWidth="1"/>
    <col min="11744" max="11744" width="12" style="3" customWidth="1"/>
    <col min="11745" max="11745" width="14.85546875" style="3" bestFit="1" customWidth="1"/>
    <col min="11746" max="11746" width="12.42578125" style="3" customWidth="1"/>
    <col min="11747" max="11747" width="14.85546875" style="3" bestFit="1" customWidth="1"/>
    <col min="11748" max="11748" width="11.28515625" style="3" bestFit="1" customWidth="1"/>
    <col min="11749" max="11749" width="15" style="3" customWidth="1"/>
    <col min="11750" max="11750" width="10.28515625" style="3" customWidth="1"/>
    <col min="11751" max="11751" width="14.85546875" style="3" bestFit="1" customWidth="1"/>
    <col min="11752" max="11752" width="3.42578125" style="3" customWidth="1"/>
    <col min="11753" max="11992" width="11.42578125" style="3"/>
    <col min="11993" max="11993" width="8.140625" style="3" customWidth="1"/>
    <col min="11994" max="11994" width="0" style="3" hidden="1" customWidth="1"/>
    <col min="11995" max="11995" width="59.5703125" style="3" customWidth="1"/>
    <col min="11996" max="11996" width="5.140625" style="3" bestFit="1" customWidth="1"/>
    <col min="11997" max="11997" width="9.42578125" style="3" customWidth="1"/>
    <col min="11998" max="11998" width="12.140625" style="3" customWidth="1"/>
    <col min="11999" max="11999" width="14.85546875" style="3" bestFit="1" customWidth="1"/>
    <col min="12000" max="12000" width="12" style="3" customWidth="1"/>
    <col min="12001" max="12001" width="14.85546875" style="3" bestFit="1" customWidth="1"/>
    <col min="12002" max="12002" width="12.42578125" style="3" customWidth="1"/>
    <col min="12003" max="12003" width="14.85546875" style="3" bestFit="1" customWidth="1"/>
    <col min="12004" max="12004" width="11.28515625" style="3" bestFit="1" customWidth="1"/>
    <col min="12005" max="12005" width="15" style="3" customWidth="1"/>
    <col min="12006" max="12006" width="10.28515625" style="3" customWidth="1"/>
    <col min="12007" max="12007" width="14.85546875" style="3" bestFit="1" customWidth="1"/>
    <col min="12008" max="12008" width="3.42578125" style="3" customWidth="1"/>
    <col min="12009" max="12248" width="11.42578125" style="3"/>
    <col min="12249" max="12249" width="8.140625" style="3" customWidth="1"/>
    <col min="12250" max="12250" width="0" style="3" hidden="1" customWidth="1"/>
    <col min="12251" max="12251" width="59.5703125" style="3" customWidth="1"/>
    <col min="12252" max="12252" width="5.140625" style="3" bestFit="1" customWidth="1"/>
    <col min="12253" max="12253" width="9.42578125" style="3" customWidth="1"/>
    <col min="12254" max="12254" width="12.140625" style="3" customWidth="1"/>
    <col min="12255" max="12255" width="14.85546875" style="3" bestFit="1" customWidth="1"/>
    <col min="12256" max="12256" width="12" style="3" customWidth="1"/>
    <col min="12257" max="12257" width="14.85546875" style="3" bestFit="1" customWidth="1"/>
    <col min="12258" max="12258" width="12.42578125" style="3" customWidth="1"/>
    <col min="12259" max="12259" width="14.85546875" style="3" bestFit="1" customWidth="1"/>
    <col min="12260" max="12260" width="11.28515625" style="3" bestFit="1" customWidth="1"/>
    <col min="12261" max="12261" width="15" style="3" customWidth="1"/>
    <col min="12262" max="12262" width="10.28515625" style="3" customWidth="1"/>
    <col min="12263" max="12263" width="14.85546875" style="3" bestFit="1" customWidth="1"/>
    <col min="12264" max="12264" width="3.42578125" style="3" customWidth="1"/>
    <col min="12265" max="12504" width="11.42578125" style="3"/>
    <col min="12505" max="12505" width="8.140625" style="3" customWidth="1"/>
    <col min="12506" max="12506" width="0" style="3" hidden="1" customWidth="1"/>
    <col min="12507" max="12507" width="59.5703125" style="3" customWidth="1"/>
    <col min="12508" max="12508" width="5.140625" style="3" bestFit="1" customWidth="1"/>
    <col min="12509" max="12509" width="9.42578125" style="3" customWidth="1"/>
    <col min="12510" max="12510" width="12.140625" style="3" customWidth="1"/>
    <col min="12511" max="12511" width="14.85546875" style="3" bestFit="1" customWidth="1"/>
    <col min="12512" max="12512" width="12" style="3" customWidth="1"/>
    <col min="12513" max="12513" width="14.85546875" style="3" bestFit="1" customWidth="1"/>
    <col min="12514" max="12514" width="12.42578125" style="3" customWidth="1"/>
    <col min="12515" max="12515" width="14.85546875" style="3" bestFit="1" customWidth="1"/>
    <col min="12516" max="12516" width="11.28515625" style="3" bestFit="1" customWidth="1"/>
    <col min="12517" max="12517" width="15" style="3" customWidth="1"/>
    <col min="12518" max="12518" width="10.28515625" style="3" customWidth="1"/>
    <col min="12519" max="12519" width="14.85546875" style="3" bestFit="1" customWidth="1"/>
    <col min="12520" max="12520" width="3.42578125" style="3" customWidth="1"/>
    <col min="12521" max="12760" width="11.42578125" style="3"/>
    <col min="12761" max="12761" width="8.140625" style="3" customWidth="1"/>
    <col min="12762" max="12762" width="0" style="3" hidden="1" customWidth="1"/>
    <col min="12763" max="12763" width="59.5703125" style="3" customWidth="1"/>
    <col min="12764" max="12764" width="5.140625" style="3" bestFit="1" customWidth="1"/>
    <col min="12765" max="12765" width="9.42578125" style="3" customWidth="1"/>
    <col min="12766" max="12766" width="12.140625" style="3" customWidth="1"/>
    <col min="12767" max="12767" width="14.85546875" style="3" bestFit="1" customWidth="1"/>
    <col min="12768" max="12768" width="12" style="3" customWidth="1"/>
    <col min="12769" max="12769" width="14.85546875" style="3" bestFit="1" customWidth="1"/>
    <col min="12770" max="12770" width="12.42578125" style="3" customWidth="1"/>
    <col min="12771" max="12771" width="14.85546875" style="3" bestFit="1" customWidth="1"/>
    <col min="12772" max="12772" width="11.28515625" style="3" bestFit="1" customWidth="1"/>
    <col min="12773" max="12773" width="15" style="3" customWidth="1"/>
    <col min="12774" max="12774" width="10.28515625" style="3" customWidth="1"/>
    <col min="12775" max="12775" width="14.85546875" style="3" bestFit="1" customWidth="1"/>
    <col min="12776" max="12776" width="3.42578125" style="3" customWidth="1"/>
    <col min="12777" max="13016" width="11.42578125" style="3"/>
    <col min="13017" max="13017" width="8.140625" style="3" customWidth="1"/>
    <col min="13018" max="13018" width="0" style="3" hidden="1" customWidth="1"/>
    <col min="13019" max="13019" width="59.5703125" style="3" customWidth="1"/>
    <col min="13020" max="13020" width="5.140625" style="3" bestFit="1" customWidth="1"/>
    <col min="13021" max="13021" width="9.42578125" style="3" customWidth="1"/>
    <col min="13022" max="13022" width="12.140625" style="3" customWidth="1"/>
    <col min="13023" max="13023" width="14.85546875" style="3" bestFit="1" customWidth="1"/>
    <col min="13024" max="13024" width="12" style="3" customWidth="1"/>
    <col min="13025" max="13025" width="14.85546875" style="3" bestFit="1" customWidth="1"/>
    <col min="13026" max="13026" width="12.42578125" style="3" customWidth="1"/>
    <col min="13027" max="13027" width="14.85546875" style="3" bestFit="1" customWidth="1"/>
    <col min="13028" max="13028" width="11.28515625" style="3" bestFit="1" customWidth="1"/>
    <col min="13029" max="13029" width="15" style="3" customWidth="1"/>
    <col min="13030" max="13030" width="10.28515625" style="3" customWidth="1"/>
    <col min="13031" max="13031" width="14.85546875" style="3" bestFit="1" customWidth="1"/>
    <col min="13032" max="13032" width="3.42578125" style="3" customWidth="1"/>
    <col min="13033" max="13272" width="11.42578125" style="3"/>
    <col min="13273" max="13273" width="8.140625" style="3" customWidth="1"/>
    <col min="13274" max="13274" width="0" style="3" hidden="1" customWidth="1"/>
    <col min="13275" max="13275" width="59.5703125" style="3" customWidth="1"/>
    <col min="13276" max="13276" width="5.140625" style="3" bestFit="1" customWidth="1"/>
    <col min="13277" max="13277" width="9.42578125" style="3" customWidth="1"/>
    <col min="13278" max="13278" width="12.140625" style="3" customWidth="1"/>
    <col min="13279" max="13279" width="14.85546875" style="3" bestFit="1" customWidth="1"/>
    <col min="13280" max="13280" width="12" style="3" customWidth="1"/>
    <col min="13281" max="13281" width="14.85546875" style="3" bestFit="1" customWidth="1"/>
    <col min="13282" max="13282" width="12.42578125" style="3" customWidth="1"/>
    <col min="13283" max="13283" width="14.85546875" style="3" bestFit="1" customWidth="1"/>
    <col min="13284" max="13284" width="11.28515625" style="3" bestFit="1" customWidth="1"/>
    <col min="13285" max="13285" width="15" style="3" customWidth="1"/>
    <col min="13286" max="13286" width="10.28515625" style="3" customWidth="1"/>
    <col min="13287" max="13287" width="14.85546875" style="3" bestFit="1" customWidth="1"/>
    <col min="13288" max="13288" width="3.42578125" style="3" customWidth="1"/>
    <col min="13289" max="13528" width="11.42578125" style="3"/>
    <col min="13529" max="13529" width="8.140625" style="3" customWidth="1"/>
    <col min="13530" max="13530" width="0" style="3" hidden="1" customWidth="1"/>
    <col min="13531" max="13531" width="59.5703125" style="3" customWidth="1"/>
    <col min="13532" max="13532" width="5.140625" style="3" bestFit="1" customWidth="1"/>
    <col min="13533" max="13533" width="9.42578125" style="3" customWidth="1"/>
    <col min="13534" max="13534" width="12.140625" style="3" customWidth="1"/>
    <col min="13535" max="13535" width="14.85546875" style="3" bestFit="1" customWidth="1"/>
    <col min="13536" max="13536" width="12" style="3" customWidth="1"/>
    <col min="13537" max="13537" width="14.85546875" style="3" bestFit="1" customWidth="1"/>
    <col min="13538" max="13538" width="12.42578125" style="3" customWidth="1"/>
    <col min="13539" max="13539" width="14.85546875" style="3" bestFit="1" customWidth="1"/>
    <col min="13540" max="13540" width="11.28515625" style="3" bestFit="1" customWidth="1"/>
    <col min="13541" max="13541" width="15" style="3" customWidth="1"/>
    <col min="13542" max="13542" width="10.28515625" style="3" customWidth="1"/>
    <col min="13543" max="13543" width="14.85546875" style="3" bestFit="1" customWidth="1"/>
    <col min="13544" max="13544" width="3.42578125" style="3" customWidth="1"/>
    <col min="13545" max="13784" width="11.42578125" style="3"/>
    <col min="13785" max="13785" width="8.140625" style="3" customWidth="1"/>
    <col min="13786" max="13786" width="0" style="3" hidden="1" customWidth="1"/>
    <col min="13787" max="13787" width="59.5703125" style="3" customWidth="1"/>
    <col min="13788" max="13788" width="5.140625" style="3" bestFit="1" customWidth="1"/>
    <col min="13789" max="13789" width="9.42578125" style="3" customWidth="1"/>
    <col min="13790" max="13790" width="12.140625" style="3" customWidth="1"/>
    <col min="13791" max="13791" width="14.85546875" style="3" bestFit="1" customWidth="1"/>
    <col min="13792" max="13792" width="12" style="3" customWidth="1"/>
    <col min="13793" max="13793" width="14.85546875" style="3" bestFit="1" customWidth="1"/>
    <col min="13794" max="13794" width="12.42578125" style="3" customWidth="1"/>
    <col min="13795" max="13795" width="14.85546875" style="3" bestFit="1" customWidth="1"/>
    <col min="13796" max="13796" width="11.28515625" style="3" bestFit="1" customWidth="1"/>
    <col min="13797" max="13797" width="15" style="3" customWidth="1"/>
    <col min="13798" max="13798" width="10.28515625" style="3" customWidth="1"/>
    <col min="13799" max="13799" width="14.85546875" style="3" bestFit="1" customWidth="1"/>
    <col min="13800" max="13800" width="3.42578125" style="3" customWidth="1"/>
    <col min="13801" max="14040" width="11.42578125" style="3"/>
    <col min="14041" max="14041" width="8.140625" style="3" customWidth="1"/>
    <col min="14042" max="14042" width="0" style="3" hidden="1" customWidth="1"/>
    <col min="14043" max="14043" width="59.5703125" style="3" customWidth="1"/>
    <col min="14044" max="14044" width="5.140625" style="3" bestFit="1" customWidth="1"/>
    <col min="14045" max="14045" width="9.42578125" style="3" customWidth="1"/>
    <col min="14046" max="14046" width="12.140625" style="3" customWidth="1"/>
    <col min="14047" max="14047" width="14.85546875" style="3" bestFit="1" customWidth="1"/>
    <col min="14048" max="14048" width="12" style="3" customWidth="1"/>
    <col min="14049" max="14049" width="14.85546875" style="3" bestFit="1" customWidth="1"/>
    <col min="14050" max="14050" width="12.42578125" style="3" customWidth="1"/>
    <col min="14051" max="14051" width="14.85546875" style="3" bestFit="1" customWidth="1"/>
    <col min="14052" max="14052" width="11.28515625" style="3" bestFit="1" customWidth="1"/>
    <col min="14053" max="14053" width="15" style="3" customWidth="1"/>
    <col min="14054" max="14054" width="10.28515625" style="3" customWidth="1"/>
    <col min="14055" max="14055" width="14.85546875" style="3" bestFit="1" customWidth="1"/>
    <col min="14056" max="14056" width="3.42578125" style="3" customWidth="1"/>
    <col min="14057" max="14296" width="11.42578125" style="3"/>
    <col min="14297" max="14297" width="8.140625" style="3" customWidth="1"/>
    <col min="14298" max="14298" width="0" style="3" hidden="1" customWidth="1"/>
    <col min="14299" max="14299" width="59.5703125" style="3" customWidth="1"/>
    <col min="14300" max="14300" width="5.140625" style="3" bestFit="1" customWidth="1"/>
    <col min="14301" max="14301" width="9.42578125" style="3" customWidth="1"/>
    <col min="14302" max="14302" width="12.140625" style="3" customWidth="1"/>
    <col min="14303" max="14303" width="14.85546875" style="3" bestFit="1" customWidth="1"/>
    <col min="14304" max="14304" width="12" style="3" customWidth="1"/>
    <col min="14305" max="14305" width="14.85546875" style="3" bestFit="1" customWidth="1"/>
    <col min="14306" max="14306" width="12.42578125" style="3" customWidth="1"/>
    <col min="14307" max="14307" width="14.85546875" style="3" bestFit="1" customWidth="1"/>
    <col min="14308" max="14308" width="11.28515625" style="3" bestFit="1" customWidth="1"/>
    <col min="14309" max="14309" width="15" style="3" customWidth="1"/>
    <col min="14310" max="14310" width="10.28515625" style="3" customWidth="1"/>
    <col min="14311" max="14311" width="14.85546875" style="3" bestFit="1" customWidth="1"/>
    <col min="14312" max="14312" width="3.42578125" style="3" customWidth="1"/>
    <col min="14313" max="14552" width="11.42578125" style="3"/>
    <col min="14553" max="14553" width="8.140625" style="3" customWidth="1"/>
    <col min="14554" max="14554" width="0" style="3" hidden="1" customWidth="1"/>
    <col min="14555" max="14555" width="59.5703125" style="3" customWidth="1"/>
    <col min="14556" max="14556" width="5.140625" style="3" bestFit="1" customWidth="1"/>
    <col min="14557" max="14557" width="9.42578125" style="3" customWidth="1"/>
    <col min="14558" max="14558" width="12.140625" style="3" customWidth="1"/>
    <col min="14559" max="14559" width="14.85546875" style="3" bestFit="1" customWidth="1"/>
    <col min="14560" max="14560" width="12" style="3" customWidth="1"/>
    <col min="14561" max="14561" width="14.85546875" style="3" bestFit="1" customWidth="1"/>
    <col min="14562" max="14562" width="12.42578125" style="3" customWidth="1"/>
    <col min="14563" max="14563" width="14.85546875" style="3" bestFit="1" customWidth="1"/>
    <col min="14564" max="14564" width="11.28515625" style="3" bestFit="1" customWidth="1"/>
    <col min="14565" max="14565" width="15" style="3" customWidth="1"/>
    <col min="14566" max="14566" width="10.28515625" style="3" customWidth="1"/>
    <col min="14567" max="14567" width="14.85546875" style="3" bestFit="1" customWidth="1"/>
    <col min="14568" max="14568" width="3.42578125" style="3" customWidth="1"/>
    <col min="14569" max="14808" width="11.42578125" style="3"/>
    <col min="14809" max="14809" width="8.140625" style="3" customWidth="1"/>
    <col min="14810" max="14810" width="0" style="3" hidden="1" customWidth="1"/>
    <col min="14811" max="14811" width="59.5703125" style="3" customWidth="1"/>
    <col min="14812" max="14812" width="5.140625" style="3" bestFit="1" customWidth="1"/>
    <col min="14813" max="14813" width="9.42578125" style="3" customWidth="1"/>
    <col min="14814" max="14814" width="12.140625" style="3" customWidth="1"/>
    <col min="14815" max="14815" width="14.85546875" style="3" bestFit="1" customWidth="1"/>
    <col min="14816" max="14816" width="12" style="3" customWidth="1"/>
    <col min="14817" max="14817" width="14.85546875" style="3" bestFit="1" customWidth="1"/>
    <col min="14818" max="14818" width="12.42578125" style="3" customWidth="1"/>
    <col min="14819" max="14819" width="14.85546875" style="3" bestFit="1" customWidth="1"/>
    <col min="14820" max="14820" width="11.28515625" style="3" bestFit="1" customWidth="1"/>
    <col min="14821" max="14821" width="15" style="3" customWidth="1"/>
    <col min="14822" max="14822" width="10.28515625" style="3" customWidth="1"/>
    <col min="14823" max="14823" width="14.85546875" style="3" bestFit="1" customWidth="1"/>
    <col min="14824" max="14824" width="3.42578125" style="3" customWidth="1"/>
    <col min="14825" max="15064" width="11.42578125" style="3"/>
    <col min="15065" max="15065" width="8.140625" style="3" customWidth="1"/>
    <col min="15066" max="15066" width="0" style="3" hidden="1" customWidth="1"/>
    <col min="15067" max="15067" width="59.5703125" style="3" customWidth="1"/>
    <col min="15068" max="15068" width="5.140625" style="3" bestFit="1" customWidth="1"/>
    <col min="15069" max="15069" width="9.42578125" style="3" customWidth="1"/>
    <col min="15070" max="15070" width="12.140625" style="3" customWidth="1"/>
    <col min="15071" max="15071" width="14.85546875" style="3" bestFit="1" customWidth="1"/>
    <col min="15072" max="15072" width="12" style="3" customWidth="1"/>
    <col min="15073" max="15073" width="14.85546875" style="3" bestFit="1" customWidth="1"/>
    <col min="15074" max="15074" width="12.42578125" style="3" customWidth="1"/>
    <col min="15075" max="15075" width="14.85546875" style="3" bestFit="1" customWidth="1"/>
    <col min="15076" max="15076" width="11.28515625" style="3" bestFit="1" customWidth="1"/>
    <col min="15077" max="15077" width="15" style="3" customWidth="1"/>
    <col min="15078" max="15078" width="10.28515625" style="3" customWidth="1"/>
    <col min="15079" max="15079" width="14.85546875" style="3" bestFit="1" customWidth="1"/>
    <col min="15080" max="15080" width="3.42578125" style="3" customWidth="1"/>
    <col min="15081" max="15320" width="11.42578125" style="3"/>
    <col min="15321" max="15321" width="8.140625" style="3" customWidth="1"/>
    <col min="15322" max="15322" width="0" style="3" hidden="1" customWidth="1"/>
    <col min="15323" max="15323" width="59.5703125" style="3" customWidth="1"/>
    <col min="15324" max="15324" width="5.140625" style="3" bestFit="1" customWidth="1"/>
    <col min="15325" max="15325" width="9.42578125" style="3" customWidth="1"/>
    <col min="15326" max="15326" width="12.140625" style="3" customWidth="1"/>
    <col min="15327" max="15327" width="14.85546875" style="3" bestFit="1" customWidth="1"/>
    <col min="15328" max="15328" width="12" style="3" customWidth="1"/>
    <col min="15329" max="15329" width="14.85546875" style="3" bestFit="1" customWidth="1"/>
    <col min="15330" max="15330" width="12.42578125" style="3" customWidth="1"/>
    <col min="15331" max="15331" width="14.85546875" style="3" bestFit="1" customWidth="1"/>
    <col min="15332" max="15332" width="11.28515625" style="3" bestFit="1" customWidth="1"/>
    <col min="15333" max="15333" width="15" style="3" customWidth="1"/>
    <col min="15334" max="15334" width="10.28515625" style="3" customWidth="1"/>
    <col min="15335" max="15335" width="14.85546875" style="3" bestFit="1" customWidth="1"/>
    <col min="15336" max="15336" width="3.42578125" style="3" customWidth="1"/>
    <col min="15337" max="15576" width="11.42578125" style="3"/>
    <col min="15577" max="15577" width="8.140625" style="3" customWidth="1"/>
    <col min="15578" max="15578" width="0" style="3" hidden="1" customWidth="1"/>
    <col min="15579" max="15579" width="59.5703125" style="3" customWidth="1"/>
    <col min="15580" max="15580" width="5.140625" style="3" bestFit="1" customWidth="1"/>
    <col min="15581" max="15581" width="9.42578125" style="3" customWidth="1"/>
    <col min="15582" max="15582" width="12.140625" style="3" customWidth="1"/>
    <col min="15583" max="15583" width="14.85546875" style="3" bestFit="1" customWidth="1"/>
    <col min="15584" max="15584" width="12" style="3" customWidth="1"/>
    <col min="15585" max="15585" width="14.85546875" style="3" bestFit="1" customWidth="1"/>
    <col min="15586" max="15586" width="12.42578125" style="3" customWidth="1"/>
    <col min="15587" max="15587" width="14.85546875" style="3" bestFit="1" customWidth="1"/>
    <col min="15588" max="15588" width="11.28515625" style="3" bestFit="1" customWidth="1"/>
    <col min="15589" max="15589" width="15" style="3" customWidth="1"/>
    <col min="15590" max="15590" width="10.28515625" style="3" customWidth="1"/>
    <col min="15591" max="15591" width="14.85546875" style="3" bestFit="1" customWidth="1"/>
    <col min="15592" max="15592" width="3.42578125" style="3" customWidth="1"/>
    <col min="15593" max="15832" width="11.42578125" style="3"/>
    <col min="15833" max="15833" width="8.140625" style="3" customWidth="1"/>
    <col min="15834" max="15834" width="0" style="3" hidden="1" customWidth="1"/>
    <col min="15835" max="15835" width="59.5703125" style="3" customWidth="1"/>
    <col min="15836" max="15836" width="5.140625" style="3" bestFit="1" customWidth="1"/>
    <col min="15837" max="15837" width="9.42578125" style="3" customWidth="1"/>
    <col min="15838" max="15838" width="12.140625" style="3" customWidth="1"/>
    <col min="15839" max="15839" width="14.85546875" style="3" bestFit="1" customWidth="1"/>
    <col min="15840" max="15840" width="12" style="3" customWidth="1"/>
    <col min="15841" max="15841" width="14.85546875" style="3" bestFit="1" customWidth="1"/>
    <col min="15842" max="15842" width="12.42578125" style="3" customWidth="1"/>
    <col min="15843" max="15843" width="14.85546875" style="3" bestFit="1" customWidth="1"/>
    <col min="15844" max="15844" width="11.28515625" style="3" bestFit="1" customWidth="1"/>
    <col min="15845" max="15845" width="15" style="3" customWidth="1"/>
    <col min="15846" max="15846" width="10.28515625" style="3" customWidth="1"/>
    <col min="15847" max="15847" width="14.85546875" style="3" bestFit="1" customWidth="1"/>
    <col min="15848" max="15848" width="3.42578125" style="3" customWidth="1"/>
    <col min="15849" max="16088" width="11.42578125" style="3"/>
    <col min="16089" max="16089" width="8.140625" style="3" customWidth="1"/>
    <col min="16090" max="16090" width="0" style="3" hidden="1" customWidth="1"/>
    <col min="16091" max="16091" width="59.5703125" style="3" customWidth="1"/>
    <col min="16092" max="16092" width="5.140625" style="3" bestFit="1" customWidth="1"/>
    <col min="16093" max="16093" width="9.42578125" style="3" customWidth="1"/>
    <col min="16094" max="16094" width="12.140625" style="3" customWidth="1"/>
    <col min="16095" max="16095" width="14.85546875" style="3" bestFit="1" customWidth="1"/>
    <col min="16096" max="16096" width="12" style="3" customWidth="1"/>
    <col min="16097" max="16097" width="14.85546875" style="3" bestFit="1" customWidth="1"/>
    <col min="16098" max="16098" width="12.42578125" style="3" customWidth="1"/>
    <col min="16099" max="16099" width="14.85546875" style="3" bestFit="1" customWidth="1"/>
    <col min="16100" max="16100" width="11.28515625" style="3" bestFit="1" customWidth="1"/>
    <col min="16101" max="16101" width="15" style="3" customWidth="1"/>
    <col min="16102" max="16102" width="10.28515625" style="3" customWidth="1"/>
    <col min="16103" max="16103" width="14.85546875" style="3" bestFit="1" customWidth="1"/>
    <col min="16104" max="16104" width="3.42578125" style="3" customWidth="1"/>
    <col min="16105" max="16384" width="11.42578125" style="3"/>
  </cols>
  <sheetData>
    <row r="1" spans="1:14" ht="24.95" customHeight="1">
      <c r="A1" s="118" t="s">
        <v>30</v>
      </c>
      <c r="B1" s="118"/>
      <c r="C1" s="118"/>
      <c r="D1" s="118"/>
      <c r="E1" s="118"/>
      <c r="F1" s="118"/>
      <c r="G1" s="7"/>
      <c r="H1" s="7"/>
      <c r="I1" s="7"/>
      <c r="J1" s="6"/>
      <c r="K1" s="6"/>
      <c r="L1" s="108"/>
      <c r="M1" s="108"/>
      <c r="N1" s="6"/>
    </row>
    <row r="2" spans="1:14" ht="18" customHeight="1">
      <c r="A2" s="118" t="s">
        <v>29</v>
      </c>
      <c r="B2" s="118"/>
      <c r="C2" s="118"/>
      <c r="D2" s="118"/>
      <c r="E2" s="118"/>
      <c r="F2" s="118"/>
      <c r="G2" s="7"/>
      <c r="H2" s="7"/>
      <c r="I2" s="7"/>
      <c r="J2" s="6"/>
      <c r="K2" s="6"/>
      <c r="L2" s="108"/>
      <c r="M2" s="108"/>
      <c r="N2" s="6"/>
    </row>
    <row r="3" spans="1:14" ht="12.75" customHeight="1">
      <c r="A3" s="7"/>
      <c r="B3" s="7"/>
      <c r="C3" s="7"/>
      <c r="D3" s="7"/>
      <c r="E3" s="44"/>
      <c r="F3" s="118" t="s">
        <v>60</v>
      </c>
      <c r="G3" s="118"/>
      <c r="H3" s="118" t="s">
        <v>61</v>
      </c>
      <c r="I3" s="118"/>
      <c r="J3" s="6" t="s">
        <v>68</v>
      </c>
      <c r="K3" s="6"/>
      <c r="L3" s="119" t="s">
        <v>133</v>
      </c>
      <c r="M3" s="119"/>
      <c r="N3" s="6"/>
    </row>
    <row r="4" spans="1:14" s="5" customFormat="1">
      <c r="A4" s="45" t="s">
        <v>3</v>
      </c>
      <c r="B4" s="45" t="s">
        <v>4</v>
      </c>
      <c r="C4" s="46" t="s">
        <v>0</v>
      </c>
      <c r="D4" s="45" t="s">
        <v>5</v>
      </c>
      <c r="E4" s="47" t="s">
        <v>6</v>
      </c>
      <c r="F4" s="1" t="s">
        <v>56</v>
      </c>
      <c r="G4" s="1" t="s">
        <v>57</v>
      </c>
      <c r="H4" s="104" t="s">
        <v>56</v>
      </c>
      <c r="I4" s="104" t="s">
        <v>57</v>
      </c>
      <c r="J4" s="54" t="s">
        <v>56</v>
      </c>
      <c r="K4" s="54" t="s">
        <v>57</v>
      </c>
      <c r="L4" s="109" t="s">
        <v>56</v>
      </c>
      <c r="M4" s="109" t="s">
        <v>57</v>
      </c>
      <c r="N4" s="31"/>
    </row>
    <row r="5" spans="1:14" hidden="1">
      <c r="A5" s="7"/>
      <c r="B5" s="8"/>
      <c r="C5" s="9" t="s">
        <v>7</v>
      </c>
      <c r="D5" s="10"/>
      <c r="E5" s="11"/>
      <c r="F5" s="12"/>
      <c r="G5" s="12"/>
      <c r="H5" s="12"/>
      <c r="I5" s="12"/>
      <c r="J5" s="6"/>
      <c r="K5" s="6"/>
      <c r="L5" s="110"/>
      <c r="M5" s="110"/>
      <c r="N5" s="6"/>
    </row>
    <row r="6" spans="1:14" hidden="1">
      <c r="A6" s="7"/>
      <c r="B6" s="8"/>
      <c r="C6" s="9"/>
      <c r="D6" s="10"/>
      <c r="E6" s="11"/>
      <c r="F6" s="12"/>
      <c r="G6" s="12"/>
      <c r="H6" s="12"/>
      <c r="I6" s="12"/>
      <c r="J6" s="6"/>
      <c r="K6" s="6"/>
      <c r="L6" s="110"/>
      <c r="M6" s="110"/>
      <c r="N6" s="6"/>
    </row>
    <row r="7" spans="1:14" ht="45" hidden="1">
      <c r="A7" s="13"/>
      <c r="B7" s="13" t="s">
        <v>8</v>
      </c>
      <c r="C7" s="14" t="s">
        <v>9</v>
      </c>
      <c r="D7" s="15"/>
      <c r="E7" s="11"/>
      <c r="F7" s="16"/>
      <c r="G7" s="16"/>
      <c r="H7" s="16"/>
      <c r="I7" s="16"/>
      <c r="J7" s="6"/>
      <c r="K7" s="6"/>
      <c r="L7" s="111"/>
      <c r="M7" s="111"/>
      <c r="N7" s="6"/>
    </row>
    <row r="8" spans="1:14" ht="45" hidden="1">
      <c r="A8" s="13"/>
      <c r="B8" s="13" t="s">
        <v>10</v>
      </c>
      <c r="C8" s="14" t="s">
        <v>11</v>
      </c>
      <c r="D8" s="15"/>
      <c r="E8" s="11"/>
      <c r="F8" s="16"/>
      <c r="G8" s="16"/>
      <c r="H8" s="16"/>
      <c r="I8" s="16"/>
      <c r="J8" s="6"/>
      <c r="K8" s="6"/>
      <c r="L8" s="111"/>
      <c r="M8" s="111"/>
      <c r="N8" s="6"/>
    </row>
    <row r="9" spans="1:14" hidden="1">
      <c r="A9" s="13"/>
      <c r="B9" s="13" t="s">
        <v>12</v>
      </c>
      <c r="C9" s="14" t="s">
        <v>13</v>
      </c>
      <c r="D9" s="15"/>
      <c r="E9" s="11"/>
      <c r="F9" s="16"/>
      <c r="G9" s="16"/>
      <c r="H9" s="16"/>
      <c r="I9" s="16"/>
      <c r="J9" s="6"/>
      <c r="K9" s="6"/>
      <c r="L9" s="111"/>
      <c r="M9" s="111"/>
      <c r="N9" s="6"/>
    </row>
    <row r="10" spans="1:14" ht="45" hidden="1">
      <c r="A10" s="13"/>
      <c r="B10" s="13" t="s">
        <v>14</v>
      </c>
      <c r="C10" s="14" t="s">
        <v>15</v>
      </c>
      <c r="D10" s="15"/>
      <c r="E10" s="11"/>
      <c r="F10" s="16"/>
      <c r="G10" s="16"/>
      <c r="H10" s="16"/>
      <c r="I10" s="16"/>
      <c r="J10" s="6"/>
      <c r="K10" s="6"/>
      <c r="L10" s="111"/>
      <c r="M10" s="111"/>
      <c r="N10" s="6"/>
    </row>
    <row r="11" spans="1:14" ht="45" hidden="1">
      <c r="A11" s="13"/>
      <c r="B11" s="13" t="s">
        <v>16</v>
      </c>
      <c r="C11" s="14" t="s">
        <v>17</v>
      </c>
      <c r="D11" s="15"/>
      <c r="E11" s="17"/>
      <c r="F11" s="18"/>
      <c r="G11" s="18"/>
      <c r="H11" s="16"/>
      <c r="I11" s="16"/>
      <c r="J11" s="6"/>
      <c r="K11" s="6"/>
      <c r="L11" s="111"/>
      <c r="M11" s="111"/>
      <c r="N11" s="6"/>
    </row>
    <row r="12" spans="1:14" ht="30" hidden="1">
      <c r="A12" s="13"/>
      <c r="B12" s="13" t="s">
        <v>18</v>
      </c>
      <c r="C12" s="14" t="s">
        <v>19</v>
      </c>
      <c r="D12" s="15"/>
      <c r="E12" s="17"/>
      <c r="F12" s="18"/>
      <c r="G12" s="18"/>
      <c r="H12" s="16"/>
      <c r="I12" s="16"/>
      <c r="J12" s="6"/>
      <c r="K12" s="6"/>
      <c r="L12" s="111"/>
      <c r="M12" s="111"/>
      <c r="N12" s="6"/>
    </row>
    <row r="13" spans="1:14" hidden="1">
      <c r="A13" s="13"/>
      <c r="B13" s="13" t="s">
        <v>20</v>
      </c>
      <c r="C13" s="14" t="s">
        <v>21</v>
      </c>
      <c r="D13" s="15"/>
      <c r="E13" s="17"/>
      <c r="F13" s="18"/>
      <c r="G13" s="18"/>
      <c r="H13" s="16"/>
      <c r="I13" s="16"/>
      <c r="J13" s="6"/>
      <c r="K13" s="6"/>
      <c r="L13" s="111"/>
      <c r="M13" s="111"/>
      <c r="N13" s="6"/>
    </row>
    <row r="14" spans="1:14" hidden="1">
      <c r="A14" s="13"/>
      <c r="B14" s="13" t="s">
        <v>22</v>
      </c>
      <c r="C14" s="19" t="s">
        <v>23</v>
      </c>
      <c r="D14" s="15"/>
      <c r="E14" s="17"/>
      <c r="F14" s="18"/>
      <c r="G14" s="18"/>
      <c r="H14" s="16"/>
      <c r="I14" s="16"/>
      <c r="J14" s="6"/>
      <c r="K14" s="6"/>
      <c r="L14" s="111"/>
      <c r="M14" s="111"/>
      <c r="N14" s="6"/>
    </row>
    <row r="15" spans="1:14" hidden="1">
      <c r="A15" s="13"/>
      <c r="B15" s="13" t="s">
        <v>24</v>
      </c>
      <c r="C15" s="19" t="s">
        <v>25</v>
      </c>
      <c r="D15" s="15"/>
      <c r="E15" s="17"/>
      <c r="F15" s="18"/>
      <c r="G15" s="18"/>
      <c r="H15" s="16"/>
      <c r="I15" s="16"/>
      <c r="J15" s="6"/>
      <c r="K15" s="6"/>
      <c r="L15" s="111"/>
      <c r="M15" s="111"/>
      <c r="N15" s="6"/>
    </row>
    <row r="16" spans="1:14" ht="30" hidden="1">
      <c r="A16" s="7"/>
      <c r="B16" s="8" t="s">
        <v>24</v>
      </c>
      <c r="C16" s="19" t="s">
        <v>26</v>
      </c>
      <c r="D16" s="10"/>
      <c r="E16" s="17"/>
      <c r="F16" s="18"/>
      <c r="G16" s="18"/>
      <c r="H16" s="16"/>
      <c r="I16" s="16"/>
      <c r="J16" s="6"/>
      <c r="K16" s="6"/>
      <c r="L16" s="111"/>
      <c r="M16" s="111"/>
      <c r="N16" s="6"/>
    </row>
    <row r="17" spans="1:14" hidden="1">
      <c r="A17" s="7"/>
      <c r="B17" s="8"/>
      <c r="C17" s="6"/>
      <c r="D17" s="10"/>
      <c r="E17" s="17"/>
      <c r="F17" s="18"/>
      <c r="G17" s="18"/>
      <c r="H17" s="16"/>
      <c r="I17" s="16"/>
      <c r="J17" s="6"/>
      <c r="K17" s="6"/>
      <c r="L17" s="111"/>
      <c r="M17" s="111"/>
      <c r="N17" s="6"/>
    </row>
    <row r="18" spans="1:14" ht="18" customHeight="1">
      <c r="A18" s="20">
        <v>1</v>
      </c>
      <c r="B18" s="20" t="s">
        <v>4</v>
      </c>
      <c r="C18" s="21" t="s">
        <v>38</v>
      </c>
      <c r="D18" s="22"/>
      <c r="E18" s="23"/>
      <c r="F18" s="24"/>
      <c r="G18" s="24"/>
      <c r="H18" s="16"/>
      <c r="I18" s="16"/>
      <c r="J18" s="6"/>
      <c r="K18" s="6"/>
      <c r="L18" s="111"/>
      <c r="M18" s="111"/>
      <c r="N18" s="6"/>
    </row>
    <row r="19" spans="1:14">
      <c r="A19" s="13"/>
      <c r="B19" s="13"/>
      <c r="C19" s="14"/>
      <c r="D19" s="15"/>
      <c r="E19" s="17"/>
      <c r="F19" s="18"/>
      <c r="G19" s="18"/>
      <c r="H19" s="16"/>
      <c r="I19" s="16"/>
      <c r="J19" s="6"/>
      <c r="K19" s="6"/>
      <c r="L19" s="111"/>
      <c r="M19" s="111"/>
      <c r="N19" s="6"/>
    </row>
    <row r="20" spans="1:14">
      <c r="A20" s="7"/>
      <c r="B20" s="13"/>
      <c r="C20" s="25" t="s">
        <v>39</v>
      </c>
      <c r="D20" s="15"/>
      <c r="E20" s="26"/>
      <c r="F20" s="18"/>
      <c r="G20" s="18"/>
      <c r="H20" s="16"/>
      <c r="I20" s="16"/>
      <c r="J20" s="6"/>
      <c r="K20" s="6"/>
      <c r="L20" s="111"/>
      <c r="M20" s="111"/>
      <c r="N20" s="6"/>
    </row>
    <row r="21" spans="1:14">
      <c r="A21" s="13">
        <v>1.1000000000000001</v>
      </c>
      <c r="B21" s="13" t="s">
        <v>35</v>
      </c>
      <c r="C21" s="52" t="s">
        <v>42</v>
      </c>
      <c r="D21" s="15" t="s">
        <v>52</v>
      </c>
      <c r="E21" s="26">
        <v>14</v>
      </c>
      <c r="F21" s="16">
        <v>1250</v>
      </c>
      <c r="G21" s="16">
        <f>E21*F21</f>
        <v>17500</v>
      </c>
      <c r="H21" s="16">
        <v>500</v>
      </c>
      <c r="I21" s="16">
        <f t="shared" ref="I21:I23" si="0">H21*E21</f>
        <v>7000</v>
      </c>
      <c r="J21" s="6">
        <v>750</v>
      </c>
      <c r="K21" s="57">
        <f>E21*J21</f>
        <v>10500</v>
      </c>
      <c r="L21" s="111">
        <v>750</v>
      </c>
      <c r="M21" s="111">
        <f>L21*E21</f>
        <v>10500</v>
      </c>
      <c r="N21" s="6"/>
    </row>
    <row r="22" spans="1:14">
      <c r="A22" s="13">
        <v>1.2</v>
      </c>
      <c r="B22" s="13" t="s">
        <v>40</v>
      </c>
      <c r="C22" s="52" t="s">
        <v>41</v>
      </c>
      <c r="D22" s="15" t="s">
        <v>52</v>
      </c>
      <c r="E22" s="26">
        <v>6</v>
      </c>
      <c r="F22" s="16">
        <v>1650</v>
      </c>
      <c r="G22" s="16">
        <f>E22*F22</f>
        <v>9900</v>
      </c>
      <c r="H22" s="16">
        <f>H21/50*90</f>
        <v>900</v>
      </c>
      <c r="I22" s="16">
        <f t="shared" si="0"/>
        <v>5400</v>
      </c>
      <c r="J22" s="6">
        <v>1250</v>
      </c>
      <c r="K22" s="57">
        <f>E22*J22</f>
        <v>7500</v>
      </c>
      <c r="L22" s="111">
        <v>1170</v>
      </c>
      <c r="M22" s="111">
        <f>L22*E22</f>
        <v>7020</v>
      </c>
      <c r="N22" s="6"/>
    </row>
    <row r="23" spans="1:14" ht="26.45" customHeight="1">
      <c r="A23" s="27">
        <v>1.3</v>
      </c>
      <c r="B23" s="48" t="s">
        <v>36</v>
      </c>
      <c r="C23" s="28" t="s">
        <v>43</v>
      </c>
      <c r="D23" s="15" t="s">
        <v>52</v>
      </c>
      <c r="E23" s="26">
        <v>6</v>
      </c>
      <c r="F23" s="55">
        <v>2250</v>
      </c>
      <c r="G23" s="56">
        <f>E23*F23</f>
        <v>13500</v>
      </c>
      <c r="H23" s="105">
        <v>2250</v>
      </c>
      <c r="I23" s="16">
        <f t="shared" si="0"/>
        <v>13500</v>
      </c>
      <c r="J23" s="6">
        <v>2250</v>
      </c>
      <c r="K23" s="57">
        <f>E23*J23</f>
        <v>13500</v>
      </c>
      <c r="L23" s="112">
        <v>2250</v>
      </c>
      <c r="M23" s="111">
        <f>L23*E23</f>
        <v>13500</v>
      </c>
      <c r="N23" s="6"/>
    </row>
    <row r="24" spans="1:14">
      <c r="A24" s="13"/>
      <c r="B24" s="13"/>
      <c r="C24" s="14"/>
      <c r="D24" s="15"/>
      <c r="E24" s="26"/>
      <c r="F24" s="16"/>
      <c r="G24" s="16"/>
      <c r="H24" s="16"/>
      <c r="I24" s="16"/>
      <c r="J24" s="6"/>
      <c r="K24" s="6"/>
      <c r="L24" s="111"/>
      <c r="M24" s="111"/>
      <c r="N24" s="6"/>
    </row>
    <row r="25" spans="1:14" ht="18" customHeight="1">
      <c r="A25" s="20">
        <v>2</v>
      </c>
      <c r="B25" s="20"/>
      <c r="C25" s="21" t="s">
        <v>1</v>
      </c>
      <c r="D25" s="22"/>
      <c r="E25" s="23"/>
      <c r="F25" s="24"/>
      <c r="G25" s="24"/>
      <c r="H25" s="16"/>
      <c r="I25" s="16"/>
      <c r="J25" s="6"/>
      <c r="K25" s="6"/>
      <c r="L25" s="111"/>
      <c r="M25" s="111"/>
      <c r="N25" s="6"/>
    </row>
    <row r="26" spans="1:14">
      <c r="A26" s="13"/>
      <c r="B26" s="13"/>
      <c r="C26" s="14"/>
      <c r="D26" s="15"/>
      <c r="E26" s="29"/>
      <c r="F26" s="18"/>
      <c r="G26" s="18"/>
      <c r="H26" s="16"/>
      <c r="I26" s="16"/>
      <c r="J26" s="6"/>
      <c r="K26" s="6"/>
      <c r="L26" s="111"/>
      <c r="M26" s="111"/>
      <c r="N26" s="6"/>
    </row>
    <row r="27" spans="1:14">
      <c r="A27" s="13"/>
      <c r="B27" s="13"/>
      <c r="C27" s="30" t="s">
        <v>27</v>
      </c>
      <c r="D27" s="15"/>
      <c r="E27" s="29"/>
      <c r="F27" s="18"/>
      <c r="G27" s="18"/>
      <c r="H27" s="16"/>
      <c r="I27" s="16"/>
      <c r="J27" s="6"/>
      <c r="K27" s="6"/>
      <c r="L27" s="111"/>
      <c r="M27" s="111"/>
      <c r="N27" s="6"/>
    </row>
    <row r="28" spans="1:14" ht="105">
      <c r="A28" s="8">
        <v>2.1</v>
      </c>
      <c r="B28" s="8" t="s">
        <v>32</v>
      </c>
      <c r="C28" s="53" t="s">
        <v>37</v>
      </c>
      <c r="D28" s="15" t="s">
        <v>52</v>
      </c>
      <c r="E28" s="26">
        <v>6</v>
      </c>
      <c r="F28" s="31">
        <v>3850</v>
      </c>
      <c r="G28" s="31">
        <f>E28*F28</f>
        <v>23100</v>
      </c>
      <c r="H28" s="31">
        <v>2400</v>
      </c>
      <c r="I28" s="16">
        <f>H28*E28</f>
        <v>14400</v>
      </c>
      <c r="J28" s="6">
        <v>2850</v>
      </c>
      <c r="K28" s="57">
        <f>E28*J28</f>
        <v>17100</v>
      </c>
      <c r="L28" s="113">
        <v>2850</v>
      </c>
      <c r="M28" s="111">
        <f>L28*E28</f>
        <v>17100</v>
      </c>
      <c r="N28" s="6"/>
    </row>
    <row r="29" spans="1:14">
      <c r="A29" s="13"/>
      <c r="B29" s="13"/>
      <c r="C29" s="14"/>
      <c r="D29" s="15"/>
      <c r="E29" s="29"/>
      <c r="F29" s="18"/>
      <c r="G29" s="18"/>
      <c r="H29" s="16"/>
      <c r="I29" s="16"/>
      <c r="J29" s="6"/>
      <c r="K29" s="6"/>
      <c r="L29" s="111"/>
      <c r="M29" s="111"/>
      <c r="N29" s="6"/>
    </row>
    <row r="30" spans="1:14" ht="18" customHeight="1">
      <c r="A30" s="20">
        <v>3</v>
      </c>
      <c r="B30" s="20"/>
      <c r="C30" s="21" t="s">
        <v>2</v>
      </c>
      <c r="D30" s="22"/>
      <c r="E30" s="23"/>
      <c r="F30" s="24"/>
      <c r="G30" s="24"/>
      <c r="H30" s="16"/>
      <c r="I30" s="16"/>
      <c r="J30" s="6"/>
      <c r="K30" s="6"/>
      <c r="L30" s="111"/>
      <c r="M30" s="111"/>
      <c r="N30" s="6"/>
    </row>
    <row r="31" spans="1:14">
      <c r="A31" s="6"/>
      <c r="B31" s="13"/>
      <c r="C31" s="30" t="s">
        <v>28</v>
      </c>
      <c r="D31" s="15"/>
      <c r="E31" s="29"/>
      <c r="F31" s="18"/>
      <c r="G31" s="18"/>
      <c r="H31" s="16"/>
      <c r="I31" s="16"/>
      <c r="J31" s="6"/>
      <c r="K31" s="6"/>
      <c r="L31" s="111"/>
      <c r="M31" s="111"/>
      <c r="N31" s="6"/>
    </row>
    <row r="32" spans="1:14" ht="138" customHeight="1">
      <c r="A32" s="13">
        <v>3.1</v>
      </c>
      <c r="B32" s="8" t="s">
        <v>31</v>
      </c>
      <c r="C32" s="14" t="s">
        <v>48</v>
      </c>
      <c r="D32" s="15" t="s">
        <v>52</v>
      </c>
      <c r="E32" s="26">
        <v>23</v>
      </c>
      <c r="F32" s="31">
        <v>650</v>
      </c>
      <c r="G32" s="31">
        <f>E32*F32</f>
        <v>14950</v>
      </c>
      <c r="H32" s="31">
        <v>650</v>
      </c>
      <c r="I32" s="16">
        <f>H32*E32</f>
        <v>14950</v>
      </c>
      <c r="J32" s="6">
        <v>650</v>
      </c>
      <c r="K32" s="57">
        <f>E32*J32</f>
        <v>14950</v>
      </c>
      <c r="L32" s="113">
        <v>650</v>
      </c>
      <c r="M32" s="111">
        <f>L32*E32</f>
        <v>14950</v>
      </c>
      <c r="N32" s="6"/>
    </row>
    <row r="33" spans="1:14" ht="18" customHeight="1">
      <c r="A33" s="20">
        <v>4</v>
      </c>
      <c r="B33" s="20"/>
      <c r="C33" s="21" t="s">
        <v>46</v>
      </c>
      <c r="D33" s="22"/>
      <c r="E33" s="23"/>
      <c r="F33" s="24"/>
      <c r="G33" s="24"/>
      <c r="H33" s="16"/>
      <c r="I33" s="16"/>
      <c r="J33" s="6"/>
      <c r="K33" s="6"/>
      <c r="L33" s="111"/>
      <c r="M33" s="111"/>
      <c r="N33" s="6"/>
    </row>
    <row r="34" spans="1:14">
      <c r="A34" s="32"/>
      <c r="B34" s="32"/>
      <c r="C34" s="30"/>
      <c r="D34" s="10"/>
      <c r="E34" s="29"/>
      <c r="F34" s="18"/>
      <c r="G34" s="18"/>
      <c r="H34" s="16"/>
      <c r="I34" s="16"/>
      <c r="J34" s="6"/>
      <c r="K34" s="6"/>
      <c r="L34" s="111"/>
      <c r="M34" s="111"/>
      <c r="N34" s="6"/>
    </row>
    <row r="35" spans="1:14">
      <c r="A35" s="32"/>
      <c r="B35" s="32"/>
      <c r="C35" s="19"/>
      <c r="D35" s="10"/>
      <c r="E35" s="26"/>
      <c r="F35" s="18"/>
      <c r="G35" s="18"/>
      <c r="H35" s="16"/>
      <c r="I35" s="16"/>
      <c r="J35" s="6"/>
      <c r="K35" s="6"/>
      <c r="L35" s="111"/>
      <c r="M35" s="111"/>
      <c r="N35" s="6"/>
    </row>
    <row r="36" spans="1:14">
      <c r="A36" s="32"/>
      <c r="B36" s="32"/>
      <c r="C36" s="33" t="s">
        <v>33</v>
      </c>
      <c r="D36" s="10"/>
      <c r="E36" s="26"/>
      <c r="F36" s="18"/>
      <c r="G36" s="18"/>
      <c r="H36" s="16"/>
      <c r="I36" s="16"/>
      <c r="J36" s="6"/>
      <c r="K36" s="6"/>
      <c r="L36" s="111"/>
      <c r="M36" s="111"/>
      <c r="N36" s="6"/>
    </row>
    <row r="37" spans="1:14">
      <c r="A37" s="32">
        <v>4.0999999999999996</v>
      </c>
      <c r="B37" s="32" t="s">
        <v>47</v>
      </c>
      <c r="C37" s="34" t="s">
        <v>34</v>
      </c>
      <c r="D37" s="15" t="s">
        <v>53</v>
      </c>
      <c r="E37" s="35">
        <v>2</v>
      </c>
      <c r="F37" s="16">
        <v>3200</v>
      </c>
      <c r="G37" s="31">
        <f>E37*F37</f>
        <v>6400</v>
      </c>
      <c r="H37" s="16">
        <v>2200</v>
      </c>
      <c r="I37" s="16">
        <f>H37*E37</f>
        <v>4400</v>
      </c>
      <c r="J37" s="6">
        <v>2850</v>
      </c>
      <c r="K37" s="57">
        <f>E37*J37</f>
        <v>5700</v>
      </c>
      <c r="L37" s="111">
        <v>2500</v>
      </c>
      <c r="M37" s="111">
        <f>L37*E37</f>
        <v>5000</v>
      </c>
      <c r="N37" s="6"/>
    </row>
    <row r="38" spans="1:14">
      <c r="A38" s="32"/>
      <c r="B38" s="32"/>
      <c r="C38" s="34"/>
      <c r="D38" s="15"/>
      <c r="E38" s="35"/>
      <c r="F38" s="18"/>
      <c r="G38" s="31"/>
      <c r="H38" s="16"/>
      <c r="I38" s="16"/>
      <c r="J38" s="6"/>
      <c r="K38" s="6"/>
      <c r="L38" s="111"/>
      <c r="M38" s="111"/>
      <c r="N38" s="6"/>
    </row>
    <row r="39" spans="1:14">
      <c r="A39" s="7"/>
      <c r="B39" s="8"/>
      <c r="C39" s="19"/>
      <c r="D39" s="31"/>
      <c r="E39" s="44"/>
      <c r="F39" s="31"/>
      <c r="G39" s="31"/>
      <c r="H39" s="31"/>
      <c r="I39" s="31"/>
      <c r="J39" s="6"/>
      <c r="K39" s="6"/>
      <c r="L39" s="113"/>
      <c r="M39" s="113"/>
      <c r="N39" s="6"/>
    </row>
    <row r="40" spans="1:14">
      <c r="A40" s="20">
        <v>5</v>
      </c>
      <c r="B40" s="20"/>
      <c r="C40" s="21" t="s">
        <v>49</v>
      </c>
      <c r="D40" s="22"/>
      <c r="E40" s="23"/>
      <c r="F40" s="24"/>
      <c r="G40" s="24"/>
      <c r="H40" s="16"/>
      <c r="I40" s="16"/>
      <c r="J40" s="6"/>
      <c r="K40" s="6"/>
      <c r="L40" s="111"/>
      <c r="M40" s="111"/>
      <c r="N40" s="6"/>
    </row>
    <row r="41" spans="1:14">
      <c r="A41" s="7"/>
      <c r="B41" s="8"/>
      <c r="C41" s="19"/>
      <c r="D41" s="31"/>
      <c r="E41" s="44"/>
      <c r="F41" s="31"/>
      <c r="G41" s="31"/>
      <c r="H41" s="31"/>
      <c r="I41" s="31"/>
      <c r="J41" s="6"/>
      <c r="K41" s="6"/>
      <c r="L41" s="113"/>
      <c r="M41" s="113"/>
      <c r="N41" s="6"/>
    </row>
    <row r="42" spans="1:14" ht="120" customHeight="1">
      <c r="A42" s="7">
        <v>5.0999999999999996</v>
      </c>
      <c r="B42" s="8" t="s">
        <v>51</v>
      </c>
      <c r="C42" s="49" t="s">
        <v>50</v>
      </c>
      <c r="D42" s="31" t="s">
        <v>53</v>
      </c>
      <c r="E42" s="44">
        <v>1</v>
      </c>
      <c r="F42" s="31">
        <v>48000</v>
      </c>
      <c r="G42" s="36">
        <f>E42*F42</f>
        <v>48000</v>
      </c>
      <c r="H42" s="8" t="s">
        <v>58</v>
      </c>
      <c r="I42" s="16"/>
      <c r="J42" s="6">
        <f>'Counter Rate Analysis'!K15</f>
        <v>48000</v>
      </c>
      <c r="K42" s="57">
        <f>E42*J42</f>
        <v>48000</v>
      </c>
      <c r="L42" s="114">
        <v>46000</v>
      </c>
      <c r="M42" s="111">
        <f>L42*E42</f>
        <v>46000</v>
      </c>
      <c r="N42" s="100" t="s">
        <v>115</v>
      </c>
    </row>
    <row r="43" spans="1:14" ht="30" customHeight="1">
      <c r="A43" s="7">
        <v>5.2</v>
      </c>
      <c r="B43" s="8" t="str">
        <f>+'[1]Civil BOQ'!$B$82</f>
        <v>Corian L-Corner</v>
      </c>
      <c r="C43" s="19" t="s">
        <v>54</v>
      </c>
      <c r="D43" s="31" t="s">
        <v>55</v>
      </c>
      <c r="E43" s="44">
        <v>1.86</v>
      </c>
      <c r="F43" s="50">
        <v>4800</v>
      </c>
      <c r="G43" s="36">
        <f>E43*F43</f>
        <v>8928</v>
      </c>
      <c r="H43" s="50">
        <v>4800</v>
      </c>
      <c r="I43" s="16">
        <f>H43*E43</f>
        <v>8928</v>
      </c>
      <c r="J43" s="6">
        <v>4800</v>
      </c>
      <c r="K43" s="57">
        <f>E43*J43</f>
        <v>8928</v>
      </c>
      <c r="L43" s="115">
        <v>4800</v>
      </c>
      <c r="M43" s="111">
        <f>L43*E43</f>
        <v>8928</v>
      </c>
      <c r="N43" s="6"/>
    </row>
    <row r="44" spans="1:14">
      <c r="A44" s="7"/>
      <c r="B44" s="8"/>
      <c r="C44" s="19"/>
      <c r="D44" s="31"/>
      <c r="E44" s="44"/>
      <c r="F44" s="31"/>
      <c r="G44" s="31"/>
      <c r="H44" s="31"/>
      <c r="I44" s="31"/>
      <c r="J44" s="6"/>
      <c r="K44" s="6"/>
      <c r="L44" s="113"/>
      <c r="M44" s="113"/>
      <c r="N44" s="6"/>
    </row>
    <row r="45" spans="1:14">
      <c r="A45" s="39"/>
      <c r="B45" s="40"/>
      <c r="C45" s="41" t="s">
        <v>44</v>
      </c>
      <c r="D45" s="39"/>
      <c r="E45" s="42"/>
      <c r="F45" s="39"/>
      <c r="G45" s="43">
        <f>SUM(G19:G44)</f>
        <v>142278</v>
      </c>
      <c r="H45" s="106"/>
      <c r="I45" s="107">
        <f>SUM(I19:I44)</f>
        <v>68578</v>
      </c>
      <c r="J45" s="6"/>
      <c r="K45" s="43">
        <f>SUM(K19:K44)</f>
        <v>126178</v>
      </c>
      <c r="L45" s="116"/>
      <c r="M45" s="117">
        <f>SUM(M19:M44)</f>
        <v>122998</v>
      </c>
      <c r="N45" s="6"/>
    </row>
    <row r="46" spans="1:14">
      <c r="A46" s="7"/>
      <c r="B46" s="8"/>
      <c r="C46" s="19"/>
      <c r="D46" s="31"/>
      <c r="E46" s="44"/>
      <c r="F46" s="31"/>
      <c r="G46" s="31"/>
      <c r="H46" s="31"/>
      <c r="I46" s="31"/>
      <c r="J46" s="6"/>
      <c r="K46" s="6"/>
      <c r="L46" s="113"/>
      <c r="M46" s="113"/>
      <c r="N46" s="6"/>
    </row>
    <row r="47" spans="1:14">
      <c r="A47" s="7"/>
      <c r="B47" s="8"/>
      <c r="C47" s="19" t="s">
        <v>45</v>
      </c>
      <c r="D47" s="31"/>
      <c r="E47" s="44"/>
      <c r="F47" s="31"/>
      <c r="G47" s="31"/>
      <c r="H47" s="31"/>
      <c r="I47" s="31"/>
      <c r="J47" s="6"/>
      <c r="K47" s="6"/>
      <c r="L47" s="113"/>
      <c r="M47" s="113"/>
      <c r="N47" s="6"/>
    </row>
    <row r="48" spans="1:14">
      <c r="A48" s="7"/>
      <c r="B48" s="8"/>
      <c r="C48" s="19"/>
      <c r="D48" s="31"/>
      <c r="E48" s="44"/>
      <c r="F48" s="31"/>
      <c r="G48" s="31"/>
      <c r="H48" s="31"/>
      <c r="I48" s="31"/>
      <c r="J48" s="6"/>
      <c r="K48" s="6"/>
      <c r="L48" s="113"/>
      <c r="M48" s="113"/>
      <c r="N48" s="6"/>
    </row>
  </sheetData>
  <mergeCells count="5">
    <mergeCell ref="A1:F1"/>
    <mergeCell ref="A2:F2"/>
    <mergeCell ref="H3:I3"/>
    <mergeCell ref="F3:G3"/>
    <mergeCell ref="L3:M3"/>
  </mergeCells>
  <phoneticPr fontId="11" type="noConversion"/>
  <conditionalFormatting sqref="C32 E32:E36">
    <cfRule type="cellIs" dxfId="14" priority="16" stopIfTrue="1" operator="equal">
      <formula>0</formula>
    </cfRule>
  </conditionalFormatting>
  <conditionalFormatting sqref="E5:E18 A7:E13">
    <cfRule type="cellIs" dxfId="13" priority="57" stopIfTrue="1" operator="equal">
      <formula>0</formula>
    </cfRule>
  </conditionalFormatting>
  <conditionalFormatting sqref="E23:E25 A26:C29">
    <cfRule type="cellIs" dxfId="12" priority="42" stopIfTrue="1" operator="equal">
      <formula>0</formula>
    </cfRule>
  </conditionalFormatting>
  <conditionalFormatting sqref="E28 A14:B15 D14:E15 A24:C24">
    <cfRule type="cellIs" dxfId="11" priority="457" stopIfTrue="1" operator="equal">
      <formula>0</formula>
    </cfRule>
  </conditionalFormatting>
  <conditionalFormatting sqref="E28">
    <cfRule type="cellIs" dxfId="10" priority="456" stopIfTrue="1" operator="between">
      <formula>0</formula>
      <formula>0</formula>
    </cfRule>
  </conditionalFormatting>
  <conditionalFormatting sqref="E28:E30">
    <cfRule type="cellIs" dxfId="9" priority="28" stopIfTrue="1" operator="equal">
      <formula>0</formula>
    </cfRule>
  </conditionalFormatting>
  <conditionalFormatting sqref="E40">
    <cfRule type="cellIs" dxfId="8" priority="9" stopIfTrue="1" operator="equal">
      <formula>0</formula>
    </cfRule>
  </conditionalFormatting>
  <conditionalFormatting sqref="E20:F23 G20:I24 F24 E26:I27 F29:I29 E31:I31 A34:C35 F34:H36 I34:I38 A36:B38 D37:F38 H37:H38">
    <cfRule type="cellIs" dxfId="7" priority="68" stopIfTrue="1" operator="equal">
      <formula>0</formula>
    </cfRule>
  </conditionalFormatting>
  <conditionalFormatting sqref="I28">
    <cfRule type="cellIs" dxfId="6" priority="5" stopIfTrue="1" operator="equal">
      <formula>0</formula>
    </cfRule>
  </conditionalFormatting>
  <conditionalFormatting sqref="I32">
    <cfRule type="cellIs" dxfId="5" priority="6" stopIfTrue="1" operator="equal">
      <formula>0</formula>
    </cfRule>
  </conditionalFormatting>
  <conditionalFormatting sqref="I42:I43">
    <cfRule type="cellIs" dxfId="4" priority="7" stopIfTrue="1" operator="equal">
      <formula>0</formula>
    </cfRule>
  </conditionalFormatting>
  <conditionalFormatting sqref="L20:M24 L26:M27 L29:M29 L31:M31 L34:M38">
    <cfRule type="cellIs" dxfId="3" priority="4" stopIfTrue="1" operator="equal">
      <formula>0</formula>
    </cfRule>
  </conditionalFormatting>
  <conditionalFormatting sqref="M28">
    <cfRule type="cellIs" dxfId="2" priority="1" stopIfTrue="1" operator="equal">
      <formula>0</formula>
    </cfRule>
  </conditionalFormatting>
  <conditionalFormatting sqref="M32">
    <cfRule type="cellIs" dxfId="1" priority="2" stopIfTrue="1" operator="equal">
      <formula>0</formula>
    </cfRule>
  </conditionalFormatting>
  <conditionalFormatting sqref="M42:M43">
    <cfRule type="cellIs" dxfId="0" priority="3" stopIfTrue="1" operator="equal">
      <formula>0</formula>
    </cfRule>
  </conditionalFormatting>
  <pageMargins left="0.70866141732283472" right="0.70866141732283472" top="0.74803149606299213" bottom="0.74803149606299213" header="0.31496062992125984" footer="0.31496062992125984"/>
  <pageSetup paperSize="9" scale="49" fitToHeight="0" orientation="portrait" r:id="rId1"/>
  <headerFooter>
    <oddFooter>&amp;LBOQ - Interior Works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K13" sqref="K13"/>
    </sheetView>
  </sheetViews>
  <sheetFormatPr defaultRowHeight="15"/>
  <cols>
    <col min="1" max="1" width="4.28515625" bestFit="1" customWidth="1"/>
    <col min="2" max="2" width="37.42578125" bestFit="1" customWidth="1"/>
    <col min="3" max="3" width="13.85546875" bestFit="1" customWidth="1"/>
    <col min="4" max="4" width="26.42578125" bestFit="1" customWidth="1"/>
    <col min="5" max="6" width="5.42578125" bestFit="1" customWidth="1"/>
    <col min="7" max="7" width="4.5703125" bestFit="1" customWidth="1"/>
    <col min="8" max="8" width="5.7109375" bestFit="1" customWidth="1"/>
    <col min="9" max="10" width="8.28515625" bestFit="1" customWidth="1"/>
    <col min="11" max="11" width="14.28515625" bestFit="1" customWidth="1"/>
  </cols>
  <sheetData>
    <row r="1" spans="1:11">
      <c r="A1" s="64"/>
      <c r="B1" s="65" t="s">
        <v>81</v>
      </c>
      <c r="C1" s="66"/>
      <c r="D1" s="66"/>
      <c r="E1" s="66"/>
      <c r="F1" s="66"/>
      <c r="G1" s="66"/>
      <c r="H1" s="66"/>
      <c r="I1" s="66"/>
      <c r="J1" s="66"/>
      <c r="K1" s="66"/>
    </row>
    <row r="2" spans="1:11">
      <c r="A2" s="67"/>
      <c r="B2" s="68" t="s">
        <v>110</v>
      </c>
      <c r="C2" s="68"/>
      <c r="D2" s="69"/>
      <c r="E2" s="69"/>
      <c r="F2" s="69"/>
      <c r="G2" s="69"/>
      <c r="H2" s="69"/>
      <c r="I2" s="69"/>
      <c r="J2" s="69"/>
      <c r="K2" s="69"/>
    </row>
    <row r="3" spans="1:11">
      <c r="A3" s="70" t="s">
        <v>82</v>
      </c>
      <c r="B3" s="71" t="s">
        <v>83</v>
      </c>
      <c r="C3" s="71" t="s">
        <v>84</v>
      </c>
      <c r="D3" s="72" t="s">
        <v>85</v>
      </c>
      <c r="E3" s="72" t="s">
        <v>86</v>
      </c>
      <c r="F3" s="72" t="s">
        <v>87</v>
      </c>
      <c r="G3" s="72" t="s">
        <v>88</v>
      </c>
      <c r="H3" s="72" t="s">
        <v>63</v>
      </c>
      <c r="I3" s="73" t="s">
        <v>64</v>
      </c>
      <c r="J3" s="74" t="s">
        <v>56</v>
      </c>
      <c r="K3" s="74" t="s">
        <v>89</v>
      </c>
    </row>
    <row r="4" spans="1:11">
      <c r="A4" s="75">
        <v>1</v>
      </c>
      <c r="B4" s="76" t="s">
        <v>90</v>
      </c>
      <c r="C4" s="76" t="s">
        <v>91</v>
      </c>
      <c r="D4" s="77" t="s">
        <v>92</v>
      </c>
      <c r="E4" s="78"/>
      <c r="F4" s="78"/>
      <c r="G4" s="78"/>
      <c r="H4" s="78" t="s">
        <v>67</v>
      </c>
      <c r="I4" s="79">
        <v>24</v>
      </c>
      <c r="J4" s="80">
        <v>127</v>
      </c>
      <c r="K4" s="80">
        <f t="shared" ref="K4:K11" si="0">I4*J4</f>
        <v>3048</v>
      </c>
    </row>
    <row r="5" spans="1:11" ht="67.5">
      <c r="A5" s="75">
        <v>2</v>
      </c>
      <c r="B5" s="76" t="s">
        <v>111</v>
      </c>
      <c r="C5" s="76" t="s">
        <v>93</v>
      </c>
      <c r="D5" s="77" t="s">
        <v>94</v>
      </c>
      <c r="E5" s="78"/>
      <c r="F5" s="78"/>
      <c r="G5" s="78"/>
      <c r="H5" s="78" t="s">
        <v>67</v>
      </c>
      <c r="I5" s="79">
        <v>24</v>
      </c>
      <c r="J5" s="80">
        <v>45.31</v>
      </c>
      <c r="K5" s="80">
        <f t="shared" si="0"/>
        <v>1087.44</v>
      </c>
    </row>
    <row r="6" spans="1:11">
      <c r="A6" s="75">
        <v>2</v>
      </c>
      <c r="B6" s="81" t="s">
        <v>95</v>
      </c>
      <c r="C6" s="81" t="s">
        <v>96</v>
      </c>
      <c r="D6" s="78"/>
      <c r="E6" s="78">
        <v>750</v>
      </c>
      <c r="F6" s="78">
        <v>1800</v>
      </c>
      <c r="G6" s="78">
        <v>1</v>
      </c>
      <c r="H6" s="77" t="s">
        <v>67</v>
      </c>
      <c r="I6" s="79">
        <f>E6/1000*F6/1000*10.764</f>
        <v>14.5314</v>
      </c>
      <c r="J6" s="80">
        <v>880</v>
      </c>
      <c r="K6" s="80">
        <f t="shared" si="0"/>
        <v>12787.632</v>
      </c>
    </row>
    <row r="7" spans="1:11" ht="27">
      <c r="A7" s="75">
        <v>2</v>
      </c>
      <c r="B7" s="81" t="s">
        <v>97</v>
      </c>
      <c r="C7" s="81" t="s">
        <v>98</v>
      </c>
      <c r="D7" s="78"/>
      <c r="E7" s="78"/>
      <c r="F7" s="78"/>
      <c r="G7" s="78"/>
      <c r="H7" s="77" t="s">
        <v>67</v>
      </c>
      <c r="I7" s="79">
        <f>SUM(I6:I6)</f>
        <v>14.5314</v>
      </c>
      <c r="J7" s="80">
        <v>450</v>
      </c>
      <c r="K7" s="80">
        <f t="shared" si="0"/>
        <v>6539.13</v>
      </c>
    </row>
    <row r="8" spans="1:11">
      <c r="A8" s="75">
        <f t="shared" ref="A8:A10" si="1">A7+1</f>
        <v>3</v>
      </c>
      <c r="B8" s="81" t="s">
        <v>99</v>
      </c>
      <c r="C8" s="81"/>
      <c r="D8" s="78"/>
      <c r="E8" s="78"/>
      <c r="F8" s="78"/>
      <c r="G8" s="78"/>
      <c r="H8" s="77" t="s">
        <v>100</v>
      </c>
      <c r="I8" s="79">
        <v>3</v>
      </c>
      <c r="J8" s="80">
        <v>850</v>
      </c>
      <c r="K8" s="80">
        <f t="shared" si="0"/>
        <v>2550</v>
      </c>
    </row>
    <row r="9" spans="1:11" ht="27">
      <c r="A9" s="75">
        <f t="shared" si="1"/>
        <v>4</v>
      </c>
      <c r="B9" s="81" t="s">
        <v>101</v>
      </c>
      <c r="C9" s="81"/>
      <c r="D9" s="82" t="s">
        <v>102</v>
      </c>
      <c r="E9" s="78"/>
      <c r="F9" s="78"/>
      <c r="G9" s="78"/>
      <c r="H9" s="77" t="s">
        <v>100</v>
      </c>
      <c r="I9" s="79">
        <v>1</v>
      </c>
      <c r="J9" s="80">
        <f>SUM(K4:K8)*5%</f>
        <v>1300.6101000000001</v>
      </c>
      <c r="K9" s="80">
        <f t="shared" si="0"/>
        <v>1300.6101000000001</v>
      </c>
    </row>
    <row r="10" spans="1:11" ht="54">
      <c r="A10" s="75">
        <f t="shared" si="1"/>
        <v>5</v>
      </c>
      <c r="B10" s="81" t="s">
        <v>103</v>
      </c>
      <c r="C10" s="81"/>
      <c r="D10" s="83" t="s">
        <v>104</v>
      </c>
      <c r="E10" s="78"/>
      <c r="F10" s="78"/>
      <c r="G10" s="78"/>
      <c r="H10" s="77" t="s">
        <v>105</v>
      </c>
      <c r="I10" s="79">
        <v>1</v>
      </c>
      <c r="J10" s="80">
        <v>5100</v>
      </c>
      <c r="K10" s="80">
        <f t="shared" si="0"/>
        <v>5100</v>
      </c>
    </row>
    <row r="11" spans="1:11" ht="27">
      <c r="A11" s="75">
        <v>6</v>
      </c>
      <c r="B11" s="81" t="s">
        <v>112</v>
      </c>
      <c r="C11" s="81"/>
      <c r="D11" s="83" t="s">
        <v>114</v>
      </c>
      <c r="E11" s="78"/>
      <c r="F11" s="78"/>
      <c r="G11" s="78"/>
      <c r="H11" s="77" t="s">
        <v>105</v>
      </c>
      <c r="I11" s="79">
        <v>1</v>
      </c>
      <c r="J11" s="80">
        <v>6000</v>
      </c>
      <c r="K11" s="80">
        <f t="shared" si="0"/>
        <v>6000</v>
      </c>
    </row>
    <row r="12" spans="1:11">
      <c r="A12" s="84" t="s">
        <v>106</v>
      </c>
      <c r="B12" s="85" t="s">
        <v>66</v>
      </c>
      <c r="C12" s="85"/>
      <c r="D12" s="86"/>
      <c r="E12" s="87"/>
      <c r="F12" s="87"/>
      <c r="G12" s="87"/>
      <c r="H12" s="88"/>
      <c r="I12" s="89"/>
      <c r="J12" s="90"/>
      <c r="K12" s="90">
        <f>SUM(K4:K11)</f>
        <v>38412.812100000003</v>
      </c>
    </row>
    <row r="13" spans="1:11">
      <c r="A13" s="75" t="s">
        <v>87</v>
      </c>
      <c r="B13" s="81" t="s">
        <v>107</v>
      </c>
      <c r="C13" s="81"/>
      <c r="D13" s="83"/>
      <c r="E13" s="78"/>
      <c r="F13" s="78"/>
      <c r="G13" s="78"/>
      <c r="H13" s="77"/>
      <c r="I13" s="79"/>
      <c r="J13" s="80"/>
      <c r="K13" s="80">
        <f>K12*25%</f>
        <v>9603.2030250000007</v>
      </c>
    </row>
    <row r="14" spans="1:11">
      <c r="A14" s="91" t="s">
        <v>108</v>
      </c>
      <c r="B14" s="92" t="s">
        <v>109</v>
      </c>
      <c r="C14" s="92"/>
      <c r="D14" s="93"/>
      <c r="E14" s="94"/>
      <c r="F14" s="94"/>
      <c r="G14" s="94"/>
      <c r="H14" s="95"/>
      <c r="I14" s="96"/>
      <c r="J14" s="97"/>
      <c r="K14" s="97">
        <f>K12+K13</f>
        <v>48016.015125000005</v>
      </c>
    </row>
    <row r="15" spans="1:11">
      <c r="B15" s="99" t="s">
        <v>113</v>
      </c>
      <c r="K15" s="98">
        <v>48000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L15" sqref="L15"/>
    </sheetView>
  </sheetViews>
  <sheetFormatPr defaultRowHeight="15"/>
  <cols>
    <col min="1" max="1" width="4.28515625" bestFit="1" customWidth="1"/>
    <col min="2" max="2" width="37.42578125" bestFit="1" customWidth="1"/>
    <col min="3" max="3" width="13.85546875" bestFit="1" customWidth="1"/>
    <col min="4" max="4" width="26.42578125" bestFit="1" customWidth="1"/>
    <col min="5" max="6" width="5.42578125" bestFit="1" customWidth="1"/>
    <col min="7" max="7" width="4.5703125" bestFit="1" customWidth="1"/>
    <col min="8" max="8" width="5.7109375" bestFit="1" customWidth="1"/>
    <col min="9" max="10" width="8.28515625" bestFit="1" customWidth="1"/>
    <col min="11" max="11" width="14.28515625" bestFit="1" customWidth="1"/>
  </cols>
  <sheetData>
    <row r="1" spans="1:11">
      <c r="A1" s="64"/>
      <c r="B1" s="65" t="s">
        <v>81</v>
      </c>
      <c r="C1" s="66"/>
      <c r="D1" s="66"/>
      <c r="E1" s="66"/>
      <c r="F1" s="66"/>
      <c r="G1" s="66"/>
      <c r="H1" s="66"/>
      <c r="I1" s="66"/>
      <c r="J1" s="66"/>
      <c r="K1" s="66"/>
    </row>
    <row r="2" spans="1:11">
      <c r="A2" s="67"/>
      <c r="B2" s="68" t="s">
        <v>110</v>
      </c>
      <c r="C2" s="68"/>
      <c r="D2" s="69"/>
      <c r="E2" s="69"/>
      <c r="F2" s="69"/>
      <c r="G2" s="69"/>
      <c r="H2" s="69"/>
      <c r="I2" s="69"/>
      <c r="J2" s="69"/>
      <c r="K2" s="69"/>
    </row>
    <row r="3" spans="1:11">
      <c r="A3" s="70" t="s">
        <v>82</v>
      </c>
      <c r="B3" s="71" t="s">
        <v>83</v>
      </c>
      <c r="C3" s="71" t="s">
        <v>84</v>
      </c>
      <c r="D3" s="72" t="s">
        <v>85</v>
      </c>
      <c r="E3" s="72" t="s">
        <v>86</v>
      </c>
      <c r="F3" s="72" t="s">
        <v>87</v>
      </c>
      <c r="G3" s="72" t="s">
        <v>88</v>
      </c>
      <c r="H3" s="72" t="s">
        <v>63</v>
      </c>
      <c r="I3" s="73" t="s">
        <v>64</v>
      </c>
      <c r="J3" s="74" t="s">
        <v>56</v>
      </c>
      <c r="K3" s="74" t="s">
        <v>89</v>
      </c>
    </row>
    <row r="4" spans="1:11">
      <c r="A4" s="75">
        <v>1</v>
      </c>
      <c r="B4" s="76" t="s">
        <v>90</v>
      </c>
      <c r="C4" s="76" t="s">
        <v>91</v>
      </c>
      <c r="D4" s="77" t="s">
        <v>92</v>
      </c>
      <c r="E4" s="78"/>
      <c r="F4" s="78"/>
      <c r="G4" s="78"/>
      <c r="H4" s="78" t="s">
        <v>67</v>
      </c>
      <c r="I4" s="79">
        <v>24</v>
      </c>
      <c r="J4" s="80">
        <v>127</v>
      </c>
      <c r="K4" s="80">
        <f t="shared" ref="K4:K11" si="0">I4*J4</f>
        <v>3048</v>
      </c>
    </row>
    <row r="5" spans="1:11" ht="67.5">
      <c r="A5" s="75">
        <v>2</v>
      </c>
      <c r="B5" s="76" t="s">
        <v>111</v>
      </c>
      <c r="C5" s="76" t="s">
        <v>93</v>
      </c>
      <c r="D5" s="77" t="s">
        <v>94</v>
      </c>
      <c r="E5" s="78"/>
      <c r="F5" s="78"/>
      <c r="G5" s="78"/>
      <c r="H5" s="78" t="s">
        <v>67</v>
      </c>
      <c r="I5" s="79">
        <v>24</v>
      </c>
      <c r="J5" s="80">
        <v>45.31</v>
      </c>
      <c r="K5" s="80">
        <f t="shared" si="0"/>
        <v>1087.44</v>
      </c>
    </row>
    <row r="6" spans="1:11">
      <c r="A6" s="75">
        <v>2</v>
      </c>
      <c r="B6" s="81" t="s">
        <v>95</v>
      </c>
      <c r="C6" s="81" t="s">
        <v>96</v>
      </c>
      <c r="D6" s="78"/>
      <c r="E6" s="78">
        <v>750</v>
      </c>
      <c r="F6" s="78">
        <v>1800</v>
      </c>
      <c r="G6" s="78">
        <v>1</v>
      </c>
      <c r="H6" s="77" t="s">
        <v>67</v>
      </c>
      <c r="I6" s="79">
        <f>E6/1000*F6/1000*10.764</f>
        <v>14.5314</v>
      </c>
      <c r="J6" s="80">
        <v>880</v>
      </c>
      <c r="K6" s="80">
        <f t="shared" si="0"/>
        <v>12787.632</v>
      </c>
    </row>
    <row r="7" spans="1:11" ht="27">
      <c r="A7" s="75">
        <v>2</v>
      </c>
      <c r="B7" s="81" t="s">
        <v>97</v>
      </c>
      <c r="C7" s="81" t="s">
        <v>98</v>
      </c>
      <c r="D7" s="78"/>
      <c r="E7" s="78"/>
      <c r="F7" s="78"/>
      <c r="G7" s="78"/>
      <c r="H7" s="77" t="s">
        <v>67</v>
      </c>
      <c r="I7" s="79">
        <f>SUM(I6:I6)</f>
        <v>14.5314</v>
      </c>
      <c r="J7" s="80">
        <v>450</v>
      </c>
      <c r="K7" s="80">
        <f t="shared" si="0"/>
        <v>6539.13</v>
      </c>
    </row>
    <row r="8" spans="1:11">
      <c r="A8" s="75">
        <f t="shared" ref="A8:A10" si="1">A7+1</f>
        <v>3</v>
      </c>
      <c r="B8" s="81" t="s">
        <v>99</v>
      </c>
      <c r="C8" s="81"/>
      <c r="D8" s="78"/>
      <c r="E8" s="78"/>
      <c r="F8" s="78"/>
      <c r="G8" s="78"/>
      <c r="H8" s="77" t="s">
        <v>100</v>
      </c>
      <c r="I8" s="79">
        <v>3</v>
      </c>
      <c r="J8" s="80">
        <v>850</v>
      </c>
      <c r="K8" s="80">
        <f t="shared" si="0"/>
        <v>2550</v>
      </c>
    </row>
    <row r="9" spans="1:11" ht="27">
      <c r="A9" s="75">
        <f t="shared" si="1"/>
        <v>4</v>
      </c>
      <c r="B9" s="81" t="s">
        <v>101</v>
      </c>
      <c r="C9" s="81"/>
      <c r="D9" s="82" t="s">
        <v>102</v>
      </c>
      <c r="E9" s="78"/>
      <c r="F9" s="78"/>
      <c r="G9" s="78"/>
      <c r="H9" s="77" t="s">
        <v>100</v>
      </c>
      <c r="I9" s="79">
        <v>1</v>
      </c>
      <c r="J9" s="80">
        <f>SUM(K4:K8)*5%</f>
        <v>1300.6101000000001</v>
      </c>
      <c r="K9" s="80">
        <f t="shared" si="0"/>
        <v>1300.6101000000001</v>
      </c>
    </row>
    <row r="10" spans="1:11" ht="54">
      <c r="A10" s="75">
        <f t="shared" si="1"/>
        <v>5</v>
      </c>
      <c r="B10" s="81" t="s">
        <v>103</v>
      </c>
      <c r="C10" s="81"/>
      <c r="D10" s="83" t="s">
        <v>104</v>
      </c>
      <c r="E10" s="78"/>
      <c r="F10" s="78"/>
      <c r="G10" s="78"/>
      <c r="H10" s="77" t="s">
        <v>105</v>
      </c>
      <c r="I10" s="79">
        <v>1</v>
      </c>
      <c r="J10" s="80">
        <v>5100</v>
      </c>
      <c r="K10" s="80">
        <f t="shared" si="0"/>
        <v>5100</v>
      </c>
    </row>
    <row r="11" spans="1:11" ht="27">
      <c r="A11" s="75">
        <v>6</v>
      </c>
      <c r="B11" s="81" t="s">
        <v>112</v>
      </c>
      <c r="C11" s="81"/>
      <c r="D11" s="83" t="s">
        <v>114</v>
      </c>
      <c r="E11" s="78"/>
      <c r="F11" s="78"/>
      <c r="G11" s="78"/>
      <c r="H11" s="77" t="s">
        <v>105</v>
      </c>
      <c r="I11" s="79">
        <v>1</v>
      </c>
      <c r="J11" s="80">
        <v>2000</v>
      </c>
      <c r="K11" s="80">
        <f t="shared" si="0"/>
        <v>2000</v>
      </c>
    </row>
    <row r="12" spans="1:11">
      <c r="A12" s="84" t="s">
        <v>106</v>
      </c>
      <c r="B12" s="85" t="s">
        <v>66</v>
      </c>
      <c r="C12" s="85"/>
      <c r="D12" s="86"/>
      <c r="E12" s="87"/>
      <c r="F12" s="87"/>
      <c r="G12" s="87"/>
      <c r="H12" s="88"/>
      <c r="I12" s="89"/>
      <c r="J12" s="90"/>
      <c r="K12" s="90">
        <f>SUM(K4:K11)</f>
        <v>34412.812100000003</v>
      </c>
    </row>
    <row r="13" spans="1:11">
      <c r="A13" s="75" t="s">
        <v>87</v>
      </c>
      <c r="B13" s="81" t="s">
        <v>107</v>
      </c>
      <c r="C13" s="81"/>
      <c r="D13" s="83"/>
      <c r="E13" s="78"/>
      <c r="F13" s="78"/>
      <c r="G13" s="78"/>
      <c r="H13" s="77"/>
      <c r="I13" s="79"/>
      <c r="J13" s="80"/>
      <c r="K13" s="80">
        <f>K12*15%</f>
        <v>5161.9218150000006</v>
      </c>
    </row>
    <row r="14" spans="1:11">
      <c r="A14" s="91" t="s">
        <v>108</v>
      </c>
      <c r="B14" s="92" t="s">
        <v>109</v>
      </c>
      <c r="C14" s="92"/>
      <c r="D14" s="93"/>
      <c r="E14" s="94"/>
      <c r="F14" s="94"/>
      <c r="G14" s="94"/>
      <c r="H14" s="95"/>
      <c r="I14" s="96"/>
      <c r="J14" s="97"/>
      <c r="K14" s="97">
        <f>K12+K13</f>
        <v>39574.733915000004</v>
      </c>
    </row>
    <row r="15" spans="1:11">
      <c r="B15" s="99" t="s">
        <v>113</v>
      </c>
      <c r="K15" s="98">
        <v>40000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6:K53"/>
  <sheetViews>
    <sheetView topLeftCell="A37" workbookViewId="0">
      <selection activeCell="M51" sqref="M51"/>
    </sheetView>
  </sheetViews>
  <sheetFormatPr defaultRowHeight="15"/>
  <cols>
    <col min="9" max="9" width="17.28515625" customWidth="1"/>
    <col min="10" max="10" width="13.28515625" style="63" bestFit="1" customWidth="1"/>
    <col min="11" max="11" width="11.42578125" customWidth="1"/>
  </cols>
  <sheetData>
    <row r="6" spans="9:10">
      <c r="I6" s="58" t="s">
        <v>77</v>
      </c>
    </row>
    <row r="8" spans="9:10">
      <c r="I8" s="59" t="s">
        <v>73</v>
      </c>
      <c r="J8" s="60"/>
    </row>
    <row r="9" spans="9:10">
      <c r="I9" s="59" t="s">
        <v>62</v>
      </c>
      <c r="J9" s="61" t="s">
        <v>65</v>
      </c>
    </row>
    <row r="10" spans="9:10">
      <c r="I10" s="51" t="s">
        <v>69</v>
      </c>
      <c r="J10" s="60">
        <v>18280</v>
      </c>
    </row>
    <row r="11" spans="9:10">
      <c r="I11" s="51" t="s">
        <v>70</v>
      </c>
      <c r="J11" s="60">
        <v>1800</v>
      </c>
    </row>
    <row r="12" spans="9:10">
      <c r="I12" s="51" t="s">
        <v>75</v>
      </c>
      <c r="J12" s="60">
        <f>SUM(J10:J11)*2%</f>
        <v>401.6</v>
      </c>
    </row>
    <row r="13" spans="9:10">
      <c r="I13" s="51" t="s">
        <v>72</v>
      </c>
      <c r="J13" s="60">
        <f>SUM(J10:J12)</f>
        <v>20481.599999999999</v>
      </c>
    </row>
    <row r="14" spans="9:10">
      <c r="I14" s="51" t="s">
        <v>71</v>
      </c>
      <c r="J14" s="60">
        <f>J13*10%</f>
        <v>2048.16</v>
      </c>
    </row>
    <row r="15" spans="9:10">
      <c r="I15" s="51" t="s">
        <v>74</v>
      </c>
      <c r="J15" s="61">
        <f>J13+J14</f>
        <v>22529.759999999998</v>
      </c>
    </row>
    <row r="16" spans="9:10">
      <c r="I16" s="51" t="s">
        <v>76</v>
      </c>
      <c r="J16" s="62">
        <v>22500</v>
      </c>
    </row>
    <row r="43" spans="9:11">
      <c r="I43" s="51" t="s">
        <v>78</v>
      </c>
      <c r="J43" s="60"/>
      <c r="K43" s="120"/>
    </row>
    <row r="44" spans="9:11">
      <c r="I44" s="59" t="s">
        <v>73</v>
      </c>
      <c r="J44" s="60"/>
      <c r="K44" s="121"/>
    </row>
    <row r="45" spans="9:11">
      <c r="I45" s="59" t="s">
        <v>62</v>
      </c>
      <c r="J45" s="61" t="s">
        <v>65</v>
      </c>
      <c r="K45" s="61" t="s">
        <v>65</v>
      </c>
    </row>
    <row r="46" spans="9:11">
      <c r="I46" s="51" t="s">
        <v>69</v>
      </c>
      <c r="J46" s="60">
        <v>3813.56</v>
      </c>
      <c r="K46" s="60">
        <v>3813.56</v>
      </c>
    </row>
    <row r="47" spans="9:11">
      <c r="I47" s="51" t="s">
        <v>80</v>
      </c>
      <c r="J47" s="60">
        <v>500</v>
      </c>
      <c r="K47" s="60">
        <v>500</v>
      </c>
    </row>
    <row r="48" spans="9:11">
      <c r="I48" s="51" t="s">
        <v>79</v>
      </c>
      <c r="J48" s="60">
        <v>1200</v>
      </c>
      <c r="K48" s="60"/>
    </row>
    <row r="49" spans="9:11">
      <c r="I49" s="51" t="s">
        <v>75</v>
      </c>
      <c r="J49" s="60">
        <f>SUM(J46:J48)*2%</f>
        <v>110.27119999999999</v>
      </c>
      <c r="K49" s="60"/>
    </row>
    <row r="50" spans="9:11">
      <c r="I50" s="51" t="s">
        <v>72</v>
      </c>
      <c r="J50" s="60">
        <f>SUM(J46:J49)</f>
        <v>5623.8311999999996</v>
      </c>
      <c r="K50" s="60">
        <f>SUM(K46:K49)</f>
        <v>4313.5599999999995</v>
      </c>
    </row>
    <row r="51" spans="9:11">
      <c r="I51" s="51" t="s">
        <v>71</v>
      </c>
      <c r="J51" s="60">
        <f>J50*15%</f>
        <v>843.57467999999994</v>
      </c>
      <c r="K51" s="60">
        <f>K50*15%</f>
        <v>647.03399999999988</v>
      </c>
    </row>
    <row r="52" spans="9:11">
      <c r="I52" s="51" t="s">
        <v>74</v>
      </c>
      <c r="J52" s="61">
        <f>J50+J51</f>
        <v>6467.4058799999993</v>
      </c>
      <c r="K52" s="61">
        <f>K50+K51</f>
        <v>4960.5939999999991</v>
      </c>
    </row>
    <row r="53" spans="9:11">
      <c r="I53" s="51" t="s">
        <v>76</v>
      </c>
      <c r="J53" s="62">
        <v>6500</v>
      </c>
      <c r="K53" s="62">
        <v>5000</v>
      </c>
    </row>
  </sheetData>
  <mergeCells count="1">
    <mergeCell ref="K43:K4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L15"/>
  <sheetViews>
    <sheetView workbookViewId="0">
      <selection activeCell="M10" sqref="M10"/>
    </sheetView>
  </sheetViews>
  <sheetFormatPr defaultRowHeight="15"/>
  <cols>
    <col min="4" max="4" width="14.28515625" bestFit="1" customWidth="1"/>
    <col min="5" max="5" width="13.28515625" style="102" bestFit="1" customWidth="1"/>
    <col min="6" max="6" width="13" bestFit="1" customWidth="1"/>
    <col min="7" max="7" width="9" bestFit="1" customWidth="1"/>
    <col min="8" max="8" width="15.85546875" bestFit="1" customWidth="1"/>
    <col min="9" max="9" width="15.7109375" customWidth="1"/>
    <col min="10" max="10" width="6.28515625" customWidth="1"/>
    <col min="11" max="11" width="9" bestFit="1" customWidth="1"/>
    <col min="12" max="12" width="9.85546875" style="63" bestFit="1" customWidth="1"/>
  </cols>
  <sheetData>
    <row r="2" spans="3:12">
      <c r="C2" s="58" t="s">
        <v>132</v>
      </c>
    </row>
    <row r="5" spans="3:12">
      <c r="C5" s="51" t="s">
        <v>129</v>
      </c>
      <c r="D5" s="51" t="s">
        <v>122</v>
      </c>
      <c r="E5" s="101" t="s">
        <v>123</v>
      </c>
      <c r="F5" s="51" t="s">
        <v>124</v>
      </c>
      <c r="G5" s="51" t="s">
        <v>125</v>
      </c>
      <c r="H5" s="51" t="s">
        <v>126</v>
      </c>
      <c r="I5" s="51" t="s">
        <v>59</v>
      </c>
      <c r="J5" s="51" t="s">
        <v>127</v>
      </c>
      <c r="K5" s="51" t="s">
        <v>128</v>
      </c>
      <c r="L5" s="60" t="s">
        <v>72</v>
      </c>
    </row>
    <row r="6" spans="3:12">
      <c r="C6" s="51">
        <v>1</v>
      </c>
      <c r="D6" s="51" t="s">
        <v>116</v>
      </c>
      <c r="E6" s="103">
        <f>40000/30</f>
        <v>1333.3333333333333</v>
      </c>
      <c r="F6" s="103">
        <v>350</v>
      </c>
      <c r="G6" s="103">
        <v>500</v>
      </c>
      <c r="H6" s="103">
        <v>200</v>
      </c>
      <c r="I6" s="103">
        <f>SUM(E6:H6)</f>
        <v>2383.333333333333</v>
      </c>
      <c r="J6" s="103">
        <v>1</v>
      </c>
      <c r="K6" s="103">
        <v>7</v>
      </c>
      <c r="L6" s="60">
        <f>I6*J6*K6</f>
        <v>16683.333333333332</v>
      </c>
    </row>
    <row r="7" spans="3:12">
      <c r="C7" s="51">
        <v>2</v>
      </c>
      <c r="D7" s="51" t="s">
        <v>117</v>
      </c>
      <c r="E7" s="103">
        <f>28000/30</f>
        <v>933.33333333333337</v>
      </c>
      <c r="F7" s="103">
        <v>200</v>
      </c>
      <c r="G7" s="103">
        <v>350</v>
      </c>
      <c r="H7" s="103">
        <v>100</v>
      </c>
      <c r="I7" s="103">
        <f t="shared" ref="I7:I13" si="0">SUM(E7:H7)</f>
        <v>1583.3333333333335</v>
      </c>
      <c r="J7" s="103">
        <v>1</v>
      </c>
      <c r="K7" s="103">
        <v>5</v>
      </c>
      <c r="L7" s="60">
        <f t="shared" ref="L7:L13" si="1">I7*J7*K7</f>
        <v>7916.6666666666679</v>
      </c>
    </row>
    <row r="8" spans="3:12">
      <c r="C8" s="51">
        <v>3</v>
      </c>
      <c r="D8" s="51" t="s">
        <v>70</v>
      </c>
      <c r="E8" s="103">
        <f>30000/30</f>
        <v>1000</v>
      </c>
      <c r="F8" s="103">
        <v>200</v>
      </c>
      <c r="G8" s="103">
        <v>350</v>
      </c>
      <c r="H8" s="103">
        <v>100</v>
      </c>
      <c r="I8" s="103">
        <f t="shared" si="0"/>
        <v>1650</v>
      </c>
      <c r="J8" s="103">
        <v>1</v>
      </c>
      <c r="K8" s="103">
        <v>5</v>
      </c>
      <c r="L8" s="60">
        <f t="shared" si="1"/>
        <v>8250</v>
      </c>
    </row>
    <row r="9" spans="3:12">
      <c r="C9" s="51">
        <v>4</v>
      </c>
      <c r="D9" s="51" t="s">
        <v>118</v>
      </c>
      <c r="E9" s="103">
        <f>25000/30</f>
        <v>833.33333333333337</v>
      </c>
      <c r="F9" s="103">
        <v>200</v>
      </c>
      <c r="G9" s="103">
        <v>350</v>
      </c>
      <c r="H9" s="103">
        <v>100</v>
      </c>
      <c r="I9" s="103">
        <f t="shared" si="0"/>
        <v>1483.3333333333335</v>
      </c>
      <c r="J9" s="103">
        <v>0</v>
      </c>
      <c r="K9" s="103">
        <v>0</v>
      </c>
      <c r="L9" s="60">
        <f t="shared" si="1"/>
        <v>0</v>
      </c>
    </row>
    <row r="10" spans="3:12">
      <c r="C10" s="51">
        <v>5</v>
      </c>
      <c r="D10" s="51" t="s">
        <v>119</v>
      </c>
      <c r="E10" s="103">
        <f>25000/30</f>
        <v>833.33333333333337</v>
      </c>
      <c r="F10" s="103">
        <v>200</v>
      </c>
      <c r="G10" s="103">
        <v>350</v>
      </c>
      <c r="H10" s="103">
        <v>100</v>
      </c>
      <c r="I10" s="103">
        <f t="shared" si="0"/>
        <v>1483.3333333333335</v>
      </c>
      <c r="J10" s="103">
        <v>0</v>
      </c>
      <c r="K10" s="103">
        <v>0</v>
      </c>
      <c r="L10" s="60">
        <f t="shared" si="1"/>
        <v>0</v>
      </c>
    </row>
    <row r="11" spans="3:12">
      <c r="C11" s="51">
        <v>6</v>
      </c>
      <c r="D11" s="51" t="s">
        <v>120</v>
      </c>
      <c r="E11" s="103">
        <f>25000/30</f>
        <v>833.33333333333337</v>
      </c>
      <c r="F11" s="103">
        <v>200</v>
      </c>
      <c r="G11" s="103">
        <v>350</v>
      </c>
      <c r="H11" s="103">
        <v>100</v>
      </c>
      <c r="I11" s="103">
        <f t="shared" si="0"/>
        <v>1483.3333333333335</v>
      </c>
      <c r="J11" s="103">
        <v>0</v>
      </c>
      <c r="K11" s="103">
        <v>0</v>
      </c>
      <c r="L11" s="60">
        <f t="shared" si="1"/>
        <v>0</v>
      </c>
    </row>
    <row r="12" spans="3:12">
      <c r="C12" s="51">
        <v>7</v>
      </c>
      <c r="D12" s="51" t="s">
        <v>121</v>
      </c>
      <c r="E12" s="103">
        <f>30000/30</f>
        <v>1000</v>
      </c>
      <c r="F12" s="103">
        <v>200</v>
      </c>
      <c r="G12" s="103">
        <v>350</v>
      </c>
      <c r="H12" s="103">
        <v>100</v>
      </c>
      <c r="I12" s="103">
        <f t="shared" si="0"/>
        <v>1650</v>
      </c>
      <c r="J12" s="103">
        <v>2</v>
      </c>
      <c r="K12" s="103">
        <v>7</v>
      </c>
      <c r="L12" s="60">
        <f t="shared" si="1"/>
        <v>23100</v>
      </c>
    </row>
    <row r="13" spans="3:12">
      <c r="C13" s="51">
        <v>8</v>
      </c>
      <c r="D13" s="51" t="s">
        <v>130</v>
      </c>
      <c r="E13" s="103">
        <f>18000/30</f>
        <v>600</v>
      </c>
      <c r="F13" s="103">
        <v>200</v>
      </c>
      <c r="G13" s="103">
        <v>350</v>
      </c>
      <c r="H13" s="103">
        <v>100</v>
      </c>
      <c r="I13" s="103">
        <f t="shared" si="0"/>
        <v>1250</v>
      </c>
      <c r="J13" s="103">
        <v>1</v>
      </c>
      <c r="K13" s="51">
        <v>5</v>
      </c>
      <c r="L13" s="60">
        <f t="shared" si="1"/>
        <v>6250</v>
      </c>
    </row>
    <row r="14" spans="3:12">
      <c r="C14" s="51"/>
      <c r="D14" s="51"/>
      <c r="E14" s="103"/>
      <c r="F14" s="103"/>
      <c r="G14" s="103"/>
      <c r="H14" s="103"/>
      <c r="I14" s="103"/>
      <c r="J14" s="103"/>
      <c r="K14" s="51"/>
      <c r="L14" s="60"/>
    </row>
    <row r="15" spans="3:12">
      <c r="C15" s="51"/>
      <c r="D15" s="59" t="s">
        <v>131</v>
      </c>
      <c r="E15" s="101"/>
      <c r="F15" s="51"/>
      <c r="G15" s="51"/>
      <c r="H15" s="51"/>
      <c r="I15" s="51"/>
      <c r="J15" s="51"/>
      <c r="K15" s="51"/>
      <c r="L15" s="61">
        <f>SUM(L6:L13)</f>
        <v>62200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2929</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CAfeccino</vt:lpstr>
      <vt:lpstr>Counter Rate Analysis</vt:lpstr>
      <vt:lpstr>Counter Rate Analysis - Adani</vt:lpstr>
      <vt:lpstr>Bills</vt:lpstr>
      <vt:lpstr>Manpower</vt:lpstr>
      <vt:lpstr>CAfeccino!Print_Titles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Safi</dc:creator>
  <cp:lastModifiedBy>Trupti Dalvi</cp:lastModifiedBy>
  <cp:revision>843</cp:revision>
  <cp:lastPrinted>2023-09-29T09:57:52Z</cp:lastPrinted>
  <dcterms:created xsi:type="dcterms:W3CDTF">2017-11-13T07:26:25Z</dcterms:created>
  <dcterms:modified xsi:type="dcterms:W3CDTF">2024-08-16T09:07:25Z</dcterms:modified>
  <dc:language>en-IN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2m" linkTarget="Prop_2m">
    <vt:lpwstr>#N/A</vt:lpwstr>
  </property>
  <property fmtid="{D5CDD505-2E9C-101B-9397-08002B2CF9AE}" pid="3" name="AppVersion">
    <vt:lpwstr>16.0300</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SIP_Label_bffa3880-44e8-458b-8d4d-5acc5ed3d728_Enabled">
    <vt:lpwstr>true</vt:lpwstr>
  </property>
  <property fmtid="{D5CDD505-2E9C-101B-9397-08002B2CF9AE}" pid="10" name="MSIP_Label_bffa3880-44e8-458b-8d4d-5acc5ed3d728_SetDate">
    <vt:lpwstr>2023-09-21T13:07:21Z</vt:lpwstr>
  </property>
  <property fmtid="{D5CDD505-2E9C-101B-9397-08002B2CF9AE}" pid="11" name="MSIP_Label_bffa3880-44e8-458b-8d4d-5acc5ed3d728_Method">
    <vt:lpwstr>Standard</vt:lpwstr>
  </property>
  <property fmtid="{D5CDD505-2E9C-101B-9397-08002B2CF9AE}" pid="12" name="MSIP_Label_bffa3880-44e8-458b-8d4d-5acc5ed3d728_Name">
    <vt:lpwstr>bffa3880-44e8-458b-8d4d-5acc5ed3d728</vt:lpwstr>
  </property>
  <property fmtid="{D5CDD505-2E9C-101B-9397-08002B2CF9AE}" pid="13" name="MSIP_Label_bffa3880-44e8-458b-8d4d-5acc5ed3d728_SiteId">
    <vt:lpwstr>2ba9001d-d7f9-43a3-a098-6a927ac715ca</vt:lpwstr>
  </property>
  <property fmtid="{D5CDD505-2E9C-101B-9397-08002B2CF9AE}" pid="14" name="MSIP_Label_bffa3880-44e8-458b-8d4d-5acc5ed3d728_ActionId">
    <vt:lpwstr>4d272f93-dd64-40cb-bd57-4a4a92da0c9d</vt:lpwstr>
  </property>
  <property fmtid="{D5CDD505-2E9C-101B-9397-08002B2CF9AE}" pid="15" name="MSIP_Label_bffa3880-44e8-458b-8d4d-5acc5ed3d728_ContentBits">
    <vt:lpwstr>0</vt:lpwstr>
  </property>
</Properties>
</file>