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7AE3D6F9-D0C4-4540-91A3-EA6600996050}" xr6:coauthVersionLast="47" xr6:coauthVersionMax="47" xr10:uidLastSave="{00000000-0000-0000-0000-000000000000}"/>
  <bookViews>
    <workbookView xWindow="-108" yWindow="-108" windowWidth="23256" windowHeight="12576" activeTab="1" xr2:uid="{00000000-000D-0000-FFFF-FFFF00000000}"/>
  </bookViews>
  <sheets>
    <sheet name="Budweiser" sheetId="1" r:id="rId1"/>
    <sheet name="R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7" i="2" l="1"/>
  <c r="J84" i="2"/>
  <c r="J83" i="2"/>
  <c r="J82" i="2"/>
  <c r="J76" i="2"/>
  <c r="J79" i="2" s="1"/>
  <c r="J80" i="2"/>
  <c r="J78" i="2"/>
  <c r="J77" i="2"/>
  <c r="J54" i="2"/>
  <c r="J53" i="2"/>
  <c r="J55" i="2" s="1"/>
  <c r="J56" i="2" s="1"/>
  <c r="J31" i="2"/>
  <c r="J32" i="2"/>
  <c r="J10" i="2"/>
  <c r="J9" i="2"/>
  <c r="J8" i="2"/>
  <c r="K27" i="1"/>
  <c r="L27" i="1" s="1"/>
  <c r="J27" i="1"/>
  <c r="K24" i="1"/>
  <c r="L24" i="1" s="1"/>
  <c r="J24" i="1"/>
  <c r="J22" i="1"/>
  <c r="J20" i="1"/>
  <c r="J18" i="1"/>
  <c r="J14" i="1"/>
  <c r="J81" i="2" l="1"/>
  <c r="J57" i="2"/>
  <c r="J33" i="2"/>
  <c r="J34" i="2" s="1"/>
  <c r="J11" i="2"/>
  <c r="J12" i="2" s="1"/>
  <c r="K22" i="1"/>
  <c r="L22" i="1" s="1"/>
  <c r="K20" i="1"/>
  <c r="L20" i="1" s="1"/>
  <c r="K18" i="1"/>
  <c r="L18" i="1" s="1"/>
  <c r="K14" i="1"/>
  <c r="L14" i="1" s="1"/>
  <c r="J85" i="2" l="1"/>
  <c r="J86" i="2" s="1"/>
  <c r="J58" i="2"/>
  <c r="J59" i="2" s="1"/>
  <c r="J61" i="2" s="1"/>
  <c r="J35" i="2"/>
  <c r="J36" i="2" s="1"/>
  <c r="J37" i="2" s="1"/>
  <c r="J13" i="2"/>
  <c r="J14" i="2" s="1"/>
  <c r="G31" i="1"/>
  <c r="K12" i="1"/>
  <c r="L12" i="1" s="1"/>
  <c r="J12" i="1"/>
  <c r="K11" i="1"/>
  <c r="L11" i="1" s="1"/>
  <c r="L31" i="1" s="1"/>
  <c r="J11" i="1"/>
  <c r="J88" i="2" l="1"/>
  <c r="J62" i="2"/>
  <c r="J63" i="2" s="1"/>
  <c r="J64" i="2" s="1"/>
  <c r="J39" i="2"/>
  <c r="J15" i="2"/>
  <c r="J16" i="2" s="1"/>
  <c r="J31" i="1"/>
  <c r="J33" i="1" s="1"/>
  <c r="J34" i="1" s="1"/>
  <c r="J89" i="2" l="1"/>
  <c r="J90" i="2" s="1"/>
  <c r="J91" i="2" s="1"/>
  <c r="J65" i="2"/>
  <c r="J66" i="2" s="1"/>
  <c r="J40" i="2"/>
  <c r="J41" i="2" s="1"/>
  <c r="J42" i="2" s="1"/>
  <c r="J17" i="2"/>
  <c r="J18" i="2" s="1"/>
  <c r="J19" i="2" s="1"/>
  <c r="J20" i="2" s="1"/>
  <c r="L33" i="1"/>
  <c r="L34" i="1" s="1"/>
  <c r="J92" i="2" l="1"/>
  <c r="J93" i="2" s="1"/>
  <c r="J67" i="2"/>
  <c r="J68" i="2" s="1"/>
  <c r="J43" i="2"/>
  <c r="J44" i="2" s="1"/>
  <c r="J94" i="2" l="1"/>
  <c r="J95" i="2" s="1"/>
  <c r="J69" i="2"/>
  <c r="J70" i="2" s="1"/>
  <c r="J45" i="2"/>
  <c r="J46" i="2" s="1"/>
  <c r="J47" i="2" s="1"/>
  <c r="J21" i="2"/>
  <c r="J22" i="2" s="1"/>
  <c r="J96" i="2" l="1"/>
  <c r="J97" i="2" s="1"/>
  <c r="J71" i="2"/>
  <c r="J72" i="2" s="1"/>
  <c r="J48" i="2"/>
  <c r="J23" i="2"/>
  <c r="J24" i="2" s="1"/>
  <c r="J25" i="2" s="1"/>
  <c r="J98" i="2" l="1"/>
  <c r="J99" i="2" s="1"/>
  <c r="J49" i="2"/>
  <c r="J50" i="2" s="1"/>
  <c r="J26" i="2"/>
  <c r="J27" i="2" s="1"/>
  <c r="J28" i="2" l="1"/>
</calcChain>
</file>

<file path=xl/sharedStrings.xml><?xml version="1.0" encoding="utf-8"?>
<sst xmlns="http://schemas.openxmlformats.org/spreadsheetml/2006/main" count="124" uniqueCount="77">
  <si>
    <t>Project:</t>
  </si>
  <si>
    <t>Package Details:</t>
  </si>
  <si>
    <t>Previous SO No.:</t>
  </si>
  <si>
    <t>Document Date:</t>
  </si>
  <si>
    <t>SR NO</t>
  </si>
  <si>
    <t xml:space="preserve">SERVICE NO </t>
  </si>
  <si>
    <t xml:space="preserve">ITEM DESCRIPTION </t>
  </si>
  <si>
    <t>UNIT</t>
  </si>
  <si>
    <t xml:space="preserve"> RATE </t>
  </si>
  <si>
    <t>Previous BOQ</t>
  </si>
  <si>
    <t xml:space="preserve">Variation </t>
  </si>
  <si>
    <t>Revised BOQ</t>
  </si>
  <si>
    <t>% Variation</t>
  </si>
  <si>
    <t>Remarks</t>
  </si>
  <si>
    <t>QTY</t>
  </si>
  <si>
    <t>AMOUNT</t>
  </si>
  <si>
    <t>RATE</t>
  </si>
  <si>
    <t>NOTE</t>
  </si>
  <si>
    <t>CVCP EXTRA  WORK</t>
  </si>
  <si>
    <t xml:space="preserve">TOTAL AMOUNT </t>
  </si>
  <si>
    <t>GST 18%</t>
  </si>
  <si>
    <t>TOTAL AMOUNT WITH GST</t>
  </si>
  <si>
    <t>Budweiser</t>
  </si>
  <si>
    <t>Sqft</t>
  </si>
  <si>
    <t>Providing &amp; laying of 20-25mm Thickness. 560mmX560mm Kota Stone flooring over a bed of 30mm thk. Cement mortar (1:4) jointed with cement slurry mixed with pigment to match the colour of kota stone including hole cutting for traps etc. necessary cutting, rubbing, grinding and mirror polishing completed as per the details are provided in drawings or as directed by Architect/Site Engineer.</t>
  </si>
  <si>
    <t>Providing and fixing of uPVC Waste pipes 6 kg/cm2 (IS: 4985:2000) including with all fittings e.g. couplings, tees, bends, reducers and screwed  adoptors jointing with solvent cement as per Manufacturer's specifications complete including cutting holes or chases in wall and making good the same wherever required. (Waste pipe from fixtures).[Make:ASHIRWAD / PRINCE/ JAIN IRRIGATION].</t>
  </si>
  <si>
    <t>Ls</t>
  </si>
  <si>
    <t>75 MM dia ( 19 feet )</t>
  </si>
  <si>
    <t>Providing, fixing  testing, and commissioning of CPVC) pipe as per CTS SDR-11 - pipe material as per ASTM D 1784 and pipe dimension and specs as per ASTM D 2846 &amp; fittings such as tees, elbows, reducers, male/female connector, clamps etc. , jointing with CPVC solvent cement as per manufacturer recommendations conforming to ASTM-F493 complete. [Make: HINDWARE TRUFLO / PRINCE]</t>
  </si>
  <si>
    <t>20mm CPVC pipe ( 60 rft )</t>
  </si>
  <si>
    <t>rft</t>
  </si>
  <si>
    <t>Providing and laying of Anti-skid VITRIFIED Commercial floor tile of size 600 x 600 mm and wall tile ( 15 Nos )</t>
  </si>
  <si>
    <t>1050 mm X 2100 MM</t>
  </si>
  <si>
    <t>Nos</t>
  </si>
  <si>
    <t>Rework of Bar area electrical points ( 5 Nos )</t>
  </si>
  <si>
    <t>SR NO.</t>
  </si>
  <si>
    <t>DISCRIPTION</t>
  </si>
  <si>
    <t>Unit</t>
  </si>
  <si>
    <t>No.</t>
  </si>
  <si>
    <t>L</t>
  </si>
  <si>
    <t>B</t>
  </si>
  <si>
    <t>H</t>
  </si>
  <si>
    <t>QUANTITY</t>
  </si>
  <si>
    <t>Rate</t>
  </si>
  <si>
    <t>Amount</t>
  </si>
  <si>
    <t>Remark</t>
  </si>
  <si>
    <t>Supervision 5%</t>
  </si>
  <si>
    <t>Profit 10%</t>
  </si>
  <si>
    <t>Cement</t>
  </si>
  <si>
    <t>tools and tackals 3%</t>
  </si>
  <si>
    <t>Sand</t>
  </si>
  <si>
    <t>cartage 5%</t>
  </si>
  <si>
    <t>esic pf 5%</t>
  </si>
  <si>
    <t>Labour 45%</t>
  </si>
  <si>
    <t>Kota Stone</t>
  </si>
  <si>
    <t>sqft</t>
  </si>
  <si>
    <t>Chemical/ polish</t>
  </si>
  <si>
    <t>watage 5%</t>
  </si>
  <si>
    <t>Profit 15%</t>
  </si>
  <si>
    <t>watage 14%</t>
  </si>
  <si>
    <t>shafty house keeping electric cityand water 2%</t>
  </si>
  <si>
    <t>Per Sqft</t>
  </si>
  <si>
    <t>Gypsum</t>
  </si>
  <si>
    <t xml:space="preserve">Gyproc  joint tape </t>
  </si>
  <si>
    <t xml:space="preserve">Labour </t>
  </si>
  <si>
    <t>P/F Gypsum board(Fire rated ) including providing and fixing G.I. angle of  thick  fixed to brick wall/ partition with the help of Nylon sleeves and (Note – Surface area to be measured for payment )  Make -India Gypsum/  Gyproc/Saint gobain  or equivalent make</t>
  </si>
  <si>
    <t>P/F 12.5 Gypsum board(Fire rated ) including providing and fixing G.I. angle of  thick  fixed to brick wall/ partition with the help of Nylon sleeves and (Note – Surface area to be measured for payment )  Make -India Gypsum/  Gyproc/Saint gobain  or equivalent make</t>
  </si>
  <si>
    <t>watage 10%</t>
  </si>
  <si>
    <t xml:space="preserve">35 mm block board </t>
  </si>
  <si>
    <t>wooden frame  teak wood 75  x 50 mm</t>
  </si>
  <si>
    <t>door closer concealed tpe</t>
  </si>
  <si>
    <t>Pull handle both side</t>
  </si>
  <si>
    <t xml:space="preserve">P / F Single Leaf BLOCK Board Flush Door : (Size: as mentioned below) fabricated in 35mm thk.flush door Panel finished  1mm thick laminate (as/sample approved make) on both faces. . All the  laminate grains to be vertical  (Seasoned Meranti wood) margin match to laminate shade on exposed edges as per design, all door hardwares including L Key lock  S.S butt hinges approved makes as per hardware schedule etc &amp;  all seasoned ghana teakwood frames, mdf / ply &amp; timber substrate (All visible &amp; concealed surfaces) etc complete in all respects. </t>
  </si>
  <si>
    <t>Rft</t>
  </si>
  <si>
    <t>Laminate both side</t>
  </si>
  <si>
    <t>Per Nos</t>
  </si>
  <si>
    <t>P/F 12.5 mm Gypsum board(Fire rated ) on wall/ partition with the help of Nylon sleeves and (Note – Surface area to be measured for payment )  Make -India Gypsum/  Gyproc/Saint gobain  or equivalent make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</si>
</sst>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 #,##0_ ;_ * \-#,##0_ ;_ * &quot;-&quot;??_ ;_ @_ "/>
    <numFmt numFmtId="166" formatCode="_-* #,##0.00_-;\-* #,##0.00_-;_-* &quot;-&quot;??_-;_-@_-"/>
    <numFmt numFmtId="167" formatCode="_(* #,##0_);_(* \(#,##0\);_(* \-??_);_(@_)"/>
  </numFmts>
  <fonts count="30">
    <font>
      <sz val="10"/>
      <name val="Arial"/>
    </font>
    <font>
      <sz val="11"/>
      <color theme="1"/>
      <name val="Calibri"/>
      <family val="2"/>
      <scheme val="minor"/>
    </font>
    <font>
      <sz val="10"/>
      <name val="Arial"/>
      <family val="2"/>
    </font>
    <font>
      <b/>
      <sz val="14"/>
      <name val="Adani Regular"/>
    </font>
    <font>
      <b/>
      <sz val="12"/>
      <color theme="0"/>
      <name val="Adani Regular"/>
    </font>
    <font>
      <b/>
      <sz val="14"/>
      <color theme="0"/>
      <name val="Adani Regular"/>
    </font>
    <font>
      <sz val="12"/>
      <name val="Adani Regular"/>
    </font>
    <font>
      <sz val="10"/>
      <color theme="1"/>
      <name val="Century Gothic"/>
      <family val="2"/>
    </font>
    <font>
      <b/>
      <u/>
      <sz val="10"/>
      <color theme="1"/>
      <name val="Century Gothic"/>
      <family val="2"/>
    </font>
    <font>
      <sz val="12"/>
      <name val="Times New Roman"/>
      <family val="1"/>
    </font>
    <font>
      <sz val="10"/>
      <color rgb="FFFF0000"/>
      <name val="Century Gothic"/>
      <family val="2"/>
    </font>
    <font>
      <b/>
      <sz val="10"/>
      <color theme="1"/>
      <name val="Century Gothic"/>
      <family val="2"/>
    </font>
    <font>
      <sz val="10"/>
      <name val="Century Gothic"/>
      <family val="2"/>
    </font>
    <font>
      <sz val="11"/>
      <color rgb="FF000000"/>
      <name val="Calibri"/>
      <family val="2"/>
      <charset val="1"/>
    </font>
    <font>
      <b/>
      <sz val="12"/>
      <name val="Adani Regular"/>
    </font>
    <font>
      <sz val="10"/>
      <name val="Adani Regular"/>
    </font>
    <font>
      <b/>
      <sz val="10"/>
      <name val="Arial"/>
      <family val="2"/>
    </font>
    <font>
      <sz val="14"/>
      <color indexed="8"/>
      <name val="Arial"/>
      <family val="2"/>
    </font>
    <font>
      <sz val="12"/>
      <name val="Calibri"/>
      <family val="2"/>
    </font>
    <font>
      <sz val="12"/>
      <name val="Calibri"/>
      <family val="2"/>
      <scheme val="minor"/>
    </font>
    <font>
      <sz val="12"/>
      <color theme="1"/>
      <name val="Century Gothic"/>
      <family val="2"/>
    </font>
    <font>
      <sz val="14"/>
      <name val="Arial"/>
      <family val="2"/>
    </font>
    <font>
      <b/>
      <sz val="11"/>
      <color theme="1"/>
      <name val="Calibri"/>
      <family val="2"/>
      <scheme val="minor"/>
    </font>
    <font>
      <sz val="10"/>
      <color theme="1"/>
      <name val="Calibri"/>
      <family val="2"/>
      <scheme val="minor"/>
    </font>
    <font>
      <b/>
      <sz val="11"/>
      <color theme="1"/>
      <name val="Trebuchet MS"/>
      <family val="2"/>
    </font>
    <font>
      <sz val="11"/>
      <color theme="1"/>
      <name val="Trebuchet MS"/>
      <family val="2"/>
    </font>
    <font>
      <sz val="11"/>
      <color indexed="8"/>
      <name val="Calibri"/>
      <family val="2"/>
    </font>
    <font>
      <sz val="10"/>
      <name val="Helv"/>
      <charset val="204"/>
    </font>
    <font>
      <sz val="10"/>
      <color theme="1"/>
      <name val="Palatino Linotype"/>
      <family val="1"/>
    </font>
    <font>
      <sz val="11"/>
      <color indexed="8"/>
      <name val="Calibri"/>
      <family val="2"/>
      <scheme val="minor"/>
    </font>
  </fonts>
  <fills count="7">
    <fill>
      <patternFill patternType="none"/>
    </fill>
    <fill>
      <patternFill patternType="gray125"/>
    </fill>
    <fill>
      <patternFill patternType="solid">
        <fgColor rgb="FF963A8B"/>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indexed="64"/>
      </left>
      <right style="medium">
        <color indexed="64"/>
      </right>
      <top style="thin">
        <color indexed="64"/>
      </top>
      <bottom style="thin">
        <color indexed="64"/>
      </bottom>
      <diagonal/>
    </border>
  </borders>
  <cellStyleXfs count="15">
    <xf numFmtId="0" fontId="0" fillId="0" borderId="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alignment vertical="center"/>
    </xf>
    <xf numFmtId="0" fontId="2" fillId="0" borderId="0"/>
    <xf numFmtId="43" fontId="9" fillId="0" borderId="0" applyFont="0" applyFill="0" applyBorder="0" applyAlignment="0" applyProtection="0"/>
    <xf numFmtId="166" fontId="9" fillId="0" borderId="0" applyFont="0" applyFill="0" applyBorder="0" applyAlignment="0" applyProtection="0"/>
    <xf numFmtId="164" fontId="1" fillId="0" borderId="0" applyFont="0" applyFill="0" applyBorder="0" applyAlignment="0" applyProtection="0"/>
    <xf numFmtId="164" fontId="13" fillId="0" borderId="0" applyFont="0" applyFill="0" applyBorder="0" applyAlignment="0" applyProtection="0"/>
    <xf numFmtId="0" fontId="2" fillId="0" borderId="0"/>
    <xf numFmtId="0" fontId="26" fillId="0" borderId="0"/>
    <xf numFmtId="0" fontId="27" fillId="0" borderId="0"/>
    <xf numFmtId="0" fontId="2" fillId="0" borderId="0"/>
    <xf numFmtId="9" fontId="26" fillId="0" borderId="0" applyFont="0" applyFill="0" applyBorder="0" applyAlignment="0" applyProtection="0"/>
    <xf numFmtId="0" fontId="2" fillId="0" borderId="0" applyFill="0" applyBorder="0" applyAlignment="0" applyProtection="0"/>
  </cellStyleXfs>
  <cellXfs count="96">
    <xf numFmtId="0" fontId="0" fillId="0" borderId="0" xfId="0"/>
    <xf numFmtId="0" fontId="4" fillId="2" borderId="3" xfId="2" applyFont="1" applyFill="1" applyBorder="1" applyAlignment="1">
      <alignment horizontal="center" vertical="center"/>
    </xf>
    <xf numFmtId="0" fontId="6" fillId="0" borderId="3" xfId="2" applyFont="1" applyBorder="1" applyAlignment="1">
      <alignment horizontal="center" vertical="center"/>
    </xf>
    <xf numFmtId="0" fontId="6" fillId="0" borderId="3" xfId="2" applyFont="1" applyBorder="1" applyAlignment="1">
      <alignment horizontal="left" vertical="center" wrapText="1"/>
    </xf>
    <xf numFmtId="165" fontId="6" fillId="0" borderId="3" xfId="3" applyNumberFormat="1" applyFont="1" applyBorder="1" applyAlignment="1">
      <alignment horizontal="center" vertical="center"/>
    </xf>
    <xf numFmtId="165" fontId="6" fillId="0" borderId="3" xfId="3" applyNumberFormat="1" applyFont="1" applyBorder="1" applyAlignment="1">
      <alignment horizontal="right" vertical="center"/>
    </xf>
    <xf numFmtId="9" fontId="6" fillId="0" borderId="3" xfId="1" applyFont="1" applyBorder="1" applyAlignment="1">
      <alignment horizontal="right" vertical="center"/>
    </xf>
    <xf numFmtId="2" fontId="7" fillId="0" borderId="3" xfId="4" applyNumberFormat="1" applyFont="1" applyBorder="1" applyAlignment="1">
      <alignment horizontal="center" vertical="center"/>
    </xf>
    <xf numFmtId="0" fontId="8" fillId="0" borderId="3" xfId="4" applyFont="1" applyBorder="1" applyAlignment="1">
      <alignment vertical="center" wrapText="1"/>
    </xf>
    <xf numFmtId="3" fontId="7" fillId="0" borderId="3" xfId="4" applyNumberFormat="1" applyFont="1" applyBorder="1" applyAlignment="1">
      <alignment horizontal="center" vertical="center"/>
    </xf>
    <xf numFmtId="43" fontId="10" fillId="0" borderId="3" xfId="5" applyFont="1" applyFill="1" applyBorder="1" applyAlignment="1" applyProtection="1">
      <alignment horizontal="center" vertical="center"/>
    </xf>
    <xf numFmtId="2" fontId="7" fillId="0" borderId="3" xfId="5" applyNumberFormat="1" applyFont="1" applyFill="1" applyBorder="1" applyAlignment="1" applyProtection="1">
      <alignment horizontal="center" vertical="center"/>
    </xf>
    <xf numFmtId="43" fontId="7" fillId="0" borderId="3" xfId="5" applyFont="1" applyFill="1" applyBorder="1" applyAlignment="1" applyProtection="1">
      <alignment horizontal="center" vertical="center"/>
    </xf>
    <xf numFmtId="2" fontId="11" fillId="3" borderId="3" xfId="4" applyNumberFormat="1" applyFont="1" applyFill="1" applyBorder="1" applyAlignment="1">
      <alignment horizontal="center" vertical="center"/>
    </xf>
    <xf numFmtId="0" fontId="6" fillId="4" borderId="3" xfId="2" applyFont="1" applyFill="1" applyBorder="1" applyAlignment="1">
      <alignment horizontal="center" vertical="center"/>
    </xf>
    <xf numFmtId="0" fontId="8" fillId="4" borderId="3" xfId="4" applyFont="1" applyFill="1" applyBorder="1" applyAlignment="1">
      <alignment vertical="center" wrapText="1"/>
    </xf>
    <xf numFmtId="3" fontId="7" fillId="4" borderId="3" xfId="4" applyNumberFormat="1" applyFont="1" applyFill="1" applyBorder="1" applyAlignment="1">
      <alignment horizontal="center" vertical="center"/>
    </xf>
    <xf numFmtId="43" fontId="7" fillId="4" borderId="3" xfId="5" applyFont="1" applyFill="1" applyBorder="1" applyAlignment="1" applyProtection="1">
      <alignment horizontal="center" vertical="center"/>
    </xf>
    <xf numFmtId="165" fontId="6" fillId="4" borderId="3" xfId="3" applyNumberFormat="1" applyFont="1" applyFill="1" applyBorder="1" applyAlignment="1">
      <alignment horizontal="right" vertical="center"/>
    </xf>
    <xf numFmtId="166" fontId="10" fillId="4" borderId="3" xfId="6" applyFont="1" applyFill="1" applyBorder="1" applyAlignment="1" applyProtection="1">
      <alignment horizontal="center" vertical="center"/>
    </xf>
    <xf numFmtId="9" fontId="6" fillId="4" borderId="3" xfId="1" applyFont="1" applyFill="1" applyBorder="1" applyAlignment="1">
      <alignment horizontal="right" vertical="center"/>
    </xf>
    <xf numFmtId="2" fontId="7" fillId="3" borderId="3" xfId="4" applyNumberFormat="1" applyFont="1" applyFill="1" applyBorder="1" applyAlignment="1">
      <alignment horizontal="center" vertical="center"/>
    </xf>
    <xf numFmtId="0" fontId="6" fillId="3" borderId="3" xfId="2" applyFont="1" applyFill="1" applyBorder="1" applyAlignment="1">
      <alignment horizontal="center" vertical="center"/>
    </xf>
    <xf numFmtId="0" fontId="11" fillId="3" borderId="3" xfId="4" applyFont="1" applyFill="1" applyBorder="1" applyAlignment="1">
      <alignment vertical="center"/>
    </xf>
    <xf numFmtId="3" fontId="7" fillId="3" borderId="3" xfId="4" applyNumberFormat="1" applyFont="1" applyFill="1" applyBorder="1" applyAlignment="1">
      <alignment horizontal="center" vertical="center"/>
    </xf>
    <xf numFmtId="43" fontId="10" fillId="3" borderId="3" xfId="5" applyFont="1" applyFill="1" applyBorder="1" applyAlignment="1" applyProtection="1">
      <alignment horizontal="center" vertical="center"/>
    </xf>
    <xf numFmtId="2" fontId="7" fillId="3" borderId="3" xfId="5" applyNumberFormat="1" applyFont="1" applyFill="1" applyBorder="1" applyAlignment="1" applyProtection="1">
      <alignment horizontal="center" vertical="center"/>
    </xf>
    <xf numFmtId="165" fontId="6" fillId="3" borderId="3" xfId="3" applyNumberFormat="1" applyFont="1" applyFill="1" applyBorder="1" applyAlignment="1">
      <alignment horizontal="right" vertical="center"/>
    </xf>
    <xf numFmtId="43" fontId="7" fillId="3" borderId="6" xfId="5" applyFont="1" applyFill="1" applyBorder="1" applyAlignment="1" applyProtection="1">
      <alignment horizontal="center" vertical="center"/>
    </xf>
    <xf numFmtId="9" fontId="6" fillId="3" borderId="3" xfId="1" applyFont="1" applyFill="1" applyBorder="1" applyAlignment="1">
      <alignment horizontal="right" vertical="center"/>
    </xf>
    <xf numFmtId="167" fontId="12" fillId="0" borderId="3" xfId="7" applyNumberFormat="1" applyFont="1" applyFill="1" applyBorder="1" applyAlignment="1">
      <alignment horizontal="center" vertical="center" wrapText="1"/>
    </xf>
    <xf numFmtId="43" fontId="7" fillId="3" borderId="3" xfId="5" applyFont="1" applyFill="1" applyBorder="1" applyAlignment="1" applyProtection="1">
      <alignment horizontal="center" vertical="center"/>
    </xf>
    <xf numFmtId="164" fontId="12" fillId="0" borderId="3" xfId="8" applyFont="1" applyFill="1" applyBorder="1" applyAlignment="1">
      <alignment horizontal="center" vertical="center"/>
    </xf>
    <xf numFmtId="166" fontId="12" fillId="3" borderId="3" xfId="6" applyFont="1" applyFill="1" applyBorder="1" applyAlignment="1" applyProtection="1">
      <alignment horizontal="center" vertical="center"/>
    </xf>
    <xf numFmtId="164" fontId="6" fillId="3" borderId="3" xfId="2" applyNumberFormat="1" applyFont="1" applyFill="1" applyBorder="1" applyAlignment="1">
      <alignment horizontal="center" vertical="center"/>
    </xf>
    <xf numFmtId="0" fontId="7" fillId="3" borderId="3" xfId="0" applyFont="1" applyFill="1" applyBorder="1" applyAlignment="1">
      <alignment wrapText="1"/>
    </xf>
    <xf numFmtId="0" fontId="14" fillId="3" borderId="3" xfId="2" applyFont="1" applyFill="1" applyBorder="1" applyAlignment="1">
      <alignment horizontal="center" vertical="center"/>
    </xf>
    <xf numFmtId="165" fontId="6" fillId="3" borderId="3" xfId="3" applyNumberFormat="1" applyFont="1" applyFill="1" applyBorder="1" applyAlignment="1">
      <alignment horizontal="center" vertical="center"/>
    </xf>
    <xf numFmtId="0" fontId="15" fillId="5" borderId="3" xfId="2" applyFont="1" applyFill="1" applyBorder="1" applyAlignment="1">
      <alignment horizontal="center" vertical="center"/>
    </xf>
    <xf numFmtId="0" fontId="14" fillId="5" borderId="3" xfId="2" applyFont="1" applyFill="1" applyBorder="1">
      <alignment vertical="center"/>
    </xf>
    <xf numFmtId="165" fontId="14" fillId="5" borderId="3" xfId="3" applyNumberFormat="1" applyFont="1" applyFill="1" applyBorder="1">
      <alignment vertical="center"/>
    </xf>
    <xf numFmtId="165" fontId="14" fillId="5" borderId="3" xfId="3" applyNumberFormat="1" applyFont="1" applyFill="1" applyBorder="1" applyAlignment="1">
      <alignment horizontal="right" vertical="center"/>
    </xf>
    <xf numFmtId="0" fontId="14" fillId="5" borderId="3" xfId="2" applyFont="1" applyFill="1" applyBorder="1" applyAlignment="1">
      <alignment horizontal="right" vertical="center"/>
    </xf>
    <xf numFmtId="10" fontId="14" fillId="5" borderId="3" xfId="1" applyNumberFormat="1" applyFont="1" applyFill="1" applyBorder="1" applyAlignment="1">
      <alignment horizontal="right" vertical="center"/>
    </xf>
    <xf numFmtId="165" fontId="14" fillId="5" borderId="3" xfId="2" applyNumberFormat="1" applyFont="1" applyFill="1" applyBorder="1">
      <alignment vertical="center"/>
    </xf>
    <xf numFmtId="0" fontId="0" fillId="0" borderId="3" xfId="0" applyBorder="1"/>
    <xf numFmtId="0" fontId="2" fillId="0" borderId="3" xfId="0" applyFont="1" applyBorder="1"/>
    <xf numFmtId="164" fontId="0" fillId="0" borderId="3" xfId="0" applyNumberFormat="1" applyBorder="1"/>
    <xf numFmtId="0" fontId="0" fillId="6" borderId="3" xfId="0" applyFill="1" applyBorder="1"/>
    <xf numFmtId="0" fontId="16" fillId="6" borderId="3" xfId="0" applyFont="1" applyFill="1" applyBorder="1"/>
    <xf numFmtId="165" fontId="16" fillId="6" borderId="3" xfId="0" applyNumberFormat="1" applyFont="1" applyFill="1" applyBorder="1"/>
    <xf numFmtId="0" fontId="6" fillId="3" borderId="3" xfId="2" applyFont="1" applyFill="1" applyBorder="1" applyAlignment="1">
      <alignment horizontal="left" vertical="center" wrapText="1"/>
    </xf>
    <xf numFmtId="0" fontId="17" fillId="0" borderId="7" xfId="0" applyFont="1" applyBorder="1" applyAlignment="1">
      <alignment horizontal="left" vertical="top" wrapText="1"/>
    </xf>
    <xf numFmtId="0" fontId="18" fillId="0" borderId="3" xfId="0" applyFont="1" applyBorder="1" applyAlignment="1">
      <alignment horizontal="justify" vertical="top"/>
    </xf>
    <xf numFmtId="0" fontId="19" fillId="0" borderId="3" xfId="9" applyFont="1" applyBorder="1" applyAlignment="1">
      <alignment horizontal="justify" vertical="top" wrapText="1"/>
    </xf>
    <xf numFmtId="0" fontId="20" fillId="3" borderId="3" xfId="0" applyFont="1" applyFill="1" applyBorder="1" applyAlignment="1">
      <alignment wrapText="1"/>
    </xf>
    <xf numFmtId="0" fontId="21" fillId="0" borderId="7" xfId="0" applyFont="1" applyBorder="1" applyAlignment="1">
      <alignment horizontal="left" vertical="top"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0" fillId="0" borderId="3" xfId="0" applyBorder="1" applyAlignment="1">
      <alignment horizontal="center"/>
    </xf>
    <xf numFmtId="0" fontId="22" fillId="0" borderId="3" xfId="0" applyFont="1" applyBorder="1" applyAlignment="1">
      <alignment horizontal="center"/>
    </xf>
    <xf numFmtId="0" fontId="22" fillId="0" borderId="3" xfId="0" applyFont="1" applyBorder="1" applyAlignment="1">
      <alignment horizontal="center" vertical="top"/>
    </xf>
    <xf numFmtId="2" fontId="0" fillId="0" borderId="3" xfId="0" applyNumberFormat="1" applyBorder="1"/>
    <xf numFmtId="2" fontId="22" fillId="0" borderId="3" xfId="0" applyNumberFormat="1" applyFont="1" applyBorder="1" applyAlignment="1">
      <alignment horizontal="center"/>
    </xf>
    <xf numFmtId="0" fontId="0" fillId="0" borderId="3" xfId="0" applyBorder="1" applyAlignment="1">
      <alignment horizontal="right"/>
    </xf>
    <xf numFmtId="0" fontId="24" fillId="0" borderId="3" xfId="0" applyFont="1" applyBorder="1" applyAlignment="1">
      <alignment horizontal="center" vertical="top"/>
    </xf>
    <xf numFmtId="0" fontId="28" fillId="0" borderId="3" xfId="12" applyFont="1" applyBorder="1"/>
    <xf numFmtId="2" fontId="28" fillId="0" borderId="3" xfId="13" applyNumberFormat="1" applyFont="1" applyFill="1" applyBorder="1" applyAlignment="1"/>
    <xf numFmtId="2" fontId="28" fillId="0" borderId="8" xfId="12" applyNumberFormat="1" applyFont="1" applyBorder="1"/>
    <xf numFmtId="2" fontId="28" fillId="0" borderId="3" xfId="12" applyNumberFormat="1" applyFont="1" applyBorder="1"/>
    <xf numFmtId="2" fontId="0" fillId="0" borderId="3" xfId="0" applyNumberFormat="1" applyBorder="1" applyAlignment="1">
      <alignment horizontal="center"/>
    </xf>
    <xf numFmtId="0" fontId="24" fillId="0" borderId="3" xfId="0" applyFont="1" applyBorder="1" applyAlignment="1">
      <alignment horizontal="center" vertical="center"/>
    </xf>
    <xf numFmtId="0" fontId="29" fillId="0" borderId="3" xfId="0" applyFont="1" applyBorder="1" applyAlignment="1">
      <alignment horizontal="left" vertical="top" wrapText="1"/>
    </xf>
    <xf numFmtId="2" fontId="25" fillId="0" borderId="3" xfId="0" applyNumberFormat="1" applyFont="1" applyBorder="1" applyAlignment="1">
      <alignment horizontal="right"/>
    </xf>
    <xf numFmtId="0" fontId="25" fillId="0" borderId="3" xfId="0" applyFont="1" applyBorder="1"/>
    <xf numFmtId="0" fontId="24" fillId="0" borderId="3" xfId="0" applyFont="1" applyBorder="1" applyAlignment="1">
      <alignment horizontal="center"/>
    </xf>
    <xf numFmtId="0" fontId="25" fillId="0" borderId="3" xfId="0" applyFont="1" applyBorder="1" applyAlignment="1">
      <alignment horizontal="center"/>
    </xf>
    <xf numFmtId="2" fontId="25" fillId="0" borderId="3" xfId="0" applyNumberFormat="1" applyFont="1" applyBorder="1"/>
    <xf numFmtId="0" fontId="25" fillId="0" borderId="3" xfId="0" applyFont="1" applyBorder="1" applyAlignment="1">
      <alignment horizontal="right"/>
    </xf>
    <xf numFmtId="164" fontId="0" fillId="0" borderId="0" xfId="0" applyNumberFormat="1"/>
    <xf numFmtId="43" fontId="6" fillId="3" borderId="3" xfId="2" applyNumberFormat="1" applyFont="1" applyFill="1" applyBorder="1" applyAlignment="1">
      <alignment horizontal="center" vertical="center"/>
    </xf>
    <xf numFmtId="0" fontId="3" fillId="0" borderId="1" xfId="2" applyFont="1" applyBorder="1" applyAlignment="1">
      <alignment horizontal="left" vertical="center"/>
    </xf>
    <xf numFmtId="0" fontId="3" fillId="0" borderId="1" xfId="2" applyFont="1" applyBorder="1" applyAlignment="1">
      <alignment horizontal="center" vertical="center"/>
    </xf>
    <xf numFmtId="0" fontId="3" fillId="0" borderId="0" xfId="2" applyFont="1" applyAlignment="1">
      <alignment horizontal="left" vertical="center"/>
    </xf>
    <xf numFmtId="0" fontId="3" fillId="0" borderId="0" xfId="2" applyFont="1" applyAlignment="1">
      <alignment horizontal="center" vertical="center"/>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3" fillId="0" borderId="2" xfId="2" applyFont="1" applyBorder="1" applyAlignment="1">
      <alignment horizontal="left" vertical="center" wrapText="1"/>
    </xf>
    <xf numFmtId="0" fontId="3" fillId="0" borderId="2" xfId="2" applyFont="1" applyBorder="1" applyAlignment="1">
      <alignment vertical="center" wrapText="1"/>
    </xf>
    <xf numFmtId="0" fontId="4" fillId="2" borderId="3"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3" xfId="3" applyNumberFormat="1" applyFont="1" applyFill="1" applyBorder="1" applyAlignment="1">
      <alignment horizontal="center" vertical="center"/>
    </xf>
    <xf numFmtId="0" fontId="2" fillId="0" borderId="3" xfId="0" applyFont="1" applyBorder="1" applyAlignment="1">
      <alignment horizontal="right"/>
    </xf>
    <xf numFmtId="0" fontId="2" fillId="0" borderId="3" xfId="0" applyFont="1" applyBorder="1" applyAlignment="1">
      <alignment horizontal="center"/>
    </xf>
    <xf numFmtId="0" fontId="22" fillId="0" borderId="3" xfId="0" applyFont="1" applyBorder="1" applyAlignment="1">
      <alignment horizontal="center" vertical="center"/>
    </xf>
  </cellXfs>
  <cellStyles count="15">
    <cellStyle name="Comma 2" xfId="3" xr:uid="{00000000-0005-0000-0000-000000000000}"/>
    <cellStyle name="Comma 2 2" xfId="5" xr:uid="{00000000-0005-0000-0000-000001000000}"/>
    <cellStyle name="Comma 2 2 2" xfId="6" xr:uid="{00000000-0005-0000-0000-000002000000}"/>
    <cellStyle name="Comma 2 3" xfId="7" xr:uid="{00000000-0005-0000-0000-000003000000}"/>
    <cellStyle name="Comma 4" xfId="8" xr:uid="{00000000-0005-0000-0000-000004000000}"/>
    <cellStyle name="Excel_BuiltIn_Currency 1" xfId="14" xr:uid="{50E60020-8ED8-49E0-A99C-7E5E31145E89}"/>
    <cellStyle name="Normal" xfId="0" builtinId="0"/>
    <cellStyle name="Normal 10 2" xfId="9" xr:uid="{5BCB2763-90D6-40B9-9B68-E27414EDF03A}"/>
    <cellStyle name="Normal 2" xfId="2" xr:uid="{00000000-0005-0000-0000-000006000000}"/>
    <cellStyle name="Normal 2 2 2 2 10" xfId="12" xr:uid="{463DC21C-29FF-4E48-BC40-86E5F81A61D4}"/>
    <cellStyle name="Normal 2 3 2" xfId="10" xr:uid="{485C2A8A-C5FC-492E-8934-B853839C8129}"/>
    <cellStyle name="Normal_Prelims" xfId="4" xr:uid="{00000000-0005-0000-0000-000007000000}"/>
    <cellStyle name="Percent" xfId="1" builtinId="5"/>
    <cellStyle name="Percent 10" xfId="13" xr:uid="{97597C2C-232E-4FFD-BA0F-9838BB784CB2}"/>
    <cellStyle name="Style 1" xfId="11" xr:uid="{9EC4EAC0-24B6-4B0A-A6E1-0C8073A1CE0D}"/>
  </cellStyles>
  <dxfs count="13">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53686</xdr:colOff>
      <xdr:row>17</xdr:row>
      <xdr:rowOff>0</xdr:rowOff>
    </xdr:from>
    <xdr:ext cx="545523" cy="248851"/>
    <xdr:sp macro="" textlink="">
      <xdr:nvSpPr>
        <xdr:cNvPr id="2" name="TextBox 1">
          <a:extLst>
            <a:ext uri="{FF2B5EF4-FFF2-40B4-BE49-F238E27FC236}">
              <a16:creationId xmlns:a16="http://schemas.microsoft.com/office/drawing/2014/main" id="{F534551F-1C40-4925-8EBB-8BE47A6B8E69}"/>
            </a:ext>
          </a:extLst>
        </xdr:cNvPr>
        <xdr:cNvSpPr txBox="1"/>
      </xdr:nvSpPr>
      <xdr:spPr>
        <a:xfrm>
          <a:off x="10264486" y="3057525"/>
          <a:ext cx="5455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opLeftCell="A23" zoomScale="87" workbookViewId="0">
      <selection activeCell="A30" sqref="A30:XFD30"/>
    </sheetView>
  </sheetViews>
  <sheetFormatPr defaultRowHeight="13.2"/>
  <cols>
    <col min="1" max="1" width="9.44140625" bestFit="1" customWidth="1"/>
    <col min="3" max="3" width="80" customWidth="1"/>
    <col min="5" max="5" width="15" customWidth="1"/>
    <col min="6" max="6" width="9.44140625" bestFit="1" customWidth="1"/>
    <col min="7" max="7" width="11.6640625" bestFit="1" customWidth="1"/>
    <col min="8" max="8" width="10" bestFit="1" customWidth="1"/>
    <col min="9" max="9" width="12.44140625" bestFit="1" customWidth="1"/>
    <col min="10" max="10" width="14.109375" bestFit="1" customWidth="1"/>
    <col min="11" max="11" width="11.33203125" bestFit="1" customWidth="1"/>
    <col min="12" max="12" width="14.109375" bestFit="1" customWidth="1"/>
    <col min="14" max="14" width="17.33203125" customWidth="1"/>
  </cols>
  <sheetData>
    <row r="1" spans="1:15" ht="17.399999999999999">
      <c r="A1" s="81" t="s">
        <v>0</v>
      </c>
      <c r="B1" s="81"/>
      <c r="C1" s="82" t="s">
        <v>22</v>
      </c>
      <c r="D1" s="82"/>
      <c r="E1" s="82"/>
      <c r="F1" s="82"/>
      <c r="G1" s="82"/>
      <c r="H1" s="82"/>
      <c r="I1" s="82"/>
      <c r="J1" s="82"/>
      <c r="K1" s="82"/>
      <c r="L1" s="82"/>
      <c r="M1" s="82"/>
      <c r="N1" s="82"/>
    </row>
    <row r="2" spans="1:15" ht="17.399999999999999">
      <c r="A2" s="83" t="s">
        <v>1</v>
      </c>
      <c r="B2" s="83"/>
      <c r="C2" s="84"/>
      <c r="D2" s="84"/>
      <c r="E2" s="84"/>
      <c r="F2" s="84"/>
      <c r="G2" s="84"/>
      <c r="H2" s="84"/>
      <c r="I2" s="84"/>
      <c r="J2" s="84"/>
      <c r="K2" s="84"/>
      <c r="L2" s="84"/>
      <c r="M2" s="84"/>
      <c r="N2" s="84"/>
    </row>
    <row r="3" spans="1:15" ht="17.399999999999999">
      <c r="A3" s="83" t="s">
        <v>2</v>
      </c>
      <c r="B3" s="83"/>
      <c r="C3" s="84"/>
      <c r="D3" s="84"/>
      <c r="E3" s="84"/>
      <c r="F3" s="84"/>
      <c r="G3" s="84"/>
      <c r="H3" s="84"/>
      <c r="I3" s="84"/>
      <c r="J3" s="84"/>
      <c r="K3" s="84"/>
      <c r="L3" s="84"/>
      <c r="M3" s="84"/>
      <c r="N3" s="84"/>
    </row>
    <row r="4" spans="1:15" ht="17.399999999999999">
      <c r="A4" s="88" t="s">
        <v>3</v>
      </c>
      <c r="B4" s="88"/>
      <c r="C4" s="89"/>
      <c r="D4" s="89"/>
      <c r="E4" s="89"/>
      <c r="F4" s="89"/>
      <c r="G4" s="89"/>
      <c r="H4" s="89"/>
      <c r="I4" s="89"/>
      <c r="J4" s="89"/>
      <c r="K4" s="89"/>
      <c r="L4" s="89"/>
      <c r="M4" s="89"/>
      <c r="N4" s="89"/>
    </row>
    <row r="5" spans="1:15" ht="17.399999999999999">
      <c r="A5" s="90" t="s">
        <v>4</v>
      </c>
      <c r="B5" s="90" t="s">
        <v>5</v>
      </c>
      <c r="C5" s="91" t="s">
        <v>6</v>
      </c>
      <c r="D5" s="90" t="s">
        <v>7</v>
      </c>
      <c r="E5" s="92" t="s">
        <v>8</v>
      </c>
      <c r="F5" s="87" t="s">
        <v>9</v>
      </c>
      <c r="G5" s="87"/>
      <c r="H5" s="87" t="s">
        <v>10</v>
      </c>
      <c r="I5" s="87"/>
      <c r="J5" s="87"/>
      <c r="K5" s="87" t="s">
        <v>11</v>
      </c>
      <c r="L5" s="87"/>
      <c r="M5" s="85" t="s">
        <v>12</v>
      </c>
      <c r="N5" s="87" t="s">
        <v>13</v>
      </c>
    </row>
    <row r="6" spans="1:15" ht="15.6">
      <c r="A6" s="90"/>
      <c r="B6" s="90"/>
      <c r="C6" s="91"/>
      <c r="D6" s="90"/>
      <c r="E6" s="92"/>
      <c r="F6" s="1" t="s">
        <v>14</v>
      </c>
      <c r="G6" s="1" t="s">
        <v>15</v>
      </c>
      <c r="H6" s="1" t="s">
        <v>14</v>
      </c>
      <c r="I6" s="1" t="s">
        <v>16</v>
      </c>
      <c r="J6" s="1" t="s">
        <v>15</v>
      </c>
      <c r="K6" s="1" t="s">
        <v>14</v>
      </c>
      <c r="L6" s="1" t="s">
        <v>15</v>
      </c>
      <c r="M6" s="86"/>
      <c r="N6" s="87"/>
    </row>
    <row r="7" spans="1:15" ht="15">
      <c r="A7" s="2"/>
      <c r="B7" s="2"/>
      <c r="C7" s="3"/>
      <c r="D7" s="2"/>
      <c r="E7" s="4"/>
      <c r="F7" s="2"/>
      <c r="G7" s="5"/>
      <c r="H7" s="5"/>
      <c r="I7" s="5"/>
      <c r="J7" s="5"/>
      <c r="K7" s="2"/>
      <c r="L7" s="5"/>
      <c r="M7" s="6"/>
      <c r="N7" s="2"/>
    </row>
    <row r="8" spans="1:15" ht="15">
      <c r="A8" s="7"/>
      <c r="B8" s="2"/>
      <c r="C8" s="8"/>
      <c r="D8" s="9"/>
      <c r="E8" s="10"/>
      <c r="F8" s="11"/>
      <c r="G8" s="5"/>
      <c r="H8" s="5"/>
      <c r="I8" s="12"/>
      <c r="J8" s="5"/>
      <c r="K8" s="2"/>
      <c r="L8" s="5"/>
      <c r="M8" s="6"/>
      <c r="N8" s="2"/>
    </row>
    <row r="9" spans="1:15" ht="15">
      <c r="A9" s="13" t="s">
        <v>17</v>
      </c>
      <c r="B9" s="14"/>
      <c r="C9" s="15" t="s">
        <v>18</v>
      </c>
      <c r="D9" s="16"/>
      <c r="E9" s="17"/>
      <c r="F9" s="17"/>
      <c r="G9" s="18"/>
      <c r="H9" s="18"/>
      <c r="I9" s="19"/>
      <c r="J9" s="18"/>
      <c r="K9" s="14"/>
      <c r="L9" s="18"/>
      <c r="M9" s="20"/>
      <c r="N9" s="14"/>
    </row>
    <row r="10" spans="1:15" ht="15">
      <c r="A10" s="21"/>
      <c r="B10" s="22"/>
      <c r="C10" s="23"/>
      <c r="D10" s="24"/>
      <c r="E10" s="25"/>
      <c r="F10" s="26"/>
      <c r="G10" s="26"/>
      <c r="H10" s="27"/>
      <c r="I10" s="28"/>
      <c r="J10" s="27"/>
      <c r="K10" s="22"/>
      <c r="L10" s="27"/>
      <c r="M10" s="29"/>
      <c r="N10" s="22"/>
    </row>
    <row r="11" spans="1:15" ht="104.4">
      <c r="A11" s="21"/>
      <c r="B11" s="22">
        <v>1</v>
      </c>
      <c r="C11" s="52" t="s">
        <v>24</v>
      </c>
      <c r="D11" s="30" t="s">
        <v>23</v>
      </c>
      <c r="E11" s="31"/>
      <c r="F11" s="31">
        <v>0</v>
      </c>
      <c r="G11" s="27"/>
      <c r="H11" s="32">
        <v>200</v>
      </c>
      <c r="I11" s="33">
        <v>320</v>
      </c>
      <c r="J11" s="27">
        <f>I11*H11</f>
        <v>64000</v>
      </c>
      <c r="K11" s="34">
        <f>H11+F11</f>
        <v>200</v>
      </c>
      <c r="L11" s="27">
        <f>K11*I11</f>
        <v>64000</v>
      </c>
      <c r="M11" s="29"/>
      <c r="N11" s="80"/>
      <c r="O11" s="79"/>
    </row>
    <row r="12" spans="1:15" ht="60">
      <c r="A12" s="21"/>
      <c r="B12" s="22">
        <v>2</v>
      </c>
      <c r="C12" s="55" t="s">
        <v>76</v>
      </c>
      <c r="D12" s="30" t="s">
        <v>23</v>
      </c>
      <c r="E12" s="31"/>
      <c r="F12" s="31"/>
      <c r="G12" s="27"/>
      <c r="H12" s="32">
        <v>1000</v>
      </c>
      <c r="I12" s="33">
        <v>145</v>
      </c>
      <c r="J12" s="27">
        <f>I12*H12</f>
        <v>145000</v>
      </c>
      <c r="K12" s="34">
        <f>H12+F12</f>
        <v>1000</v>
      </c>
      <c r="L12" s="27">
        <f>K12*I12</f>
        <v>145000</v>
      </c>
      <c r="M12" s="29"/>
      <c r="N12" s="80"/>
    </row>
    <row r="13" spans="1:15" ht="15">
      <c r="A13" s="21"/>
      <c r="B13" s="22"/>
      <c r="C13" s="35"/>
      <c r="D13" s="24"/>
      <c r="E13" s="31"/>
      <c r="F13" s="31"/>
      <c r="G13" s="27"/>
      <c r="H13" s="32"/>
      <c r="I13" s="33"/>
      <c r="J13" s="27"/>
      <c r="K13" s="34"/>
      <c r="L13" s="27"/>
      <c r="M13" s="29"/>
      <c r="N13" s="22"/>
    </row>
    <row r="14" spans="1:15" ht="78">
      <c r="A14" s="21"/>
      <c r="B14" s="22">
        <v>3</v>
      </c>
      <c r="C14" s="53" t="s">
        <v>25</v>
      </c>
      <c r="D14" s="24" t="s">
        <v>26</v>
      </c>
      <c r="E14" s="31"/>
      <c r="F14" s="31"/>
      <c r="G14" s="27"/>
      <c r="H14" s="32">
        <v>1</v>
      </c>
      <c r="I14" s="33">
        <v>8500</v>
      </c>
      <c r="J14" s="27">
        <f>I14*H14</f>
        <v>8500</v>
      </c>
      <c r="K14" s="34">
        <f>H14+F14</f>
        <v>1</v>
      </c>
      <c r="L14" s="27">
        <f>K14*I14</f>
        <v>8500</v>
      </c>
      <c r="M14" s="29"/>
      <c r="N14" s="22"/>
    </row>
    <row r="15" spans="1:15" ht="15.6">
      <c r="A15" s="21"/>
      <c r="B15" s="22"/>
      <c r="C15" s="53" t="s">
        <v>27</v>
      </c>
      <c r="D15" s="24"/>
      <c r="E15" s="31"/>
      <c r="F15" s="31"/>
      <c r="G15" s="27"/>
      <c r="H15" s="32"/>
      <c r="I15" s="33"/>
      <c r="J15" s="27"/>
      <c r="K15" s="34"/>
      <c r="L15" s="27"/>
      <c r="M15" s="29"/>
      <c r="N15" s="22"/>
    </row>
    <row r="16" spans="1:15" ht="15">
      <c r="A16" s="21"/>
      <c r="B16" s="22"/>
      <c r="C16" s="35"/>
      <c r="D16" s="24"/>
      <c r="E16" s="31"/>
      <c r="F16" s="31"/>
      <c r="G16" s="27"/>
      <c r="H16" s="27"/>
      <c r="I16" s="33"/>
      <c r="J16" s="27"/>
      <c r="K16" s="34"/>
      <c r="L16" s="27"/>
      <c r="M16" s="29"/>
      <c r="N16" s="22"/>
    </row>
    <row r="17" spans="1:14" ht="78">
      <c r="A17" s="21"/>
      <c r="B17" s="22">
        <v>4</v>
      </c>
      <c r="C17" s="54" t="s">
        <v>28</v>
      </c>
      <c r="D17" s="24"/>
      <c r="E17" s="31"/>
      <c r="F17" s="31"/>
      <c r="G17" s="27"/>
      <c r="H17" s="27"/>
      <c r="I17" s="33"/>
      <c r="J17" s="27"/>
      <c r="K17" s="34"/>
      <c r="L17" s="27"/>
      <c r="M17" s="29"/>
      <c r="N17" s="22"/>
    </row>
    <row r="18" spans="1:14" ht="15">
      <c r="A18" s="22"/>
      <c r="B18" s="22"/>
      <c r="C18" s="51" t="s">
        <v>29</v>
      </c>
      <c r="D18" s="22" t="s">
        <v>26</v>
      </c>
      <c r="E18" s="37"/>
      <c r="F18" s="37"/>
      <c r="G18" s="27"/>
      <c r="H18" s="27">
        <v>1</v>
      </c>
      <c r="I18" s="27">
        <v>35000</v>
      </c>
      <c r="J18" s="27">
        <f>I18*H18</f>
        <v>35000</v>
      </c>
      <c r="K18" s="34">
        <f>H18+F18</f>
        <v>1</v>
      </c>
      <c r="L18" s="27">
        <f>K18*I18</f>
        <v>35000</v>
      </c>
      <c r="M18" s="29"/>
      <c r="N18" s="22"/>
    </row>
    <row r="19" spans="1:14" ht="15">
      <c r="A19" s="22"/>
      <c r="B19" s="22"/>
      <c r="C19" s="51"/>
      <c r="D19" s="22"/>
      <c r="E19" s="37"/>
      <c r="F19" s="22"/>
      <c r="G19" s="27"/>
      <c r="H19" s="27"/>
      <c r="I19" s="27"/>
      <c r="J19" s="27"/>
      <c r="K19" s="22"/>
      <c r="L19" s="27"/>
      <c r="M19" s="29"/>
      <c r="N19" s="22"/>
    </row>
    <row r="20" spans="1:14" ht="60">
      <c r="A20" s="22"/>
      <c r="B20" s="22">
        <v>5</v>
      </c>
      <c r="C20" s="55" t="s">
        <v>66</v>
      </c>
      <c r="D20" s="22" t="s">
        <v>30</v>
      </c>
      <c r="E20" s="37"/>
      <c r="F20" s="22"/>
      <c r="G20" s="27"/>
      <c r="H20" s="27">
        <v>40</v>
      </c>
      <c r="I20" s="27">
        <v>165</v>
      </c>
      <c r="J20" s="27">
        <f>I20*H20</f>
        <v>6600</v>
      </c>
      <c r="K20" s="34">
        <f>H20+F20</f>
        <v>40</v>
      </c>
      <c r="L20" s="27">
        <f>K20*I20</f>
        <v>6600</v>
      </c>
      <c r="M20" s="29"/>
      <c r="N20" s="22"/>
    </row>
    <row r="21" spans="1:14" ht="15">
      <c r="A21" s="22"/>
      <c r="B21" s="22"/>
      <c r="C21" s="51"/>
      <c r="D21" s="22"/>
      <c r="E21" s="37"/>
      <c r="F21" s="22"/>
      <c r="G21" s="27"/>
      <c r="H21" s="27"/>
      <c r="I21" s="27"/>
      <c r="J21" s="27"/>
      <c r="K21" s="22"/>
      <c r="L21" s="27"/>
      <c r="M21" s="29"/>
      <c r="N21" s="22"/>
    </row>
    <row r="22" spans="1:14" ht="30">
      <c r="A22" s="22"/>
      <c r="B22" s="22">
        <v>6</v>
      </c>
      <c r="C22" s="51" t="s">
        <v>31</v>
      </c>
      <c r="D22" s="22" t="s">
        <v>26</v>
      </c>
      <c r="E22" s="37"/>
      <c r="F22" s="22"/>
      <c r="G22" s="27"/>
      <c r="H22" s="27">
        <v>1</v>
      </c>
      <c r="I22" s="27">
        <v>15600</v>
      </c>
      <c r="J22" s="27">
        <f>I22*H22</f>
        <v>15600</v>
      </c>
      <c r="K22" s="34">
        <f>H22+F22</f>
        <v>1</v>
      </c>
      <c r="L22" s="27">
        <f>K22*I22</f>
        <v>15600</v>
      </c>
      <c r="M22" s="29"/>
      <c r="N22" s="22"/>
    </row>
    <row r="23" spans="1:14" ht="15">
      <c r="A23" s="22"/>
      <c r="B23" s="22"/>
      <c r="C23" s="51"/>
      <c r="D23" s="22"/>
      <c r="E23" s="37"/>
      <c r="F23" s="22"/>
      <c r="G23" s="27"/>
      <c r="H23" s="27"/>
      <c r="I23" s="27"/>
      <c r="J23" s="27"/>
      <c r="K23" s="22"/>
      <c r="L23" s="27"/>
      <c r="M23" s="29"/>
      <c r="N23" s="22"/>
    </row>
    <row r="24" spans="1:14" ht="156.6">
      <c r="A24" s="22"/>
      <c r="B24" s="22">
        <v>7</v>
      </c>
      <c r="C24" s="56" t="s">
        <v>72</v>
      </c>
      <c r="D24" s="22" t="s">
        <v>33</v>
      </c>
      <c r="E24" s="37"/>
      <c r="F24" s="22"/>
      <c r="G24" s="27"/>
      <c r="H24" s="27">
        <v>1</v>
      </c>
      <c r="I24" s="27">
        <v>41033</v>
      </c>
      <c r="J24" s="27">
        <f>I24*H24</f>
        <v>41033</v>
      </c>
      <c r="K24" s="34">
        <f>H24+F24</f>
        <v>1</v>
      </c>
      <c r="L24" s="27">
        <f>K24*I24</f>
        <v>41033</v>
      </c>
      <c r="M24" s="29"/>
      <c r="N24" s="22"/>
    </row>
    <row r="25" spans="1:14" ht="15">
      <c r="A25" s="22"/>
      <c r="B25" s="22"/>
      <c r="C25" s="51" t="s">
        <v>32</v>
      </c>
      <c r="D25" s="22"/>
      <c r="E25" s="37"/>
      <c r="F25" s="22"/>
      <c r="G25" s="27"/>
      <c r="H25" s="27"/>
      <c r="I25" s="27"/>
      <c r="J25" s="27"/>
      <c r="K25" s="22"/>
      <c r="L25" s="27"/>
      <c r="M25" s="29"/>
      <c r="N25" s="22"/>
    </row>
    <row r="26" spans="1:14" ht="15">
      <c r="A26" s="22"/>
      <c r="B26" s="22"/>
      <c r="C26" s="51"/>
      <c r="D26" s="22"/>
      <c r="E26" s="37"/>
      <c r="F26" s="22"/>
      <c r="G26" s="27"/>
      <c r="H26" s="27"/>
      <c r="I26" s="27"/>
      <c r="J26" s="27"/>
      <c r="K26" s="22"/>
      <c r="L26" s="27"/>
      <c r="M26" s="29"/>
      <c r="N26" s="22"/>
    </row>
    <row r="27" spans="1:14" ht="15">
      <c r="A27" s="22"/>
      <c r="B27" s="22">
        <v>8</v>
      </c>
      <c r="C27" s="51" t="s">
        <v>34</v>
      </c>
      <c r="D27" s="22" t="s">
        <v>33</v>
      </c>
      <c r="E27" s="37"/>
      <c r="F27" s="22"/>
      <c r="G27" s="27"/>
      <c r="H27" s="27">
        <v>5</v>
      </c>
      <c r="I27" s="27">
        <v>1500</v>
      </c>
      <c r="J27" s="27">
        <f>I27*H27</f>
        <v>7500</v>
      </c>
      <c r="K27" s="34">
        <f>H27+F27</f>
        <v>5</v>
      </c>
      <c r="L27" s="27">
        <f>K27*I27</f>
        <v>7500</v>
      </c>
      <c r="M27" s="29"/>
      <c r="N27" s="22"/>
    </row>
    <row r="28" spans="1:14" ht="15">
      <c r="A28" s="22"/>
      <c r="B28" s="22"/>
      <c r="C28" s="51"/>
      <c r="D28" s="22"/>
      <c r="E28" s="37"/>
      <c r="F28" s="22"/>
      <c r="G28" s="27"/>
      <c r="H28" s="27"/>
      <c r="I28" s="27"/>
      <c r="J28" s="27"/>
      <c r="K28" s="34"/>
      <c r="L28" s="27"/>
      <c r="M28" s="29"/>
      <c r="N28" s="22"/>
    </row>
    <row r="29" spans="1:14" ht="15">
      <c r="A29" s="22"/>
      <c r="B29" s="22"/>
      <c r="C29" s="51"/>
      <c r="D29" s="22"/>
      <c r="E29" s="37"/>
      <c r="F29" s="22"/>
      <c r="G29" s="27"/>
      <c r="H29" s="27"/>
      <c r="I29" s="27"/>
      <c r="J29" s="27"/>
      <c r="K29" s="34"/>
      <c r="L29" s="27"/>
      <c r="M29" s="29"/>
      <c r="N29" s="22"/>
    </row>
    <row r="30" spans="1:14" ht="15.6">
      <c r="A30" s="36"/>
      <c r="B30" s="36"/>
      <c r="C30" s="51"/>
      <c r="D30" s="22"/>
      <c r="E30" s="37"/>
      <c r="F30" s="22"/>
      <c r="G30" s="27"/>
      <c r="H30" s="27"/>
      <c r="I30" s="27"/>
      <c r="J30" s="27"/>
      <c r="K30" s="22"/>
      <c r="L30" s="27"/>
      <c r="M30" s="29"/>
      <c r="N30" s="22"/>
    </row>
    <row r="31" spans="1:14" ht="15.6">
      <c r="A31" s="38"/>
      <c r="B31" s="38"/>
      <c r="C31" s="39" t="s">
        <v>19</v>
      </c>
      <c r="D31" s="39"/>
      <c r="E31" s="40"/>
      <c r="F31" s="39"/>
      <c r="G31" s="41">
        <f>SUM(G7:G18)</f>
        <v>0</v>
      </c>
      <c r="H31" s="41"/>
      <c r="I31" s="41"/>
      <c r="J31" s="41">
        <f>SUM(J11:J29)</f>
        <v>323233</v>
      </c>
      <c r="K31" s="42"/>
      <c r="L31" s="41">
        <f>SUM(L11:L29)</f>
        <v>323233</v>
      </c>
      <c r="M31" s="43"/>
      <c r="N31" s="44"/>
    </row>
    <row r="32" spans="1:14">
      <c r="A32" s="45"/>
      <c r="B32" s="45"/>
      <c r="C32" s="45"/>
      <c r="D32" s="45"/>
      <c r="E32" s="45"/>
      <c r="F32" s="45"/>
      <c r="G32" s="45"/>
      <c r="H32" s="45"/>
      <c r="I32" s="45"/>
      <c r="J32" s="45"/>
      <c r="K32" s="45"/>
      <c r="L32" s="45"/>
      <c r="M32" s="45"/>
      <c r="N32" s="45"/>
    </row>
    <row r="33" spans="1:14">
      <c r="A33" s="45"/>
      <c r="B33" s="45"/>
      <c r="C33" s="46" t="s">
        <v>20</v>
      </c>
      <c r="D33" s="45"/>
      <c r="E33" s="45"/>
      <c r="F33" s="45"/>
      <c r="G33" s="45"/>
      <c r="H33" s="45"/>
      <c r="I33" s="45"/>
      <c r="J33" s="47">
        <f>J31*18%</f>
        <v>58181.939999999995</v>
      </c>
      <c r="K33" s="45"/>
      <c r="L33" s="47">
        <f>L31*18%</f>
        <v>58181.939999999995</v>
      </c>
      <c r="M33" s="45"/>
      <c r="N33" s="45"/>
    </row>
    <row r="34" spans="1:14">
      <c r="A34" s="48"/>
      <c r="B34" s="48"/>
      <c r="C34" s="49" t="s">
        <v>21</v>
      </c>
      <c r="D34" s="48"/>
      <c r="E34" s="48"/>
      <c r="F34" s="48"/>
      <c r="G34" s="48"/>
      <c r="H34" s="48"/>
      <c r="I34" s="48"/>
      <c r="J34" s="50">
        <f>SUM(J31:J33)</f>
        <v>381414.94</v>
      </c>
      <c r="K34" s="48"/>
      <c r="L34" s="50">
        <f>SUM(L31:L33)</f>
        <v>381414.94</v>
      </c>
      <c r="M34" s="48"/>
      <c r="N34" s="48"/>
    </row>
  </sheetData>
  <mergeCells count="18">
    <mergeCell ref="M5:M6"/>
    <mergeCell ref="N5:N6"/>
    <mergeCell ref="A4:B4"/>
    <mergeCell ref="C4:N4"/>
    <mergeCell ref="A5:A6"/>
    <mergeCell ref="B5:B6"/>
    <mergeCell ref="C5:C6"/>
    <mergeCell ref="D5:D6"/>
    <mergeCell ref="E5:E6"/>
    <mergeCell ref="F5:G5"/>
    <mergeCell ref="H5:J5"/>
    <mergeCell ref="K5:L5"/>
    <mergeCell ref="A1:B1"/>
    <mergeCell ref="C1:N1"/>
    <mergeCell ref="A2:B2"/>
    <mergeCell ref="C2:N2"/>
    <mergeCell ref="A3:B3"/>
    <mergeCell ref="C3:N3"/>
  </mergeCells>
  <conditionalFormatting sqref="C8:C11 C13:C17">
    <cfRule type="cellIs" dxfId="12" priority="10" stopIfTrue="1" operator="equal">
      <formula>0</formula>
    </cfRule>
  </conditionalFormatting>
  <conditionalFormatting sqref="D13:D17">
    <cfRule type="cellIs" dxfId="11" priority="9" stopIfTrue="1" operator="equal">
      <formula>0</formula>
    </cfRule>
  </conditionalFormatting>
  <conditionalFormatting sqref="E9:E17">
    <cfRule type="cellIs" dxfId="10" priority="8" stopIfTrue="1" operator="equal">
      <formula>0</formula>
    </cfRule>
  </conditionalFormatting>
  <conditionalFormatting sqref="F8:F17">
    <cfRule type="cellIs" dxfId="9" priority="3" stopIfTrue="1" operator="equal">
      <formula>0</formula>
    </cfRule>
  </conditionalFormatting>
  <conditionalFormatting sqref="G10">
    <cfRule type="cellIs" dxfId="8" priority="6" stopIfTrue="1" operator="equal">
      <formula>0</formula>
    </cfRule>
  </conditionalFormatting>
  <conditionalFormatting sqref="I10">
    <cfRule type="cellIs" dxfId="7" priority="5" stopIfTrue="1" operator="equal">
      <formula>0</formula>
    </cfRule>
  </conditionalFormatting>
  <conditionalFormatting sqref="C12">
    <cfRule type="cellIs" dxfId="6" priority="2" stopIfTrue="1" operator="equal">
      <formula>0</formula>
    </cfRule>
  </conditionalFormatting>
  <conditionalFormatting sqref="C20">
    <cfRule type="cellIs" dxfId="5" priority="1" stopIfTrue="1" operator="equal">
      <formula>0</formula>
    </cfRule>
  </conditionalFormatting>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D6F37-1019-4C72-8731-6907DA4F7513}">
  <dimension ref="A2:K167"/>
  <sheetViews>
    <sheetView tabSelected="1" zoomScale="98" workbookViewId="0">
      <selection activeCell="C1" sqref="C1"/>
    </sheetView>
  </sheetViews>
  <sheetFormatPr defaultRowHeight="13.2"/>
  <cols>
    <col min="2" max="2" width="56.5546875" bestFit="1" customWidth="1"/>
    <col min="10" max="10" width="12.109375" bestFit="1" customWidth="1"/>
  </cols>
  <sheetData>
    <row r="2" spans="1:11" ht="13.8">
      <c r="A2" s="57" t="s">
        <v>35</v>
      </c>
      <c r="B2" s="57" t="s">
        <v>36</v>
      </c>
      <c r="C2" s="57" t="s">
        <v>37</v>
      </c>
      <c r="D2" s="57" t="s">
        <v>38</v>
      </c>
      <c r="E2" s="57" t="s">
        <v>39</v>
      </c>
      <c r="F2" s="57" t="s">
        <v>40</v>
      </c>
      <c r="G2" s="57" t="s">
        <v>41</v>
      </c>
      <c r="H2" s="58" t="s">
        <v>42</v>
      </c>
      <c r="I2" s="58" t="s">
        <v>43</v>
      </c>
      <c r="J2" s="59" t="s">
        <v>44</v>
      </c>
      <c r="K2" s="59" t="s">
        <v>45</v>
      </c>
    </row>
    <row r="3" spans="1:11">
      <c r="A3" s="45"/>
      <c r="B3" s="45"/>
      <c r="C3" s="45"/>
      <c r="D3" s="70"/>
      <c r="E3" s="70"/>
      <c r="F3" s="70"/>
      <c r="G3" s="70"/>
      <c r="H3" s="62"/>
      <c r="I3" s="45"/>
      <c r="J3" s="62"/>
      <c r="K3" s="45"/>
    </row>
    <row r="4" spans="1:11" ht="156.6">
      <c r="A4" s="95">
        <v>1</v>
      </c>
      <c r="B4" s="52" t="s">
        <v>24</v>
      </c>
      <c r="C4" s="45"/>
      <c r="D4" s="45"/>
      <c r="E4" s="45"/>
      <c r="F4" s="45"/>
      <c r="G4" s="45"/>
      <c r="H4" s="45"/>
      <c r="I4" s="45"/>
      <c r="J4" s="45"/>
      <c r="K4" s="45"/>
    </row>
    <row r="5" spans="1:11" ht="14.4">
      <c r="A5" s="63"/>
      <c r="B5" s="45"/>
      <c r="C5" s="59"/>
      <c r="D5" s="62"/>
      <c r="E5" s="62"/>
      <c r="F5" s="62"/>
      <c r="G5" s="62"/>
      <c r="H5" s="62"/>
      <c r="I5" s="45"/>
      <c r="J5" s="45"/>
      <c r="K5" s="45"/>
    </row>
    <row r="6" spans="1:11" ht="14.4">
      <c r="A6" s="63"/>
      <c r="B6" s="45"/>
      <c r="C6" s="59"/>
      <c r="D6" s="62"/>
      <c r="E6" s="62"/>
      <c r="F6" s="62"/>
      <c r="G6" s="62"/>
      <c r="H6" s="62"/>
      <c r="I6" s="45"/>
      <c r="J6" s="45"/>
      <c r="K6" s="45"/>
    </row>
    <row r="7" spans="1:11" ht="14.4">
      <c r="A7" s="63"/>
      <c r="B7" s="64" t="s">
        <v>54</v>
      </c>
      <c r="C7" s="59" t="s">
        <v>55</v>
      </c>
      <c r="D7" s="62"/>
      <c r="E7" s="62"/>
      <c r="F7" s="62"/>
      <c r="G7" s="62"/>
      <c r="H7" s="62">
        <v>1</v>
      </c>
      <c r="I7" s="62">
        <v>75</v>
      </c>
      <c r="J7" s="45">
        <v>70</v>
      </c>
      <c r="K7" s="45"/>
    </row>
    <row r="8" spans="1:11" ht="14.4">
      <c r="A8" s="63"/>
      <c r="B8" s="64" t="s">
        <v>48</v>
      </c>
      <c r="C8" s="59" t="s">
        <v>55</v>
      </c>
      <c r="D8" s="62"/>
      <c r="E8" s="62"/>
      <c r="F8" s="62"/>
      <c r="G8" s="62"/>
      <c r="H8" s="62">
        <v>0.09</v>
      </c>
      <c r="I8" s="62">
        <v>450</v>
      </c>
      <c r="J8" s="62">
        <f>I8*H8</f>
        <v>40.5</v>
      </c>
      <c r="K8" s="45"/>
    </row>
    <row r="9" spans="1:11" ht="14.4">
      <c r="A9" s="63"/>
      <c r="B9" s="64" t="s">
        <v>50</v>
      </c>
      <c r="C9" s="59" t="s">
        <v>55</v>
      </c>
      <c r="D9" s="62"/>
      <c r="E9" s="62"/>
      <c r="F9" s="62"/>
      <c r="G9" s="62"/>
      <c r="H9" s="62">
        <v>1</v>
      </c>
      <c r="I9" s="45">
        <v>15</v>
      </c>
      <c r="J9" s="45">
        <f t="shared" ref="J9:J10" si="0">I9*H9</f>
        <v>15</v>
      </c>
      <c r="K9" s="45"/>
    </row>
    <row r="10" spans="1:11" ht="14.4">
      <c r="A10" s="63"/>
      <c r="B10" s="64" t="s">
        <v>56</v>
      </c>
      <c r="C10" s="59" t="s">
        <v>55</v>
      </c>
      <c r="D10" s="62"/>
      <c r="E10" s="62"/>
      <c r="F10" s="62"/>
      <c r="G10" s="62"/>
      <c r="H10" s="62">
        <v>1</v>
      </c>
      <c r="I10" s="45">
        <v>30</v>
      </c>
      <c r="J10" s="45">
        <f t="shared" si="0"/>
        <v>30</v>
      </c>
      <c r="K10" s="45"/>
    </row>
    <row r="11" spans="1:11" ht="14.4">
      <c r="A11" s="63"/>
      <c r="B11" s="45"/>
      <c r="C11" s="59"/>
      <c r="D11" s="62"/>
      <c r="E11" s="62"/>
      <c r="F11" s="62"/>
      <c r="G11" s="62"/>
      <c r="H11" s="62"/>
      <c r="I11" s="45"/>
      <c r="J11" s="45">
        <f>SUM(J7:J10)</f>
        <v>155.5</v>
      </c>
      <c r="K11" s="45"/>
    </row>
    <row r="12" spans="1:11" ht="14.4">
      <c r="A12" s="63"/>
      <c r="B12" s="64" t="s">
        <v>59</v>
      </c>
      <c r="C12" s="45"/>
      <c r="D12" s="70"/>
      <c r="E12" s="70"/>
      <c r="F12" s="70"/>
      <c r="G12" s="70"/>
      <c r="H12" s="62"/>
      <c r="I12" s="45"/>
      <c r="J12" s="62">
        <f>J11*14%</f>
        <v>21.770000000000003</v>
      </c>
      <c r="K12" s="45"/>
    </row>
    <row r="13" spans="1:11" ht="14.4">
      <c r="A13" s="63"/>
      <c r="B13" s="45"/>
      <c r="C13" s="45"/>
      <c r="D13" s="70"/>
      <c r="E13" s="70"/>
      <c r="F13" s="70"/>
      <c r="G13" s="70"/>
      <c r="H13" s="62"/>
      <c r="I13" s="45"/>
      <c r="J13" s="62">
        <f>SUM(J11:J12)</f>
        <v>177.27</v>
      </c>
      <c r="K13" s="45"/>
    </row>
    <row r="14" spans="1:11" ht="14.4">
      <c r="A14" s="63"/>
      <c r="B14" s="64" t="s">
        <v>51</v>
      </c>
      <c r="C14" s="45"/>
      <c r="D14" s="70"/>
      <c r="E14" s="70"/>
      <c r="F14" s="70"/>
      <c r="G14" s="70"/>
      <c r="H14" s="62"/>
      <c r="I14" s="45"/>
      <c r="J14" s="62">
        <f>J13*5%</f>
        <v>8.8635000000000002</v>
      </c>
      <c r="K14" s="45"/>
    </row>
    <row r="15" spans="1:11">
      <c r="A15" s="45"/>
      <c r="B15" s="45"/>
      <c r="C15" s="45"/>
      <c r="D15" s="70"/>
      <c r="E15" s="70"/>
      <c r="F15" s="70"/>
      <c r="G15" s="70"/>
      <c r="H15" s="62"/>
      <c r="I15" s="45"/>
      <c r="J15" s="62">
        <f>SUM(J13:J14)</f>
        <v>186.1335</v>
      </c>
      <c r="K15" s="45"/>
    </row>
    <row r="16" spans="1:11" ht="14.4">
      <c r="A16" s="61"/>
      <c r="B16" s="64" t="s">
        <v>53</v>
      </c>
      <c r="C16" s="45"/>
      <c r="D16" s="70"/>
      <c r="E16" s="70"/>
      <c r="F16" s="70"/>
      <c r="G16" s="70"/>
      <c r="H16" s="62"/>
      <c r="I16" s="45"/>
      <c r="J16" s="62">
        <f>J15*35%</f>
        <v>65.146724999999989</v>
      </c>
      <c r="K16" s="45"/>
    </row>
    <row r="17" spans="1:11">
      <c r="A17" s="45"/>
      <c r="B17" s="45"/>
      <c r="C17" s="45"/>
      <c r="D17" s="70"/>
      <c r="E17" s="70"/>
      <c r="F17" s="70"/>
      <c r="G17" s="70"/>
      <c r="H17" s="62"/>
      <c r="I17" s="45"/>
      <c r="J17" s="62">
        <f>SUM(J15:J16)</f>
        <v>251.28022499999997</v>
      </c>
      <c r="K17" s="45"/>
    </row>
    <row r="18" spans="1:11" ht="15">
      <c r="A18" s="45"/>
      <c r="B18" s="64" t="s">
        <v>52</v>
      </c>
      <c r="C18" s="69"/>
      <c r="D18" s="69"/>
      <c r="E18" s="69"/>
      <c r="F18" s="69"/>
      <c r="G18" s="69"/>
      <c r="H18" s="66"/>
      <c r="I18" s="67"/>
      <c r="J18" s="68">
        <f>J17*5%</f>
        <v>12.56401125</v>
      </c>
      <c r="K18" s="45"/>
    </row>
    <row r="19" spans="1:11">
      <c r="A19" s="45"/>
      <c r="B19" s="45"/>
      <c r="C19" s="45"/>
      <c r="D19" s="70"/>
      <c r="E19" s="70"/>
      <c r="F19" s="70"/>
      <c r="G19" s="70"/>
      <c r="H19" s="62"/>
      <c r="I19" s="45"/>
      <c r="J19" s="62">
        <f>SUM(J17:J18)</f>
        <v>263.84423624999999</v>
      </c>
      <c r="K19" s="45"/>
    </row>
    <row r="20" spans="1:11">
      <c r="A20" s="45"/>
      <c r="B20" s="45"/>
      <c r="C20" s="45"/>
      <c r="D20" s="70"/>
      <c r="E20" s="70"/>
      <c r="F20" s="70"/>
      <c r="G20" s="70"/>
      <c r="H20" s="62"/>
      <c r="I20" s="45"/>
      <c r="J20" s="62">
        <f>SUM(J19:J19)</f>
        <v>263.84423624999999</v>
      </c>
      <c r="K20" s="45"/>
    </row>
    <row r="21" spans="1:11">
      <c r="A21" s="45"/>
      <c r="B21" s="64" t="s">
        <v>49</v>
      </c>
      <c r="C21" s="45"/>
      <c r="D21" s="70"/>
      <c r="E21" s="70"/>
      <c r="F21" s="70"/>
      <c r="G21" s="70"/>
      <c r="H21" s="62"/>
      <c r="I21" s="45"/>
      <c r="J21" s="62">
        <f>J20*3%</f>
        <v>7.9153270874999997</v>
      </c>
      <c r="K21" s="45"/>
    </row>
    <row r="22" spans="1:11">
      <c r="A22" s="45"/>
      <c r="B22" s="45"/>
      <c r="C22" s="45"/>
      <c r="D22" s="70"/>
      <c r="E22" s="70"/>
      <c r="F22" s="70"/>
      <c r="G22" s="70"/>
      <c r="H22" s="62"/>
      <c r="I22" s="45"/>
      <c r="J22" s="62">
        <f>SUM(J20:J21)</f>
        <v>271.75956333749997</v>
      </c>
      <c r="K22" s="45"/>
    </row>
    <row r="23" spans="1:11">
      <c r="A23" s="45"/>
      <c r="B23" s="64" t="s">
        <v>46</v>
      </c>
      <c r="C23" s="45"/>
      <c r="D23" s="70"/>
      <c r="E23" s="70"/>
      <c r="F23" s="70"/>
      <c r="G23" s="70"/>
      <c r="H23" s="62"/>
      <c r="I23" s="45"/>
      <c r="J23" s="62">
        <f>J22*5%</f>
        <v>13.587978166874999</v>
      </c>
      <c r="K23" s="45"/>
    </row>
    <row r="24" spans="1:11">
      <c r="A24" s="45"/>
      <c r="B24" s="45"/>
      <c r="C24" s="45"/>
      <c r="D24" s="70"/>
      <c r="E24" s="70"/>
      <c r="F24" s="70"/>
      <c r="G24" s="70"/>
      <c r="H24" s="62"/>
      <c r="I24" s="45"/>
      <c r="J24" s="62">
        <f>SUM(J22:J23)</f>
        <v>285.34754150437499</v>
      </c>
      <c r="K24" s="45"/>
    </row>
    <row r="25" spans="1:11">
      <c r="A25" s="45"/>
      <c r="B25" s="64" t="s">
        <v>47</v>
      </c>
      <c r="C25" s="45"/>
      <c r="D25" s="70"/>
      <c r="E25" s="70"/>
      <c r="F25" s="70"/>
      <c r="G25" s="70"/>
      <c r="H25" s="62"/>
      <c r="I25" s="45"/>
      <c r="J25" s="62">
        <f>J24*10%</f>
        <v>28.5347541504375</v>
      </c>
      <c r="K25" s="45"/>
    </row>
    <row r="26" spans="1:11">
      <c r="A26" s="45"/>
      <c r="B26" s="45"/>
      <c r="C26" s="45"/>
      <c r="D26" s="70"/>
      <c r="E26" s="70"/>
      <c r="F26" s="70"/>
      <c r="G26" s="70"/>
      <c r="H26" s="62"/>
      <c r="I26" s="45"/>
      <c r="J26" s="62">
        <f>SUM(J24:J25)</f>
        <v>313.88229565481248</v>
      </c>
      <c r="K26" s="45"/>
    </row>
    <row r="27" spans="1:11">
      <c r="A27" s="45"/>
      <c r="B27" s="64" t="s">
        <v>60</v>
      </c>
      <c r="C27" s="45"/>
      <c r="D27" s="70"/>
      <c r="E27" s="70"/>
      <c r="F27" s="70"/>
      <c r="G27" s="70"/>
      <c r="H27" s="62"/>
      <c r="I27" s="45"/>
      <c r="J27" s="62">
        <f>J26*2%</f>
        <v>6.2776459130962499</v>
      </c>
      <c r="K27" s="45"/>
    </row>
    <row r="28" spans="1:11">
      <c r="A28" s="45"/>
      <c r="B28" s="45"/>
      <c r="C28" s="45"/>
      <c r="D28" s="70"/>
      <c r="E28" s="70"/>
      <c r="F28" s="70"/>
      <c r="G28" s="70"/>
      <c r="H28" s="62"/>
      <c r="I28" s="45"/>
      <c r="J28" s="62">
        <f>SUM(J26:J27)</f>
        <v>320.15994156790873</v>
      </c>
      <c r="K28" s="45" t="s">
        <v>61</v>
      </c>
    </row>
    <row r="29" spans="1:11">
      <c r="A29" s="45"/>
      <c r="B29" s="45"/>
      <c r="C29" s="45"/>
      <c r="D29" s="62"/>
      <c r="E29" s="62"/>
      <c r="F29" s="45"/>
      <c r="G29" s="62"/>
      <c r="H29" s="62"/>
      <c r="I29" s="45"/>
      <c r="J29" s="62"/>
      <c r="K29" s="45"/>
    </row>
    <row r="30" spans="1:11" ht="90">
      <c r="A30" s="71">
        <v>2</v>
      </c>
      <c r="B30" s="55" t="s">
        <v>65</v>
      </c>
      <c r="C30" s="45"/>
      <c r="D30" s="62"/>
      <c r="E30" s="62"/>
      <c r="F30" s="45"/>
      <c r="G30" s="62"/>
      <c r="H30" s="62"/>
      <c r="I30" s="45"/>
      <c r="J30" s="45"/>
      <c r="K30" s="45"/>
    </row>
    <row r="31" spans="1:11" ht="14.4">
      <c r="A31" s="65"/>
      <c r="B31" s="64" t="s">
        <v>62</v>
      </c>
      <c r="C31" s="59" t="s">
        <v>55</v>
      </c>
      <c r="D31" s="62"/>
      <c r="E31" s="62"/>
      <c r="F31" s="62"/>
      <c r="G31" s="62"/>
      <c r="H31" s="62">
        <v>1</v>
      </c>
      <c r="I31" s="62">
        <v>45</v>
      </c>
      <c r="J31" s="45">
        <f>I31*H31</f>
        <v>45</v>
      </c>
      <c r="K31" s="45"/>
    </row>
    <row r="32" spans="1:11" ht="14.4">
      <c r="A32" s="65"/>
      <c r="B32" s="64" t="s">
        <v>63</v>
      </c>
      <c r="C32" s="59" t="s">
        <v>30</v>
      </c>
      <c r="D32" s="62"/>
      <c r="E32" s="62"/>
      <c r="F32" s="62"/>
      <c r="G32" s="62"/>
      <c r="H32" s="62">
        <v>1</v>
      </c>
      <c r="I32" s="62">
        <v>15</v>
      </c>
      <c r="J32" s="62">
        <f>I32*H32</f>
        <v>15</v>
      </c>
      <c r="K32" s="45"/>
    </row>
    <row r="33" spans="1:11" ht="14.4">
      <c r="A33" s="65"/>
      <c r="B33" s="45"/>
      <c r="C33" s="59"/>
      <c r="D33" s="62"/>
      <c r="E33" s="62"/>
      <c r="F33" s="62"/>
      <c r="G33" s="62"/>
      <c r="H33" s="62"/>
      <c r="I33" s="45"/>
      <c r="J33" s="45">
        <f>SUM(J31:J32)</f>
        <v>60</v>
      </c>
      <c r="K33" s="45"/>
    </row>
    <row r="34" spans="1:11" ht="14.4">
      <c r="A34" s="65"/>
      <c r="B34" s="64" t="s">
        <v>57</v>
      </c>
      <c r="C34" s="45"/>
      <c r="D34" s="70"/>
      <c r="E34" s="70"/>
      <c r="F34" s="70"/>
      <c r="G34" s="70"/>
      <c r="H34" s="62"/>
      <c r="I34" s="45"/>
      <c r="J34" s="62">
        <f>J33*5%</f>
        <v>3</v>
      </c>
      <c r="K34" s="45"/>
    </row>
    <row r="35" spans="1:11" ht="14.4">
      <c r="A35" s="65"/>
      <c r="B35" s="45"/>
      <c r="C35" s="45"/>
      <c r="D35" s="70"/>
      <c r="E35" s="70"/>
      <c r="F35" s="70"/>
      <c r="G35" s="70"/>
      <c r="H35" s="62"/>
      <c r="I35" s="45"/>
      <c r="J35" s="62">
        <f>SUM(J33:J34)</f>
        <v>63</v>
      </c>
      <c r="K35" s="45"/>
    </row>
    <row r="36" spans="1:11" ht="14.4">
      <c r="A36" s="65"/>
      <c r="B36" s="64" t="s">
        <v>51</v>
      </c>
      <c r="C36" s="45"/>
      <c r="D36" s="70"/>
      <c r="E36" s="70"/>
      <c r="F36" s="70"/>
      <c r="G36" s="70"/>
      <c r="H36" s="62"/>
      <c r="I36" s="45"/>
      <c r="J36" s="62">
        <f>J35*5%</f>
        <v>3.1500000000000004</v>
      </c>
      <c r="K36" s="45"/>
    </row>
    <row r="37" spans="1:11">
      <c r="A37" s="45"/>
      <c r="B37" s="45"/>
      <c r="C37" s="45"/>
      <c r="D37" s="70"/>
      <c r="E37" s="70"/>
      <c r="F37" s="70"/>
      <c r="G37" s="70"/>
      <c r="H37" s="62"/>
      <c r="I37" s="45"/>
      <c r="J37" s="62">
        <f>SUM(J35:J36)</f>
        <v>66.150000000000006</v>
      </c>
      <c r="K37" s="45"/>
    </row>
    <row r="38" spans="1:11">
      <c r="A38" s="45"/>
      <c r="B38" s="64" t="s">
        <v>64</v>
      </c>
      <c r="C38" s="45"/>
      <c r="D38" s="70"/>
      <c r="E38" s="70"/>
      <c r="F38" s="70"/>
      <c r="G38" s="70"/>
      <c r="H38" s="62"/>
      <c r="I38" s="45"/>
      <c r="J38" s="62">
        <v>43</v>
      </c>
      <c r="K38" s="45"/>
    </row>
    <row r="39" spans="1:11">
      <c r="A39" s="45"/>
      <c r="B39" s="45"/>
      <c r="C39" s="45"/>
      <c r="D39" s="70"/>
      <c r="E39" s="70"/>
      <c r="F39" s="70"/>
      <c r="G39" s="70"/>
      <c r="H39" s="62"/>
      <c r="I39" s="45"/>
      <c r="J39" s="62">
        <f>SUM(J37:J38)</f>
        <v>109.15</v>
      </c>
      <c r="K39" s="45"/>
    </row>
    <row r="40" spans="1:11" ht="15">
      <c r="A40" s="45"/>
      <c r="B40" s="64" t="s">
        <v>52</v>
      </c>
      <c r="C40" s="69"/>
      <c r="D40" s="69"/>
      <c r="E40" s="69"/>
      <c r="F40" s="69"/>
      <c r="G40" s="69"/>
      <c r="H40" s="66"/>
      <c r="I40" s="67"/>
      <c r="J40" s="68">
        <f>J39*5%</f>
        <v>5.4575000000000005</v>
      </c>
      <c r="K40" s="45"/>
    </row>
    <row r="41" spans="1:11">
      <c r="A41" s="45"/>
      <c r="B41" s="45"/>
      <c r="C41" s="45"/>
      <c r="D41" s="70"/>
      <c r="E41" s="70"/>
      <c r="F41" s="70"/>
      <c r="G41" s="70"/>
      <c r="H41" s="62"/>
      <c r="I41" s="45"/>
      <c r="J41" s="62">
        <f>SUM(J39:J40)</f>
        <v>114.6075</v>
      </c>
      <c r="K41" s="45"/>
    </row>
    <row r="42" spans="1:11">
      <c r="A42" s="45"/>
      <c r="B42" s="45"/>
      <c r="C42" s="45"/>
      <c r="D42" s="70"/>
      <c r="E42" s="70"/>
      <c r="F42" s="70"/>
      <c r="G42" s="70"/>
      <c r="H42" s="62"/>
      <c r="I42" s="45"/>
      <c r="J42" s="62">
        <f>SUM(J41:J41)</f>
        <v>114.6075</v>
      </c>
      <c r="K42" s="45"/>
    </row>
    <row r="43" spans="1:11">
      <c r="A43" s="45"/>
      <c r="B43" s="64" t="s">
        <v>49</v>
      </c>
      <c r="C43" s="45"/>
      <c r="D43" s="70"/>
      <c r="E43" s="70"/>
      <c r="F43" s="70"/>
      <c r="G43" s="70"/>
      <c r="H43" s="62"/>
      <c r="I43" s="45"/>
      <c r="J43" s="62">
        <f>J42*3%</f>
        <v>3.4382250000000001</v>
      </c>
      <c r="K43" s="45"/>
    </row>
    <row r="44" spans="1:11">
      <c r="A44" s="45"/>
      <c r="B44" s="45"/>
      <c r="C44" s="45"/>
      <c r="D44" s="70"/>
      <c r="E44" s="70"/>
      <c r="F44" s="70"/>
      <c r="G44" s="70"/>
      <c r="H44" s="62"/>
      <c r="I44" s="45"/>
      <c r="J44" s="62">
        <f>SUM(J42:J43)</f>
        <v>118.045725</v>
      </c>
      <c r="K44" s="45"/>
    </row>
    <row r="45" spans="1:11">
      <c r="A45" s="45"/>
      <c r="B45" s="64" t="s">
        <v>46</v>
      </c>
      <c r="C45" s="45"/>
      <c r="D45" s="70"/>
      <c r="E45" s="70"/>
      <c r="F45" s="70"/>
      <c r="G45" s="70"/>
      <c r="H45" s="62"/>
      <c r="I45" s="45"/>
      <c r="J45" s="62">
        <f>J44*5%</f>
        <v>5.9022862500000004</v>
      </c>
      <c r="K45" s="45"/>
    </row>
    <row r="46" spans="1:11">
      <c r="A46" s="45"/>
      <c r="B46" s="45"/>
      <c r="C46" s="45"/>
      <c r="D46" s="70"/>
      <c r="E46" s="70"/>
      <c r="F46" s="70"/>
      <c r="G46" s="70"/>
      <c r="H46" s="62"/>
      <c r="I46" s="45"/>
      <c r="J46" s="62">
        <f>SUM(J44:J45)</f>
        <v>123.94801125000001</v>
      </c>
      <c r="K46" s="45"/>
    </row>
    <row r="47" spans="1:11">
      <c r="A47" s="45"/>
      <c r="B47" s="64" t="s">
        <v>58</v>
      </c>
      <c r="C47" s="45"/>
      <c r="D47" s="70"/>
      <c r="E47" s="70"/>
      <c r="F47" s="70"/>
      <c r="G47" s="70"/>
      <c r="H47" s="62"/>
      <c r="I47" s="45"/>
      <c r="J47" s="62">
        <f>J46*15%</f>
        <v>18.592201687500001</v>
      </c>
      <c r="K47" s="45"/>
    </row>
    <row r="48" spans="1:11">
      <c r="A48" s="45"/>
      <c r="B48" s="45"/>
      <c r="C48" s="45"/>
      <c r="D48" s="70"/>
      <c r="E48" s="70"/>
      <c r="F48" s="70"/>
      <c r="G48" s="70"/>
      <c r="H48" s="62"/>
      <c r="I48" s="45"/>
      <c r="J48" s="62">
        <f>SUM(J46:J47)</f>
        <v>142.5402129375</v>
      </c>
      <c r="K48" s="45"/>
    </row>
    <row r="49" spans="1:11">
      <c r="A49" s="45"/>
      <c r="B49" s="64" t="s">
        <v>60</v>
      </c>
      <c r="C49" s="45"/>
      <c r="D49" s="70"/>
      <c r="E49" s="70"/>
      <c r="F49" s="70"/>
      <c r="G49" s="70"/>
      <c r="H49" s="62"/>
      <c r="I49" s="45"/>
      <c r="J49" s="62">
        <f>J48*2%</f>
        <v>2.8508042587500002</v>
      </c>
      <c r="K49" s="45"/>
    </row>
    <row r="50" spans="1:11">
      <c r="A50" s="45"/>
      <c r="B50" s="45"/>
      <c r="C50" s="45"/>
      <c r="D50" s="70"/>
      <c r="E50" s="70"/>
      <c r="F50" s="70"/>
      <c r="G50" s="70"/>
      <c r="H50" s="62"/>
      <c r="I50" s="45"/>
      <c r="J50" s="62">
        <f>SUM(J48:J49)</f>
        <v>145.39101719625</v>
      </c>
      <c r="K50" s="45" t="s">
        <v>61</v>
      </c>
    </row>
    <row r="51" spans="1:11" ht="14.4">
      <c r="A51" s="71"/>
      <c r="B51" s="72"/>
      <c r="C51" s="60"/>
      <c r="D51" s="45"/>
      <c r="E51" s="45"/>
      <c r="F51" s="45"/>
      <c r="G51" s="45"/>
      <c r="H51" s="45"/>
      <c r="I51" s="45"/>
      <c r="J51" s="45"/>
      <c r="K51" s="45"/>
    </row>
    <row r="52" spans="1:11" ht="75">
      <c r="A52" s="71">
        <v>5</v>
      </c>
      <c r="B52" s="55" t="s">
        <v>76</v>
      </c>
      <c r="C52" s="45"/>
      <c r="D52" s="62"/>
      <c r="E52" s="62"/>
      <c r="F52" s="45"/>
      <c r="G52" s="62"/>
      <c r="H52" s="62"/>
      <c r="I52" s="45"/>
      <c r="J52" s="45"/>
      <c r="K52" s="45"/>
    </row>
    <row r="53" spans="1:11" ht="14.4">
      <c r="A53" s="65"/>
      <c r="B53" s="64" t="s">
        <v>62</v>
      </c>
      <c r="C53" s="59" t="s">
        <v>55</v>
      </c>
      <c r="D53" s="62"/>
      <c r="E53" s="62"/>
      <c r="F53" s="62"/>
      <c r="G53" s="62"/>
      <c r="H53" s="62">
        <v>1</v>
      </c>
      <c r="I53" s="62">
        <v>45</v>
      </c>
      <c r="J53" s="45">
        <f>I53*H53</f>
        <v>45</v>
      </c>
      <c r="K53" s="45"/>
    </row>
    <row r="54" spans="1:11" ht="14.4">
      <c r="A54" s="65"/>
      <c r="B54" s="64" t="s">
        <v>63</v>
      </c>
      <c r="C54" s="59" t="s">
        <v>30</v>
      </c>
      <c r="D54" s="62"/>
      <c r="E54" s="62"/>
      <c r="F54" s="62"/>
      <c r="G54" s="62"/>
      <c r="H54" s="62">
        <v>1</v>
      </c>
      <c r="I54" s="62">
        <v>15</v>
      </c>
      <c r="J54" s="62">
        <f>I54*H54</f>
        <v>15</v>
      </c>
      <c r="K54" s="45"/>
    </row>
    <row r="55" spans="1:11" ht="14.4">
      <c r="A55" s="65"/>
      <c r="B55" s="45"/>
      <c r="C55" s="59"/>
      <c r="D55" s="62"/>
      <c r="E55" s="62"/>
      <c r="F55" s="62"/>
      <c r="G55" s="62"/>
      <c r="H55" s="62"/>
      <c r="I55" s="45"/>
      <c r="J55" s="45">
        <f>SUM(J53:J54)</f>
        <v>60</v>
      </c>
      <c r="K55" s="45"/>
    </row>
    <row r="56" spans="1:11" ht="14.4">
      <c r="A56" s="65"/>
      <c r="B56" s="93" t="s">
        <v>67</v>
      </c>
      <c r="C56" s="45"/>
      <c r="D56" s="70"/>
      <c r="E56" s="70"/>
      <c r="F56" s="70"/>
      <c r="G56" s="70"/>
      <c r="H56" s="62"/>
      <c r="I56" s="45"/>
      <c r="J56" s="62">
        <f>J55*10%</f>
        <v>6</v>
      </c>
      <c r="K56" s="45"/>
    </row>
    <row r="57" spans="1:11" ht="14.4">
      <c r="A57" s="65"/>
      <c r="B57" s="45"/>
      <c r="C57" s="45"/>
      <c r="D57" s="70"/>
      <c r="E57" s="70"/>
      <c r="F57" s="70"/>
      <c r="G57" s="70"/>
      <c r="H57" s="62"/>
      <c r="I57" s="45"/>
      <c r="J57" s="62">
        <f>SUM(J55:J56)</f>
        <v>66</v>
      </c>
      <c r="K57" s="45"/>
    </row>
    <row r="58" spans="1:11" ht="14.4">
      <c r="A58" s="65"/>
      <c r="B58" s="64" t="s">
        <v>51</v>
      </c>
      <c r="C58" s="45"/>
      <c r="D58" s="70"/>
      <c r="E58" s="70"/>
      <c r="F58" s="70"/>
      <c r="G58" s="70"/>
      <c r="H58" s="62"/>
      <c r="I58" s="45"/>
      <c r="J58" s="62">
        <f>J57*5%</f>
        <v>3.3000000000000003</v>
      </c>
      <c r="K58" s="45"/>
    </row>
    <row r="59" spans="1:11">
      <c r="A59" s="45"/>
      <c r="B59" s="45"/>
      <c r="C59" s="45"/>
      <c r="D59" s="70"/>
      <c r="E59" s="70"/>
      <c r="F59" s="70"/>
      <c r="G59" s="70"/>
      <c r="H59" s="62"/>
      <c r="I59" s="45"/>
      <c r="J59" s="62">
        <f>SUM(J57:J58)</f>
        <v>69.3</v>
      </c>
      <c r="K59" s="45"/>
    </row>
    <row r="60" spans="1:11">
      <c r="A60" s="45"/>
      <c r="B60" s="64" t="s">
        <v>64</v>
      </c>
      <c r="C60" s="45"/>
      <c r="D60" s="70"/>
      <c r="E60" s="70"/>
      <c r="F60" s="70"/>
      <c r="G60" s="70"/>
      <c r="H60" s="62"/>
      <c r="I60" s="45"/>
      <c r="J60" s="62">
        <v>55</v>
      </c>
      <c r="K60" s="45"/>
    </row>
    <row r="61" spans="1:11">
      <c r="A61" s="45"/>
      <c r="B61" s="45"/>
      <c r="C61" s="45"/>
      <c r="D61" s="70"/>
      <c r="E61" s="70"/>
      <c r="F61" s="70"/>
      <c r="G61" s="70"/>
      <c r="H61" s="62"/>
      <c r="I61" s="45"/>
      <c r="J61" s="62">
        <f>SUM(J59:J60)</f>
        <v>124.3</v>
      </c>
      <c r="K61" s="45"/>
    </row>
    <row r="62" spans="1:11" ht="15">
      <c r="A62" s="45"/>
      <c r="B62" s="64" t="s">
        <v>52</v>
      </c>
      <c r="C62" s="69"/>
      <c r="D62" s="69"/>
      <c r="E62" s="69"/>
      <c r="F62" s="69"/>
      <c r="G62" s="69"/>
      <c r="H62" s="66"/>
      <c r="I62" s="67"/>
      <c r="J62" s="68">
        <f>J61*5%</f>
        <v>6.2149999999999999</v>
      </c>
      <c r="K62" s="45"/>
    </row>
    <row r="63" spans="1:11">
      <c r="A63" s="45"/>
      <c r="B63" s="45"/>
      <c r="C63" s="45"/>
      <c r="D63" s="70"/>
      <c r="E63" s="70"/>
      <c r="F63" s="70"/>
      <c r="G63" s="70"/>
      <c r="H63" s="62"/>
      <c r="I63" s="45"/>
      <c r="J63" s="62">
        <f>SUM(J61:J62)</f>
        <v>130.51499999999999</v>
      </c>
      <c r="K63" s="45"/>
    </row>
    <row r="64" spans="1:11">
      <c r="A64" s="45"/>
      <c r="B64" s="45"/>
      <c r="C64" s="45"/>
      <c r="D64" s="70"/>
      <c r="E64" s="70"/>
      <c r="F64" s="70"/>
      <c r="G64" s="70"/>
      <c r="H64" s="62"/>
      <c r="I64" s="45"/>
      <c r="J64" s="62">
        <f>SUM(J63:J63)</f>
        <v>130.51499999999999</v>
      </c>
      <c r="K64" s="45"/>
    </row>
    <row r="65" spans="1:11">
      <c r="A65" s="45"/>
      <c r="B65" s="64" t="s">
        <v>49</v>
      </c>
      <c r="C65" s="45"/>
      <c r="D65" s="70"/>
      <c r="E65" s="70"/>
      <c r="F65" s="70"/>
      <c r="G65" s="70"/>
      <c r="H65" s="62"/>
      <c r="I65" s="45"/>
      <c r="J65" s="62">
        <f>J64*3%</f>
        <v>3.9154499999999994</v>
      </c>
      <c r="K65" s="45"/>
    </row>
    <row r="66" spans="1:11">
      <c r="A66" s="45"/>
      <c r="B66" s="45"/>
      <c r="C66" s="45"/>
      <c r="D66" s="70"/>
      <c r="E66" s="70"/>
      <c r="F66" s="70"/>
      <c r="G66" s="70"/>
      <c r="H66" s="62"/>
      <c r="I66" s="45"/>
      <c r="J66" s="62">
        <f>SUM(J64:J65)</f>
        <v>134.43044999999998</v>
      </c>
      <c r="K66" s="45"/>
    </row>
    <row r="67" spans="1:11">
      <c r="A67" s="45"/>
      <c r="B67" s="64" t="s">
        <v>46</v>
      </c>
      <c r="C67" s="45"/>
      <c r="D67" s="70"/>
      <c r="E67" s="70"/>
      <c r="F67" s="70"/>
      <c r="G67" s="70"/>
      <c r="H67" s="62"/>
      <c r="I67" s="45"/>
      <c r="J67" s="62">
        <f>J66*5%</f>
        <v>6.721522499999999</v>
      </c>
      <c r="K67" s="45"/>
    </row>
    <row r="68" spans="1:11">
      <c r="A68" s="45"/>
      <c r="B68" s="45"/>
      <c r="C68" s="45"/>
      <c r="D68" s="70"/>
      <c r="E68" s="70"/>
      <c r="F68" s="70"/>
      <c r="G68" s="70"/>
      <c r="H68" s="62"/>
      <c r="I68" s="45"/>
      <c r="J68" s="62">
        <f>SUM(J66:J67)</f>
        <v>141.15197249999997</v>
      </c>
      <c r="K68" s="45"/>
    </row>
    <row r="69" spans="1:11">
      <c r="A69" s="45"/>
      <c r="B69" s="64" t="s">
        <v>58</v>
      </c>
      <c r="C69" s="45"/>
      <c r="D69" s="70"/>
      <c r="E69" s="70"/>
      <c r="F69" s="70"/>
      <c r="G69" s="70"/>
      <c r="H69" s="62"/>
      <c r="I69" s="45"/>
      <c r="J69" s="62">
        <f>J68*15%</f>
        <v>21.172795874999995</v>
      </c>
      <c r="K69" s="45"/>
    </row>
    <row r="70" spans="1:11">
      <c r="A70" s="45"/>
      <c r="B70" s="45"/>
      <c r="C70" s="45"/>
      <c r="D70" s="70"/>
      <c r="E70" s="70"/>
      <c r="F70" s="70"/>
      <c r="G70" s="70"/>
      <c r="H70" s="62"/>
      <c r="I70" s="45"/>
      <c r="J70" s="62">
        <f>SUM(J68:J69)</f>
        <v>162.32476837499996</v>
      </c>
      <c r="K70" s="45"/>
    </row>
    <row r="71" spans="1:11">
      <c r="A71" s="45"/>
      <c r="B71" s="64" t="s">
        <v>60</v>
      </c>
      <c r="C71" s="45"/>
      <c r="D71" s="70"/>
      <c r="E71" s="70"/>
      <c r="F71" s="70"/>
      <c r="G71" s="70"/>
      <c r="H71" s="62"/>
      <c r="I71" s="45"/>
      <c r="J71" s="62">
        <f>J70*2%</f>
        <v>3.2464953674999992</v>
      </c>
      <c r="K71" s="45"/>
    </row>
    <row r="72" spans="1:11">
      <c r="A72" s="45"/>
      <c r="B72" s="45"/>
      <c r="C72" s="45"/>
      <c r="D72" s="70"/>
      <c r="E72" s="70"/>
      <c r="F72" s="70"/>
      <c r="G72" s="70"/>
      <c r="H72" s="62"/>
      <c r="I72" s="45"/>
      <c r="J72" s="62">
        <f>SUM(J70:J71)</f>
        <v>165.57126374249995</v>
      </c>
      <c r="K72" s="45" t="s">
        <v>61</v>
      </c>
    </row>
    <row r="73" spans="1:11" ht="208.8">
      <c r="A73" s="95">
        <v>7</v>
      </c>
      <c r="B73" s="56" t="s">
        <v>72</v>
      </c>
      <c r="C73" s="45"/>
      <c r="D73" s="45"/>
      <c r="E73" s="45"/>
      <c r="F73" s="45"/>
      <c r="G73" s="45"/>
      <c r="H73" s="45"/>
      <c r="I73" s="45"/>
      <c r="J73" s="45"/>
      <c r="K73" s="45"/>
    </row>
    <row r="74" spans="1:11" ht="15">
      <c r="A74" s="63"/>
      <c r="B74" s="51" t="s">
        <v>32</v>
      </c>
      <c r="C74" s="59"/>
      <c r="D74" s="62"/>
      <c r="E74" s="62"/>
      <c r="F74" s="62"/>
      <c r="G74" s="62"/>
      <c r="H74" s="62"/>
      <c r="I74" s="45"/>
      <c r="J74" s="45"/>
      <c r="K74" s="45"/>
    </row>
    <row r="75" spans="1:11" ht="14.4">
      <c r="A75" s="63"/>
      <c r="B75" s="45"/>
      <c r="C75" s="59"/>
      <c r="D75" s="62"/>
      <c r="E75" s="62"/>
      <c r="F75" s="62"/>
      <c r="G75" s="62"/>
      <c r="H75" s="62"/>
      <c r="I75" s="45"/>
      <c r="J75" s="45"/>
      <c r="K75" s="45"/>
    </row>
    <row r="76" spans="1:11" ht="14.4">
      <c r="A76" s="63"/>
      <c r="B76" s="93" t="s">
        <v>68</v>
      </c>
      <c r="C76" s="59" t="s">
        <v>55</v>
      </c>
      <c r="D76" s="62"/>
      <c r="E76" s="62"/>
      <c r="F76" s="62"/>
      <c r="G76" s="62"/>
      <c r="H76" s="62">
        <v>1</v>
      </c>
      <c r="I76" s="62">
        <v>145</v>
      </c>
      <c r="J76" s="45">
        <f>I76*H76</f>
        <v>145</v>
      </c>
      <c r="K76" s="45"/>
    </row>
    <row r="77" spans="1:11" ht="14.4">
      <c r="A77" s="63"/>
      <c r="B77" s="93" t="s">
        <v>69</v>
      </c>
      <c r="C77" s="94" t="s">
        <v>73</v>
      </c>
      <c r="D77" s="62"/>
      <c r="E77" s="62"/>
      <c r="F77" s="62"/>
      <c r="G77" s="62"/>
      <c r="H77" s="62">
        <v>1</v>
      </c>
      <c r="I77" s="62">
        <v>850</v>
      </c>
      <c r="J77" s="62">
        <f>I77*H77</f>
        <v>850</v>
      </c>
      <c r="K77" s="45"/>
    </row>
    <row r="78" spans="1:11" ht="14.4">
      <c r="A78" s="63"/>
      <c r="B78" s="93" t="s">
        <v>74</v>
      </c>
      <c r="C78" s="59" t="s">
        <v>55</v>
      </c>
      <c r="D78" s="62"/>
      <c r="E78" s="62"/>
      <c r="F78" s="62"/>
      <c r="G78" s="62"/>
      <c r="H78" s="62">
        <v>2</v>
      </c>
      <c r="I78" s="45">
        <v>95</v>
      </c>
      <c r="J78" s="45">
        <f t="shared" ref="J78:J80" si="1">I78*H78</f>
        <v>190</v>
      </c>
      <c r="K78" s="45"/>
    </row>
    <row r="79" spans="1:11" ht="14.4">
      <c r="A79" s="63"/>
      <c r="B79" s="93"/>
      <c r="C79" s="59"/>
      <c r="D79" s="62"/>
      <c r="E79" s="62"/>
      <c r="F79" s="62"/>
      <c r="G79" s="62"/>
      <c r="H79" s="62"/>
      <c r="I79" s="45"/>
      <c r="J79" s="45">
        <f>SUM(J76:J78)</f>
        <v>1185</v>
      </c>
      <c r="K79" s="45"/>
    </row>
    <row r="80" spans="1:11" ht="14.4">
      <c r="A80" s="63"/>
      <c r="B80" s="93" t="s">
        <v>70</v>
      </c>
      <c r="C80" s="94" t="s">
        <v>33</v>
      </c>
      <c r="D80" s="62"/>
      <c r="E80" s="62"/>
      <c r="F80" s="62"/>
      <c r="G80" s="62"/>
      <c r="H80" s="62">
        <v>1</v>
      </c>
      <c r="I80" s="45">
        <v>7500</v>
      </c>
      <c r="J80" s="45">
        <f t="shared" si="1"/>
        <v>7500</v>
      </c>
      <c r="K80" s="45"/>
    </row>
    <row r="81" spans="1:11" ht="14.4">
      <c r="A81" s="63"/>
      <c r="B81" s="93" t="s">
        <v>71</v>
      </c>
      <c r="C81" s="94" t="s">
        <v>33</v>
      </c>
      <c r="D81" s="62"/>
      <c r="E81" s="62"/>
      <c r="F81" s="62"/>
      <c r="G81" s="62"/>
      <c r="H81" s="62">
        <v>2</v>
      </c>
      <c r="I81" s="45">
        <v>2250</v>
      </c>
      <c r="J81" s="45">
        <f>SUM(J76:J80)</f>
        <v>9870</v>
      </c>
      <c r="K81" s="45"/>
    </row>
    <row r="82" spans="1:11" ht="14.4">
      <c r="A82" s="63"/>
      <c r="B82" s="93"/>
      <c r="C82" s="94"/>
      <c r="D82" s="62"/>
      <c r="E82" s="62"/>
      <c r="F82" s="62"/>
      <c r="G82" s="62"/>
      <c r="H82" s="62"/>
      <c r="I82" s="45"/>
      <c r="J82" s="45">
        <f>SUM(J79:J81)</f>
        <v>18555</v>
      </c>
      <c r="K82" s="45"/>
    </row>
    <row r="83" spans="1:11" ht="14.4">
      <c r="A83" s="63"/>
      <c r="B83" s="64" t="s">
        <v>59</v>
      </c>
      <c r="C83" s="45"/>
      <c r="D83" s="70"/>
      <c r="E83" s="70"/>
      <c r="F83" s="70"/>
      <c r="G83" s="70"/>
      <c r="H83" s="62"/>
      <c r="I83" s="45"/>
      <c r="J83" s="62">
        <f>J82*14%</f>
        <v>2597.7000000000003</v>
      </c>
      <c r="K83" s="45"/>
    </row>
    <row r="84" spans="1:11" ht="14.4">
      <c r="A84" s="63"/>
      <c r="B84" s="45"/>
      <c r="C84" s="45"/>
      <c r="D84" s="70"/>
      <c r="E84" s="70"/>
      <c r="F84" s="70"/>
      <c r="G84" s="70"/>
      <c r="H84" s="62"/>
      <c r="I84" s="45"/>
      <c r="J84" s="62">
        <f>SUM(J82:J83)</f>
        <v>21152.7</v>
      </c>
      <c r="K84" s="45"/>
    </row>
    <row r="85" spans="1:11" ht="14.4">
      <c r="A85" s="63"/>
      <c r="B85" s="64" t="s">
        <v>51</v>
      </c>
      <c r="C85" s="45"/>
      <c r="D85" s="70"/>
      <c r="E85" s="70"/>
      <c r="F85" s="70"/>
      <c r="G85" s="70"/>
      <c r="H85" s="62"/>
      <c r="I85" s="45"/>
      <c r="J85" s="62">
        <f>J84*5%</f>
        <v>1057.635</v>
      </c>
      <c r="K85" s="45"/>
    </row>
    <row r="86" spans="1:11">
      <c r="A86" s="45"/>
      <c r="B86" s="45"/>
      <c r="C86" s="45"/>
      <c r="D86" s="70"/>
      <c r="E86" s="70"/>
      <c r="F86" s="70"/>
      <c r="G86" s="70"/>
      <c r="H86" s="62"/>
      <c r="I86" s="45"/>
      <c r="J86" s="62">
        <f>SUM(J84:J85)</f>
        <v>22210.334999999999</v>
      </c>
      <c r="K86" s="45"/>
    </row>
    <row r="87" spans="1:11" ht="14.4">
      <c r="A87" s="61"/>
      <c r="B87" s="64" t="s">
        <v>53</v>
      </c>
      <c r="C87" s="45"/>
      <c r="D87" s="70"/>
      <c r="E87" s="70"/>
      <c r="F87" s="70"/>
      <c r="G87" s="70"/>
      <c r="H87" s="62"/>
      <c r="I87" s="45"/>
      <c r="J87" s="62">
        <f>J86*45%</f>
        <v>9994.6507500000007</v>
      </c>
      <c r="K87" s="45"/>
    </row>
    <row r="88" spans="1:11">
      <c r="A88" s="45"/>
      <c r="B88" s="45"/>
      <c r="C88" s="45"/>
      <c r="D88" s="70"/>
      <c r="E88" s="70"/>
      <c r="F88" s="70"/>
      <c r="G88" s="70"/>
      <c r="H88" s="62"/>
      <c r="I88" s="45"/>
      <c r="J88" s="62">
        <f>SUM(J86:J87)</f>
        <v>32204.98575</v>
      </c>
      <c r="K88" s="45"/>
    </row>
    <row r="89" spans="1:11" ht="15">
      <c r="A89" s="45"/>
      <c r="B89" s="64" t="s">
        <v>52</v>
      </c>
      <c r="C89" s="69"/>
      <c r="D89" s="69"/>
      <c r="E89" s="69"/>
      <c r="F89" s="69"/>
      <c r="G89" s="69"/>
      <c r="H89" s="66"/>
      <c r="I89" s="67"/>
      <c r="J89" s="68">
        <f>J88*5%</f>
        <v>1610.2492875</v>
      </c>
      <c r="K89" s="45"/>
    </row>
    <row r="90" spans="1:11">
      <c r="A90" s="45"/>
      <c r="B90" s="45"/>
      <c r="C90" s="45"/>
      <c r="D90" s="70"/>
      <c r="E90" s="70"/>
      <c r="F90" s="70"/>
      <c r="G90" s="70"/>
      <c r="H90" s="62"/>
      <c r="I90" s="45"/>
      <c r="J90" s="62">
        <f>SUM(J88:J89)</f>
        <v>33815.235037500002</v>
      </c>
      <c r="K90" s="45"/>
    </row>
    <row r="91" spans="1:11">
      <c r="A91" s="45"/>
      <c r="B91" s="45"/>
      <c r="C91" s="45"/>
      <c r="D91" s="70"/>
      <c r="E91" s="70"/>
      <c r="F91" s="70"/>
      <c r="G91" s="70"/>
      <c r="H91" s="62"/>
      <c r="I91" s="45"/>
      <c r="J91" s="62">
        <f>SUM(J90:J90)</f>
        <v>33815.235037500002</v>
      </c>
      <c r="K91" s="45"/>
    </row>
    <row r="92" spans="1:11">
      <c r="A92" s="45"/>
      <c r="B92" s="64" t="s">
        <v>49</v>
      </c>
      <c r="C92" s="45"/>
      <c r="D92" s="70"/>
      <c r="E92" s="70"/>
      <c r="F92" s="70"/>
      <c r="G92" s="70"/>
      <c r="H92" s="62"/>
      <c r="I92" s="45"/>
      <c r="J92" s="62">
        <f>J91*3%</f>
        <v>1014.457051125</v>
      </c>
      <c r="K92" s="45"/>
    </row>
    <row r="93" spans="1:11">
      <c r="A93" s="45"/>
      <c r="B93" s="45"/>
      <c r="C93" s="45"/>
      <c r="D93" s="70"/>
      <c r="E93" s="70"/>
      <c r="F93" s="70"/>
      <c r="G93" s="70"/>
      <c r="H93" s="62"/>
      <c r="I93" s="45"/>
      <c r="J93" s="62">
        <f>SUM(J91:J92)</f>
        <v>34829.692088625001</v>
      </c>
      <c r="K93" s="45"/>
    </row>
    <row r="94" spans="1:11">
      <c r="A94" s="45"/>
      <c r="B94" s="64" t="s">
        <v>46</v>
      </c>
      <c r="C94" s="45"/>
      <c r="D94" s="70"/>
      <c r="E94" s="70"/>
      <c r="F94" s="70"/>
      <c r="G94" s="70"/>
      <c r="H94" s="62"/>
      <c r="I94" s="45"/>
      <c r="J94" s="62">
        <f>J93*5%</f>
        <v>1741.4846044312501</v>
      </c>
      <c r="K94" s="45"/>
    </row>
    <row r="95" spans="1:11">
      <c r="A95" s="45"/>
      <c r="B95" s="45"/>
      <c r="C95" s="45"/>
      <c r="D95" s="70"/>
      <c r="E95" s="70"/>
      <c r="F95" s="70"/>
      <c r="G95" s="70"/>
      <c r="H95" s="62"/>
      <c r="I95" s="45"/>
      <c r="J95" s="62">
        <f>SUM(J93:J94)</f>
        <v>36571.176693056252</v>
      </c>
      <c r="K95" s="45"/>
    </row>
    <row r="96" spans="1:11">
      <c r="A96" s="45"/>
      <c r="B96" s="64" t="s">
        <v>47</v>
      </c>
      <c r="C96" s="45"/>
      <c r="D96" s="70"/>
      <c r="E96" s="70"/>
      <c r="F96" s="70"/>
      <c r="G96" s="70"/>
      <c r="H96" s="62"/>
      <c r="I96" s="45"/>
      <c r="J96" s="62">
        <f>J95*10%</f>
        <v>3657.1176693056254</v>
      </c>
      <c r="K96" s="45"/>
    </row>
    <row r="97" spans="1:11">
      <c r="A97" s="45"/>
      <c r="B97" s="45"/>
      <c r="C97" s="45"/>
      <c r="D97" s="70"/>
      <c r="E97" s="70"/>
      <c r="F97" s="70"/>
      <c r="G97" s="70"/>
      <c r="H97" s="62"/>
      <c r="I97" s="45"/>
      <c r="J97" s="62">
        <f>SUM(J95:J96)</f>
        <v>40228.294362361878</v>
      </c>
      <c r="K97" s="45"/>
    </row>
    <row r="98" spans="1:11">
      <c r="A98" s="45"/>
      <c r="B98" s="64" t="s">
        <v>60</v>
      </c>
      <c r="C98" s="45"/>
      <c r="D98" s="70"/>
      <c r="E98" s="70"/>
      <c r="F98" s="70"/>
      <c r="G98" s="70"/>
      <c r="H98" s="62"/>
      <c r="I98" s="45"/>
      <c r="J98" s="62">
        <f>J97*2%</f>
        <v>804.56588724723758</v>
      </c>
      <c r="K98" s="45"/>
    </row>
    <row r="99" spans="1:11">
      <c r="A99" s="45"/>
      <c r="B99" s="45"/>
      <c r="C99" s="45"/>
      <c r="D99" s="70"/>
      <c r="E99" s="70"/>
      <c r="F99" s="70"/>
      <c r="G99" s="70"/>
      <c r="H99" s="62"/>
      <c r="I99" s="45"/>
      <c r="J99" s="62">
        <f>SUM(J97:J98)</f>
        <v>41032.860249609112</v>
      </c>
      <c r="K99" s="46" t="s">
        <v>75</v>
      </c>
    </row>
    <row r="100" spans="1:11" ht="14.4">
      <c r="A100" s="74"/>
      <c r="B100" s="64"/>
      <c r="C100" s="45"/>
      <c r="D100" s="62"/>
      <c r="E100" s="62"/>
      <c r="F100" s="62"/>
      <c r="G100" s="62"/>
      <c r="H100" s="62"/>
      <c r="I100" s="45"/>
      <c r="J100" s="62"/>
      <c r="K100" s="45"/>
    </row>
    <row r="101" spans="1:11" ht="14.4">
      <c r="A101" s="74"/>
      <c r="B101" s="64"/>
      <c r="C101" s="45"/>
      <c r="D101" s="62"/>
      <c r="E101" s="62"/>
      <c r="F101" s="62"/>
      <c r="G101" s="62"/>
      <c r="H101" s="62"/>
      <c r="I101" s="45"/>
      <c r="J101" s="62"/>
    </row>
    <row r="102" spans="1:11" ht="14.4">
      <c r="A102" s="74"/>
      <c r="B102" s="74"/>
      <c r="C102" s="74"/>
      <c r="D102" s="73"/>
      <c r="E102" s="45"/>
      <c r="F102" s="45"/>
      <c r="G102" s="45"/>
      <c r="H102" s="45"/>
      <c r="I102" s="45"/>
      <c r="J102" s="62"/>
      <c r="K102" s="45"/>
    </row>
    <row r="103" spans="1:11" ht="14.4">
      <c r="A103" s="74"/>
      <c r="B103" s="74"/>
      <c r="C103" s="74"/>
      <c r="D103" s="74"/>
      <c r="E103" s="45"/>
      <c r="F103" s="45"/>
      <c r="G103" s="45"/>
      <c r="H103" s="45"/>
      <c r="I103" s="45"/>
      <c r="J103" s="45"/>
      <c r="K103" s="45"/>
    </row>
    <row r="104" spans="1:11" ht="14.4">
      <c r="A104" s="75"/>
      <c r="B104" s="74"/>
      <c r="C104" s="76"/>
      <c r="D104" s="77"/>
      <c r="E104" s="70"/>
      <c r="F104" s="70"/>
      <c r="G104" s="70"/>
      <c r="H104" s="70"/>
      <c r="I104" s="45"/>
      <c r="J104" s="45"/>
      <c r="K104" s="45"/>
    </row>
    <row r="105" spans="1:11" ht="14.4">
      <c r="A105" s="74"/>
      <c r="B105" s="64"/>
      <c r="C105" s="76"/>
      <c r="D105" s="62"/>
      <c r="E105" s="62"/>
      <c r="F105" s="62"/>
      <c r="G105" s="62"/>
      <c r="H105" s="62"/>
      <c r="I105" s="62"/>
      <c r="J105" s="62"/>
      <c r="K105" s="45"/>
    </row>
    <row r="106" spans="1:11" ht="14.4">
      <c r="A106" s="74"/>
      <c r="B106" s="45"/>
      <c r="C106" s="45"/>
      <c r="D106" s="62"/>
      <c r="E106" s="62"/>
      <c r="F106" s="62"/>
      <c r="G106" s="62"/>
      <c r="H106" s="62"/>
      <c r="I106" s="62"/>
      <c r="J106" s="62"/>
      <c r="K106" s="45"/>
    </row>
    <row r="107" spans="1:11" ht="14.4">
      <c r="A107" s="74"/>
      <c r="B107" s="64"/>
      <c r="C107" s="59"/>
      <c r="D107" s="62"/>
      <c r="E107" s="62"/>
      <c r="F107" s="62"/>
      <c r="G107" s="62"/>
      <c r="H107" s="62"/>
      <c r="I107" s="45"/>
      <c r="J107" s="45"/>
      <c r="K107" s="45"/>
    </row>
    <row r="108" spans="1:11" ht="14.4">
      <c r="A108" s="74"/>
      <c r="B108" s="45"/>
      <c r="C108" s="59"/>
      <c r="D108" s="62"/>
      <c r="E108" s="62"/>
      <c r="F108" s="62"/>
      <c r="G108" s="62"/>
      <c r="H108" s="62"/>
      <c r="I108" s="45"/>
      <c r="J108" s="62"/>
      <c r="K108" s="45"/>
    </row>
    <row r="109" spans="1:11" ht="14.4">
      <c r="A109" s="74"/>
      <c r="B109" s="64"/>
      <c r="C109" s="59"/>
      <c r="D109" s="62"/>
      <c r="E109" s="62"/>
      <c r="F109" s="62"/>
      <c r="G109" s="62"/>
      <c r="H109" s="62"/>
      <c r="I109" s="45"/>
      <c r="J109" s="62"/>
      <c r="K109" s="45"/>
    </row>
    <row r="110" spans="1:11" ht="14.4">
      <c r="A110" s="74"/>
      <c r="B110" s="45"/>
      <c r="C110" s="59"/>
      <c r="D110" s="62"/>
      <c r="E110" s="62"/>
      <c r="F110" s="62"/>
      <c r="G110" s="62"/>
      <c r="H110" s="62"/>
      <c r="I110" s="45"/>
      <c r="J110" s="62"/>
      <c r="K110" s="45"/>
    </row>
    <row r="111" spans="1:11" ht="14.4">
      <c r="A111" s="74"/>
      <c r="B111" s="64"/>
      <c r="C111" s="45"/>
      <c r="D111" s="62"/>
      <c r="E111" s="62"/>
      <c r="F111" s="62"/>
      <c r="G111" s="62"/>
      <c r="H111" s="62"/>
      <c r="I111" s="45"/>
      <c r="J111" s="62"/>
      <c r="K111" s="45"/>
    </row>
    <row r="112" spans="1:11" ht="14.4">
      <c r="A112" s="74"/>
      <c r="B112" s="64"/>
      <c r="C112" s="45"/>
      <c r="D112" s="62"/>
      <c r="E112" s="62"/>
      <c r="F112" s="62"/>
      <c r="G112" s="62"/>
      <c r="H112" s="62"/>
      <c r="I112" s="45"/>
      <c r="J112" s="62"/>
      <c r="K112" s="45"/>
    </row>
    <row r="113" spans="1:11" ht="14.4">
      <c r="A113" s="74"/>
      <c r="B113" s="45"/>
      <c r="C113" s="45"/>
      <c r="D113" s="62"/>
      <c r="E113" s="62"/>
      <c r="F113" s="62"/>
      <c r="G113" s="62"/>
      <c r="H113" s="62"/>
      <c r="I113" s="62"/>
      <c r="J113" s="62"/>
      <c r="K113" s="45"/>
    </row>
    <row r="114" spans="1:11" ht="14.4">
      <c r="A114" s="75"/>
      <c r="B114" s="74"/>
      <c r="C114" s="76"/>
      <c r="D114" s="77"/>
      <c r="E114" s="45"/>
      <c r="F114" s="45"/>
      <c r="G114" s="45"/>
      <c r="H114" s="45"/>
      <c r="I114" s="45"/>
      <c r="J114" s="45"/>
      <c r="K114" s="45"/>
    </row>
    <row r="115" spans="1:11" ht="14.4">
      <c r="A115" s="75"/>
      <c r="B115" s="74"/>
      <c r="C115" s="76"/>
      <c r="D115" s="77"/>
      <c r="E115" s="70"/>
      <c r="F115" s="70"/>
      <c r="G115" s="70"/>
      <c r="H115" s="70"/>
      <c r="I115" s="45"/>
      <c r="J115" s="45"/>
      <c r="K115" s="45"/>
    </row>
    <row r="116" spans="1:11">
      <c r="A116" s="45"/>
      <c r="B116" s="45"/>
      <c r="C116" s="45"/>
      <c r="D116" s="45"/>
      <c r="E116" s="45"/>
      <c r="F116" s="45"/>
      <c r="G116" s="45"/>
      <c r="H116" s="45"/>
      <c r="I116" s="45"/>
      <c r="J116" s="45"/>
      <c r="K116" s="45"/>
    </row>
    <row r="117" spans="1:11" ht="14.4">
      <c r="A117" s="75"/>
      <c r="B117" s="74"/>
      <c r="C117" s="76"/>
      <c r="D117" s="77"/>
      <c r="E117" s="70"/>
      <c r="F117" s="70"/>
      <c r="G117" s="70"/>
      <c r="H117" s="70"/>
      <c r="I117" s="45"/>
      <c r="J117" s="45"/>
      <c r="K117" s="45"/>
    </row>
    <row r="118" spans="1:11" ht="14.4">
      <c r="A118" s="75"/>
      <c r="B118" s="74"/>
      <c r="C118" s="76"/>
      <c r="D118" s="77"/>
      <c r="E118" s="70"/>
      <c r="F118" s="70"/>
      <c r="G118" s="70"/>
      <c r="H118" s="70"/>
      <c r="I118" s="62"/>
      <c r="J118" s="45"/>
      <c r="K118" s="45"/>
    </row>
    <row r="119" spans="1:11" ht="14.4">
      <c r="A119" s="75"/>
      <c r="B119" s="74"/>
      <c r="C119" s="76"/>
      <c r="D119" s="77"/>
      <c r="E119" s="70"/>
      <c r="F119" s="70"/>
      <c r="G119" s="70"/>
      <c r="H119" s="70"/>
      <c r="I119" s="62"/>
      <c r="J119" s="45"/>
      <c r="K119" s="45"/>
    </row>
    <row r="120" spans="1:11" ht="14.4">
      <c r="A120" s="75"/>
      <c r="B120" s="74"/>
      <c r="C120" s="76"/>
      <c r="D120" s="77"/>
      <c r="E120" s="70"/>
      <c r="F120" s="70"/>
      <c r="G120" s="70"/>
      <c r="H120" s="70"/>
      <c r="I120" s="62"/>
      <c r="J120" s="45"/>
      <c r="K120" s="45"/>
    </row>
    <row r="121" spans="1:11" ht="14.4">
      <c r="A121" s="75"/>
      <c r="B121" s="78"/>
      <c r="C121" s="76"/>
      <c r="D121" s="77"/>
      <c r="E121" s="70"/>
      <c r="F121" s="70"/>
      <c r="G121" s="70"/>
      <c r="H121" s="70"/>
      <c r="I121" s="62"/>
      <c r="J121" s="45"/>
      <c r="K121" s="45"/>
    </row>
    <row r="122" spans="1:11" ht="14.4">
      <c r="A122" s="75"/>
      <c r="B122" s="74"/>
      <c r="C122" s="76"/>
      <c r="D122" s="77"/>
      <c r="E122" s="70"/>
      <c r="F122" s="70"/>
      <c r="G122" s="70"/>
      <c r="H122" s="70"/>
      <c r="I122" s="62"/>
      <c r="J122" s="45"/>
      <c r="K122" s="45"/>
    </row>
    <row r="123" spans="1:11" ht="14.4">
      <c r="A123" s="75"/>
      <c r="B123" s="64"/>
      <c r="C123" s="59"/>
      <c r="D123" s="62"/>
      <c r="E123" s="62"/>
      <c r="F123" s="62"/>
      <c r="G123" s="62"/>
      <c r="H123" s="62"/>
      <c r="I123" s="45"/>
      <c r="J123" s="45"/>
      <c r="K123" s="45"/>
    </row>
    <row r="124" spans="1:11" ht="14.4">
      <c r="A124" s="75"/>
      <c r="B124" s="45"/>
      <c r="C124" s="59"/>
      <c r="D124" s="62"/>
      <c r="E124" s="62"/>
      <c r="F124" s="62"/>
      <c r="G124" s="62"/>
      <c r="H124" s="62"/>
      <c r="I124" s="45"/>
      <c r="J124" s="45"/>
      <c r="K124" s="45"/>
    </row>
    <row r="125" spans="1:11" ht="14.4">
      <c r="A125" s="75"/>
      <c r="B125" s="64"/>
      <c r="C125" s="59"/>
      <c r="D125" s="62"/>
      <c r="E125" s="62"/>
      <c r="F125" s="62"/>
      <c r="G125" s="62"/>
      <c r="H125" s="62"/>
      <c r="I125" s="45"/>
      <c r="J125" s="45"/>
      <c r="K125" s="45"/>
    </row>
    <row r="126" spans="1:11" ht="14.4">
      <c r="A126" s="75"/>
      <c r="B126" s="45"/>
      <c r="C126" s="59"/>
      <c r="D126" s="62"/>
      <c r="E126" s="62"/>
      <c r="F126" s="62"/>
      <c r="G126" s="62"/>
      <c r="H126" s="62"/>
      <c r="I126" s="45"/>
      <c r="J126" s="62"/>
      <c r="K126" s="45"/>
    </row>
    <row r="127" spans="1:11" ht="14.4">
      <c r="A127" s="75"/>
      <c r="B127" s="64"/>
      <c r="C127" s="59"/>
      <c r="D127" s="62"/>
      <c r="E127" s="62"/>
      <c r="F127" s="62"/>
      <c r="G127" s="62"/>
      <c r="H127" s="62"/>
      <c r="I127" s="45"/>
      <c r="J127" s="62"/>
      <c r="K127" s="45"/>
    </row>
    <row r="128" spans="1:11" ht="14.4">
      <c r="A128" s="75"/>
      <c r="B128" s="45"/>
      <c r="C128" s="59"/>
      <c r="D128" s="62"/>
      <c r="E128" s="62"/>
      <c r="F128" s="62"/>
      <c r="G128" s="62"/>
      <c r="H128" s="62"/>
      <c r="I128" s="45"/>
      <c r="J128" s="62"/>
      <c r="K128" s="45"/>
    </row>
    <row r="129" spans="1:11" ht="14.4">
      <c r="A129" s="75"/>
      <c r="B129" s="64"/>
      <c r="C129" s="59"/>
      <c r="D129" s="62"/>
      <c r="E129" s="62"/>
      <c r="F129" s="62"/>
      <c r="G129" s="62"/>
      <c r="H129" s="62"/>
      <c r="I129" s="45"/>
      <c r="J129" s="62"/>
      <c r="K129" s="45"/>
    </row>
    <row r="130" spans="1:11" ht="14.4">
      <c r="A130" s="75"/>
      <c r="B130" s="45"/>
      <c r="C130" s="59"/>
      <c r="D130" s="62"/>
      <c r="E130" s="62"/>
      <c r="F130" s="62"/>
      <c r="G130" s="62"/>
      <c r="H130" s="62"/>
      <c r="I130" s="45"/>
      <c r="J130" s="62"/>
      <c r="K130" s="45"/>
    </row>
    <row r="131" spans="1:11" ht="14.4">
      <c r="A131" s="75"/>
      <c r="B131" s="64"/>
      <c r="C131" s="59"/>
      <c r="D131" s="62"/>
      <c r="E131" s="62"/>
      <c r="F131" s="62"/>
      <c r="G131" s="62"/>
      <c r="H131" s="62"/>
      <c r="I131" s="45"/>
      <c r="J131" s="62"/>
      <c r="K131" s="45"/>
    </row>
    <row r="132" spans="1:11" ht="14.4">
      <c r="A132" s="75"/>
      <c r="B132" s="45"/>
      <c r="C132" s="59"/>
      <c r="D132" s="62"/>
      <c r="E132" s="62"/>
      <c r="F132" s="62"/>
      <c r="G132" s="62"/>
      <c r="H132" s="62"/>
      <c r="I132" s="45"/>
      <c r="J132" s="62"/>
      <c r="K132" s="45"/>
    </row>
    <row r="133" spans="1:11" ht="14.4">
      <c r="A133" s="75"/>
      <c r="B133" s="64"/>
      <c r="C133" s="59"/>
      <c r="D133" s="62"/>
      <c r="E133" s="62"/>
      <c r="F133" s="62"/>
      <c r="G133" s="62"/>
      <c r="H133" s="62"/>
      <c r="I133" s="45"/>
      <c r="J133" s="62"/>
      <c r="K133" s="45"/>
    </row>
    <row r="134" spans="1:11" ht="14.4">
      <c r="A134" s="75"/>
      <c r="B134" s="45"/>
      <c r="C134" s="59"/>
      <c r="D134" s="62"/>
      <c r="E134" s="62"/>
      <c r="F134" s="62"/>
      <c r="G134" s="62"/>
      <c r="H134" s="62"/>
      <c r="I134" s="45"/>
      <c r="J134" s="62"/>
      <c r="K134" s="45"/>
    </row>
    <row r="135" spans="1:11" ht="14.4">
      <c r="A135" s="75"/>
      <c r="B135" s="64"/>
      <c r="C135" s="59"/>
      <c r="D135" s="62"/>
      <c r="E135" s="62"/>
      <c r="F135" s="62"/>
      <c r="G135" s="62"/>
      <c r="H135" s="62"/>
      <c r="I135" s="45"/>
      <c r="J135" s="62"/>
      <c r="K135" s="45"/>
    </row>
    <row r="136" spans="1:11" ht="14.4">
      <c r="A136" s="75"/>
      <c r="B136" s="45"/>
      <c r="C136" s="59"/>
      <c r="D136" s="62"/>
      <c r="E136" s="62"/>
      <c r="F136" s="62"/>
      <c r="G136" s="62"/>
      <c r="H136" s="62"/>
      <c r="I136" s="45"/>
      <c r="J136" s="62"/>
      <c r="K136" s="45"/>
    </row>
    <row r="137" spans="1:11" ht="14.4">
      <c r="A137" s="75"/>
      <c r="B137" s="64"/>
      <c r="C137" s="59"/>
      <c r="D137" s="62"/>
      <c r="E137" s="62"/>
      <c r="F137" s="62"/>
      <c r="G137" s="62"/>
      <c r="H137" s="62"/>
      <c r="I137" s="45"/>
      <c r="J137" s="62"/>
      <c r="K137" s="45"/>
    </row>
    <row r="138" spans="1:11" ht="14.4">
      <c r="A138" s="75"/>
      <c r="B138" s="45"/>
      <c r="C138" s="45"/>
      <c r="D138" s="62"/>
      <c r="E138" s="62"/>
      <c r="F138" s="62"/>
      <c r="G138" s="62"/>
      <c r="H138" s="62"/>
      <c r="I138" s="45"/>
      <c r="J138" s="62"/>
      <c r="K138" s="45"/>
    </row>
    <row r="139" spans="1:11" ht="14.4">
      <c r="A139" s="75"/>
      <c r="B139" s="64"/>
      <c r="C139" s="45"/>
      <c r="D139" s="62"/>
      <c r="E139" s="62"/>
      <c r="F139" s="62"/>
      <c r="G139" s="62"/>
      <c r="H139" s="62"/>
      <c r="I139" s="45"/>
      <c r="J139" s="62"/>
      <c r="K139" s="45"/>
    </row>
    <row r="140" spans="1:11" ht="14.4">
      <c r="A140" s="75"/>
      <c r="B140" s="64"/>
      <c r="C140" s="45"/>
      <c r="D140" s="62"/>
      <c r="E140" s="62"/>
      <c r="F140" s="62"/>
      <c r="G140" s="62"/>
      <c r="H140" s="62"/>
      <c r="I140" s="45"/>
      <c r="J140" s="62"/>
      <c r="K140" s="45"/>
    </row>
    <row r="141" spans="1:11" ht="14.4">
      <c r="A141" s="75"/>
      <c r="B141" s="45"/>
      <c r="C141" s="45"/>
      <c r="D141" s="62"/>
      <c r="E141" s="62"/>
      <c r="F141" s="62"/>
      <c r="G141" s="62"/>
      <c r="H141" s="62"/>
      <c r="I141" s="62"/>
      <c r="J141" s="62"/>
      <c r="K141" s="45"/>
    </row>
    <row r="142" spans="1:11" ht="14.4">
      <c r="A142" s="75"/>
      <c r="B142" s="74"/>
      <c r="C142" s="76"/>
      <c r="D142" s="77"/>
      <c r="E142" s="70"/>
      <c r="F142" s="45"/>
      <c r="G142" s="45"/>
      <c r="H142" s="45"/>
      <c r="I142" s="45"/>
      <c r="J142" s="45"/>
      <c r="K142" s="45"/>
    </row>
    <row r="143" spans="1:11" ht="14.4">
      <c r="A143" s="45"/>
      <c r="B143" s="74"/>
      <c r="C143" s="76"/>
      <c r="D143" s="77"/>
      <c r="E143" s="70"/>
      <c r="F143" s="70"/>
      <c r="G143" s="70"/>
      <c r="H143" s="70"/>
      <c r="I143" s="62"/>
      <c r="J143" s="45"/>
      <c r="K143" s="45"/>
    </row>
    <row r="144" spans="1:11" ht="14.4">
      <c r="A144" s="45"/>
      <c r="B144" s="74"/>
      <c r="C144" s="76"/>
      <c r="D144" s="77"/>
      <c r="E144" s="70"/>
      <c r="F144" s="70"/>
      <c r="G144" s="70"/>
      <c r="H144" s="70"/>
      <c r="I144" s="62"/>
      <c r="J144" s="45"/>
      <c r="K144" s="45"/>
    </row>
    <row r="145" spans="1:11" ht="14.4">
      <c r="A145" s="45"/>
      <c r="B145" s="74"/>
      <c r="C145" s="76"/>
      <c r="D145" s="77"/>
      <c r="E145" s="70"/>
      <c r="F145" s="70"/>
      <c r="G145" s="70"/>
      <c r="H145" s="70"/>
      <c r="I145" s="62"/>
      <c r="J145" s="45"/>
      <c r="K145" s="45"/>
    </row>
    <row r="146" spans="1:11" ht="14.4">
      <c r="A146" s="45"/>
      <c r="B146" s="78"/>
      <c r="C146" s="76"/>
      <c r="D146" s="77"/>
      <c r="E146" s="70"/>
      <c r="F146" s="70"/>
      <c r="G146" s="70"/>
      <c r="H146" s="70"/>
      <c r="I146" s="62"/>
      <c r="J146" s="45"/>
      <c r="K146" s="45"/>
    </row>
    <row r="147" spans="1:11" ht="14.4">
      <c r="A147" s="45"/>
      <c r="B147" s="74"/>
      <c r="C147" s="76"/>
      <c r="D147" s="77"/>
      <c r="E147" s="70"/>
      <c r="F147" s="70"/>
      <c r="G147" s="70"/>
      <c r="H147" s="70"/>
      <c r="I147" s="62"/>
      <c r="J147" s="45"/>
      <c r="K147" s="45"/>
    </row>
    <row r="148" spans="1:11">
      <c r="A148" s="45"/>
      <c r="B148" s="64"/>
      <c r="C148" s="59"/>
      <c r="D148" s="62"/>
      <c r="E148" s="62"/>
      <c r="F148" s="62"/>
      <c r="G148" s="62"/>
      <c r="H148" s="62"/>
      <c r="I148" s="45"/>
      <c r="J148" s="45"/>
      <c r="K148" s="45"/>
    </row>
    <row r="149" spans="1:11">
      <c r="A149" s="45"/>
      <c r="B149" s="45"/>
      <c r="C149" s="59"/>
      <c r="D149" s="62"/>
      <c r="E149" s="62"/>
      <c r="F149" s="62"/>
      <c r="G149" s="62"/>
      <c r="H149" s="62"/>
      <c r="I149" s="45"/>
      <c r="J149" s="45"/>
      <c r="K149" s="45"/>
    </row>
    <row r="150" spans="1:11">
      <c r="A150" s="45"/>
      <c r="B150" s="64"/>
      <c r="C150" s="59"/>
      <c r="D150" s="62"/>
      <c r="E150" s="62"/>
      <c r="F150" s="62"/>
      <c r="G150" s="62"/>
      <c r="H150" s="62"/>
      <c r="I150" s="45"/>
      <c r="J150" s="62"/>
      <c r="K150" s="45"/>
    </row>
    <row r="151" spans="1:11">
      <c r="A151" s="45"/>
      <c r="B151" s="45"/>
      <c r="C151" s="59"/>
      <c r="D151" s="62"/>
      <c r="E151" s="62"/>
      <c r="F151" s="62"/>
      <c r="G151" s="62"/>
      <c r="H151" s="62"/>
      <c r="I151" s="45"/>
      <c r="J151" s="62"/>
      <c r="K151" s="45"/>
    </row>
    <row r="152" spans="1:11">
      <c r="A152" s="45"/>
      <c r="B152" s="64"/>
      <c r="C152" s="59"/>
      <c r="D152" s="62"/>
      <c r="E152" s="62"/>
      <c r="F152" s="62"/>
      <c r="G152" s="62"/>
      <c r="H152" s="62"/>
      <c r="I152" s="45"/>
      <c r="J152" s="62"/>
      <c r="K152" s="45"/>
    </row>
    <row r="153" spans="1:11">
      <c r="A153" s="45"/>
      <c r="B153" s="45"/>
      <c r="C153" s="59"/>
      <c r="D153" s="62"/>
      <c r="E153" s="62"/>
      <c r="F153" s="62"/>
      <c r="G153" s="62"/>
      <c r="H153" s="62"/>
      <c r="I153" s="45"/>
      <c r="J153" s="62"/>
      <c r="K153" s="45"/>
    </row>
    <row r="154" spans="1:11">
      <c r="A154" s="45"/>
      <c r="B154" s="64"/>
      <c r="C154" s="59"/>
      <c r="D154" s="62"/>
      <c r="E154" s="62"/>
      <c r="F154" s="62"/>
      <c r="G154" s="62"/>
      <c r="H154" s="62"/>
      <c r="I154" s="45"/>
      <c r="J154" s="62"/>
      <c r="K154" s="45"/>
    </row>
    <row r="155" spans="1:11">
      <c r="A155" s="45"/>
      <c r="B155" s="45"/>
      <c r="C155" s="59"/>
      <c r="D155" s="62"/>
      <c r="E155" s="62"/>
      <c r="F155" s="62"/>
      <c r="G155" s="62"/>
      <c r="H155" s="62"/>
      <c r="I155" s="45"/>
      <c r="J155" s="62"/>
      <c r="K155" s="45"/>
    </row>
    <row r="156" spans="1:11">
      <c r="A156" s="45"/>
      <c r="B156" s="64"/>
      <c r="C156" s="59"/>
      <c r="D156" s="62"/>
      <c r="E156" s="62"/>
      <c r="F156" s="62"/>
      <c r="G156" s="62"/>
      <c r="H156" s="62"/>
      <c r="I156" s="45"/>
      <c r="J156" s="62"/>
      <c r="K156" s="45"/>
    </row>
    <row r="157" spans="1:11">
      <c r="A157" s="45"/>
      <c r="B157" s="45"/>
      <c r="C157" s="59"/>
      <c r="D157" s="62"/>
      <c r="E157" s="62"/>
      <c r="F157" s="62"/>
      <c r="G157" s="62"/>
      <c r="H157" s="62"/>
      <c r="I157" s="45"/>
      <c r="J157" s="62"/>
      <c r="K157" s="45"/>
    </row>
    <row r="158" spans="1:11">
      <c r="A158" s="45"/>
      <c r="B158" s="64"/>
      <c r="C158" s="59"/>
      <c r="D158" s="62"/>
      <c r="E158" s="62"/>
      <c r="F158" s="62"/>
      <c r="G158" s="62"/>
      <c r="H158" s="62"/>
      <c r="I158" s="45"/>
      <c r="J158" s="62"/>
      <c r="K158" s="45"/>
    </row>
    <row r="159" spans="1:11">
      <c r="A159" s="45"/>
      <c r="B159" s="45"/>
      <c r="C159" s="59"/>
      <c r="D159" s="62"/>
      <c r="E159" s="62"/>
      <c r="F159" s="62"/>
      <c r="G159" s="62"/>
      <c r="H159" s="62"/>
      <c r="I159" s="45"/>
      <c r="J159" s="62"/>
      <c r="K159" s="45"/>
    </row>
    <row r="160" spans="1:11">
      <c r="A160" s="45"/>
      <c r="B160" s="64"/>
      <c r="C160" s="59"/>
      <c r="D160" s="62"/>
      <c r="E160" s="62"/>
      <c r="F160" s="62"/>
      <c r="G160" s="62"/>
      <c r="H160" s="62"/>
      <c r="I160" s="45"/>
      <c r="J160" s="62"/>
      <c r="K160" s="45"/>
    </row>
    <row r="161" spans="1:11">
      <c r="A161" s="45"/>
      <c r="B161" s="45"/>
      <c r="C161" s="59"/>
      <c r="D161" s="62"/>
      <c r="E161" s="62"/>
      <c r="F161" s="62"/>
      <c r="G161" s="62"/>
      <c r="H161" s="62"/>
      <c r="I161" s="45"/>
      <c r="J161" s="62"/>
      <c r="K161" s="45"/>
    </row>
    <row r="162" spans="1:11">
      <c r="A162" s="45"/>
      <c r="B162" s="64"/>
      <c r="C162" s="59"/>
      <c r="D162" s="62"/>
      <c r="E162" s="62"/>
      <c r="F162" s="62"/>
      <c r="G162" s="62"/>
      <c r="H162" s="62"/>
      <c r="I162" s="45"/>
      <c r="J162" s="62"/>
      <c r="K162" s="45"/>
    </row>
    <row r="163" spans="1:11">
      <c r="A163" s="45"/>
      <c r="B163" s="45"/>
      <c r="C163" s="45"/>
      <c r="D163" s="62"/>
      <c r="E163" s="62"/>
      <c r="F163" s="62"/>
      <c r="G163" s="62"/>
      <c r="H163" s="62"/>
      <c r="I163" s="45"/>
      <c r="J163" s="62"/>
      <c r="K163" s="45"/>
    </row>
    <row r="164" spans="1:11">
      <c r="A164" s="45"/>
      <c r="B164" s="64"/>
      <c r="C164" s="45"/>
      <c r="D164" s="62"/>
      <c r="E164" s="62"/>
      <c r="F164" s="62"/>
      <c r="G164" s="62"/>
      <c r="H164" s="62"/>
      <c r="I164" s="45"/>
      <c r="J164" s="62"/>
      <c r="K164" s="45"/>
    </row>
    <row r="165" spans="1:11">
      <c r="A165" s="45"/>
      <c r="B165" s="64"/>
      <c r="C165" s="45"/>
      <c r="D165" s="62"/>
      <c r="E165" s="62"/>
      <c r="F165" s="62"/>
      <c r="G165" s="62"/>
      <c r="H165" s="62"/>
      <c r="I165" s="45"/>
      <c r="J165" s="62"/>
      <c r="K165" s="45"/>
    </row>
    <row r="166" spans="1:11">
      <c r="A166" s="45"/>
      <c r="B166" s="45"/>
      <c r="C166" s="45"/>
      <c r="D166" s="62"/>
      <c r="E166" s="62"/>
      <c r="F166" s="62"/>
      <c r="G166" s="62"/>
      <c r="H166" s="62"/>
      <c r="I166" s="62"/>
      <c r="J166" s="62"/>
      <c r="K166" s="45"/>
    </row>
    <row r="167" spans="1:11">
      <c r="A167" s="45"/>
      <c r="B167" s="45"/>
      <c r="C167" s="45"/>
      <c r="D167" s="45"/>
      <c r="E167" s="45"/>
      <c r="F167" s="45"/>
      <c r="G167" s="45"/>
      <c r="H167" s="45"/>
      <c r="I167" s="45"/>
      <c r="J167" s="45"/>
      <c r="K167" s="45"/>
    </row>
  </sheetData>
  <conditionalFormatting sqref="B4">
    <cfRule type="cellIs" dxfId="4" priority="5" stopIfTrue="1" operator="equal">
      <formula>0</formula>
    </cfRule>
  </conditionalFormatting>
  <conditionalFormatting sqref="B30">
    <cfRule type="cellIs" dxfId="3" priority="4" stopIfTrue="1" operator="equal">
      <formula>0</formula>
    </cfRule>
  </conditionalFormatting>
  <conditionalFormatting sqref="B52">
    <cfRule type="cellIs" dxfId="1"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Budweiser</vt:lpstr>
      <vt:lpstr>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2024-07-08T10:50:40Z</dcterms:created>
  <dcterms:modified xsi:type="dcterms:W3CDTF">2024-07-13T18:13:13Z</dcterms:modified>
</cp:coreProperties>
</file>