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upti Dalvi\OneDrive - Travel food Services\Documents\Ahmedabad T1\Dhaba\Additional work\Dhaba\Dhaba\"/>
    </mc:Choice>
  </mc:AlternateContent>
  <bookViews>
    <workbookView xWindow="-105" yWindow="-105" windowWidth="23250" windowHeight="12450" tabRatio="734" firstSheet="1" activeTab="1"/>
  </bookViews>
  <sheets>
    <sheet name="MASTER SUMMARY" sheetId="13" state="hidden" r:id="rId1"/>
    <sheet name="Dhaba-interior" sheetId="4" r:id="rId2"/>
    <sheet name="Annexture-1" sheetId="10" state="hidden" r:id="rId3"/>
  </sheets>
  <definedNames>
    <definedName name="_xlnm._FilterDatabase" localSheetId="1" hidden="1">'Dhaba-interior'!$A$3:$J$32</definedName>
    <definedName name="_xlnm.Print_Area" localSheetId="1">'Dhaba-interior'!$A$1:$J$38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4" l="1"/>
  <c r="G20" i="4" s="1"/>
  <c r="I20" i="4" s="1"/>
  <c r="G21" i="4"/>
  <c r="I25" i="4"/>
  <c r="I27" i="4"/>
  <c r="I28" i="4"/>
  <c r="I31" i="4"/>
  <c r="I32" i="4"/>
  <c r="I33" i="4"/>
  <c r="I34" i="4"/>
  <c r="I35" i="4"/>
  <c r="I24" i="4"/>
  <c r="I23" i="4"/>
  <c r="G30" i="4"/>
  <c r="I30" i="4" s="1"/>
  <c r="G29" i="4"/>
  <c r="I29" i="4" s="1"/>
  <c r="G26" i="4"/>
  <c r="I26" i="4" s="1"/>
  <c r="G19" i="4" l="1"/>
  <c r="G18" i="4"/>
  <c r="G14" i="4"/>
  <c r="G15" i="4"/>
  <c r="G16" i="4"/>
  <c r="G13" i="4"/>
  <c r="G11" i="4"/>
  <c r="G10" i="4"/>
  <c r="G9" i="4" s="1"/>
  <c r="I9" i="4" s="1"/>
  <c r="G8" i="4"/>
  <c r="G7" i="4"/>
  <c r="G17" i="4" l="1"/>
  <c r="I17" i="4" s="1"/>
  <c r="G12" i="4"/>
  <c r="I12" i="4" s="1"/>
  <c r="G6" i="4"/>
  <c r="I6" i="4" s="1"/>
  <c r="G7" i="13"/>
  <c r="I7" i="13"/>
  <c r="I37" i="4" l="1"/>
  <c r="J7" i="13"/>
  <c r="L7" i="13" s="1"/>
  <c r="J6" i="13" l="1"/>
  <c r="G6" i="13"/>
  <c r="I6" i="13"/>
  <c r="I10" i="13" s="1"/>
  <c r="H9" i="13"/>
  <c r="J9" i="13"/>
  <c r="D9" i="13"/>
  <c r="G9" i="13"/>
  <c r="L8" i="13" l="1"/>
  <c r="D8" i="13"/>
  <c r="H8" i="13"/>
  <c r="L6" i="13"/>
  <c r="L9" i="13"/>
  <c r="J8" i="13" l="1"/>
  <c r="G8" i="13"/>
  <c r="K10" i="13" l="1"/>
  <c r="L5" i="13" l="1"/>
  <c r="G5" i="13"/>
  <c r="D5" i="13"/>
  <c r="J5" i="13"/>
  <c r="H5" i="13"/>
  <c r="D4" i="13" l="1"/>
  <c r="D10" i="13" s="1"/>
  <c r="H4" i="13"/>
  <c r="H10" i="13" s="1"/>
  <c r="G4" i="13"/>
  <c r="G10" i="13" s="1"/>
  <c r="F4" i="13"/>
  <c r="E4" i="13"/>
  <c r="L4" i="13"/>
  <c r="L10" i="13" s="1"/>
  <c r="J4" i="13" l="1"/>
  <c r="J10" i="13" s="1"/>
  <c r="J11" i="13" s="1"/>
</calcChain>
</file>

<file path=xl/sharedStrings.xml><?xml version="1.0" encoding="utf-8"?>
<sst xmlns="http://schemas.openxmlformats.org/spreadsheetml/2006/main" count="117" uniqueCount="91">
  <si>
    <t>Sl/no</t>
  </si>
  <si>
    <t>Item</t>
  </si>
  <si>
    <t>Description</t>
  </si>
  <si>
    <t>Sq.Mt</t>
  </si>
  <si>
    <t>Unit</t>
  </si>
  <si>
    <t>Providing Inspection chamber with 100 mm thk Siporex walls Plasterd with cement mortar &amp; waterproof chemical .with necessary PCC bedding to required slope.</t>
  </si>
  <si>
    <t>Providing and fixing of S.S. perforated Inspection chamber cover with necessary fittings</t>
  </si>
  <si>
    <t>Water Proofing Method for the F&amp;B outlet:</t>
  </si>
  <si>
    <t>10.Davco K10 to be applied on the PCC.</t>
  </si>
  <si>
    <t>11.For laying of bedding for tiles, use either Litecrete 100 chemical or cement sand mortar with LW+ chemical.</t>
  </si>
  <si>
    <t>1.   Surface preparation - Cleaning of slab free of dust, cracks to be filled with PU sealer (Dr. Fixit) &amp; filling holes. Making of corners by cement mortar (of 1:4       mix) to be mixed with LW+ chemical (Dr. Fixit).</t>
  </si>
  <si>
    <t>2.   Providing and laying of Dr. Fixit URP admixed with cement and let it dry. Repeat second layer next day and let it dry.</t>
  </si>
  <si>
    <t>3.   Day 3 - Apply Davco Primer/Dr. Fixit Primer Coat and let it dry.</t>
  </si>
  <si>
    <t>4.   Day 4 - Apply a layer of Davco K10 Polyurethane plus/Dr. Fixit Flexi PU 270-I and let it dry. Repeat second layer next day and let it dry for next three days.</t>
  </si>
  <si>
    <t>5.   Day 8 - Fill the treated area with water (ponding) for next 48 hours for testing of water proofing.</t>
  </si>
  <si>
    <t>6.   Covering the treated area with 20-25mm (1:4) Mortar protection plaster and let it dry.</t>
  </si>
  <si>
    <t>7.   Apply one coat of Dr. Fixit URP admixed with cement on top of protection plaster and let it dry.</t>
  </si>
  <si>
    <t>8.   Next day lay block filling as per the procedure below:(150mm thk after laying pipe)</t>
  </si>
  <si>
    <t xml:space="preserve">A.   Area needs to be dust free before starting the laying process of AAC block. </t>
  </si>
  <si>
    <t>B.   Block panels are then laid on area to be raised and secured by means of binding wire (3mm thick). The panel to panel joints area secured by overlapping jointing mesh to defeat any possibility of cracks at the joints.</t>
  </si>
  <si>
    <t>C.   If any corner or curve is to be created in the panels, corner meshes are used to secure the joints.</t>
  </si>
  <si>
    <t>9.   Once all the concealed services are in place, floor to be finished with PCC (35mm thick) of (M20 1:1.5:3 concrete) mixed with LW+ chemical.</t>
  </si>
  <si>
    <t>Annexture-1</t>
  </si>
  <si>
    <t>Floor filling + Screed (raised floor)
(+350mm to the top of the Floor finish)</t>
  </si>
  <si>
    <t>SIMNA</t>
  </si>
  <si>
    <t>INTERCARE</t>
  </si>
  <si>
    <t>BRIGHT</t>
  </si>
  <si>
    <t>AKK</t>
  </si>
  <si>
    <t>BUILD DESIGN</t>
  </si>
  <si>
    <t>RUDRA</t>
  </si>
  <si>
    <t>BUDGET</t>
  </si>
  <si>
    <t>MINIMUM</t>
  </si>
  <si>
    <t>DHABA-interior</t>
  </si>
  <si>
    <t>DHABA-plumbing</t>
  </si>
  <si>
    <t>Healthy-interior</t>
  </si>
  <si>
    <t>Healthy-plumbing</t>
  </si>
  <si>
    <t>SUMMARY-DHABA,HEALTHY EATS,KARIMS &amp; BERCOS</t>
  </si>
  <si>
    <t>Subway-interior</t>
  </si>
  <si>
    <t>Karims &amp; Berco's-SH2-interior</t>
  </si>
  <si>
    <t>VISHWAKARMA</t>
  </si>
  <si>
    <t>Additional Qty.</t>
  </si>
  <si>
    <t>Remark</t>
  </si>
  <si>
    <t>150 mm thick ACC brick work</t>
  </si>
  <si>
    <t>Plaster work</t>
  </si>
  <si>
    <t>PCC work</t>
  </si>
  <si>
    <t>Providing and constructing 150mm thk Siphorex block in cement mortar 1:4 of approved make like Aerocon/Siporex etc. Job to include raking out  joints, scaffolding, making openings walls, curing etc. in substructure and superstructure to its true line &amp; level in cement mortar proportion as specified in all shapes, size, at all heights, depths, leads &amp; locations etc. complete. The rate shall also include for cleaning of surface, hacking of RCC surface in contact with brickwork, racking of joints, providing, erecting, &amp; dismantling steel scaffolding , curing for 10 days, including 75 mm thk. R.C.C. stiffener at approximately every 1000 mm ht. with required M.S. reinforcement bars and Lintels for Doors and wall openings etc. compete as per the drgs., details &amp; specifications.</t>
  </si>
  <si>
    <t>P&amp;A of single coat backing plaster of 15-18 mm thick in CM 1:4 proportion to the walls &amp; others surface including scaffolding, curing the joints, etc. The rates are inclusive of providing chicken mesh of 18mm gauge &amp; 150mm width at junction of brick &amp; RCC etc. at the walls, columns, beams etc., seven days water treatment as anti crack of plaster. Complete as per site engineer's instruction</t>
  </si>
  <si>
    <t>Providing and laying up to 50-75 mm thick cement concrete flooring with 1:2:4 cement concrete laid to proper level and slope in alternate bays including compactions, filling joints,  or as directed, finishing smooth with cement Mortar 1:1 of sufficient minimum thickness to give a smooth &amp; even surface and curing etc. complete as per architects instructions.</t>
  </si>
  <si>
    <t>Non tender item</t>
  </si>
  <si>
    <t>BOH</t>
  </si>
  <si>
    <t>FOH</t>
  </si>
  <si>
    <t>Front wall</t>
  </si>
  <si>
    <t>Inner wall</t>
  </si>
  <si>
    <t>Providing and fixing of trolly defender made out of 50 mm 304 SS pipe</t>
  </si>
  <si>
    <t>Hood fixing</t>
  </si>
  <si>
    <t>Fixing of hood from ceiling frame with support of MS pipe frame.</t>
  </si>
  <si>
    <t>Ele. DB box</t>
  </si>
  <si>
    <t>Providing and fixing of electrical DB box made out of plywood finished with laminate and MS louvers fixed on shutters.</t>
  </si>
  <si>
    <t>SS corner guard</t>
  </si>
  <si>
    <t>Providing and fixing of 25 mm X 25 mm SS corner guard for wall corner.</t>
  </si>
  <si>
    <t>Gas meter stand</t>
  </si>
  <si>
    <t>Providing and fixing of gas meter stand made out of SS pipe.</t>
  </si>
  <si>
    <t>RM</t>
  </si>
  <si>
    <t>RO plant</t>
  </si>
  <si>
    <t>NO</t>
  </si>
  <si>
    <t>DNB stand</t>
  </si>
  <si>
    <t>Providing and fixing DNB stand made out of MS frame with 18mm plywood finished with black paint</t>
  </si>
  <si>
    <t>CIVIL AND INTERIOR WORK</t>
  </si>
  <si>
    <t>Debris removal</t>
  </si>
  <si>
    <t>NO.</t>
  </si>
  <si>
    <t>Trap door</t>
  </si>
  <si>
    <t>Provision of trap door in gypsum ceiling</t>
  </si>
  <si>
    <t>Inspection Chamber</t>
  </si>
  <si>
    <t>Inspection Chamber cover  -
(Perforated S.S)</t>
  </si>
  <si>
    <t>Equipment shifting</t>
  </si>
  <si>
    <t>Cinder Filling over finish level of waterproofing layers  to achieve a finished floor level of +350mm .
Screed as per  mandatory floor PCC norms from airport</t>
  </si>
  <si>
    <t>Trolly defender</t>
  </si>
  <si>
    <t>MS platform</t>
  </si>
  <si>
    <t xml:space="preserve">Providing and fixing of platform made out of MS pipe for RO plant. </t>
  </si>
  <si>
    <t>Removing of debris from dumping area to out side of airport premisses</t>
  </si>
  <si>
    <t>Lording and unloading of outlet equipment and shifting from out side of airport premisses and arrange and fixing in side the outlet as per instructions</t>
  </si>
  <si>
    <t>ADDITIONAL WORK  DHABA</t>
  </si>
  <si>
    <t>Rate</t>
  </si>
  <si>
    <t>Amount</t>
  </si>
  <si>
    <t>Providing and fixing of RO plant of 100 lit/hour capacity with storage tank and pressure pump</t>
  </si>
  <si>
    <t>TOTAL</t>
  </si>
  <si>
    <t>Semolina/PO/24-25/000082</t>
  </si>
  <si>
    <t>Semolina/PO/23-24/000806</t>
  </si>
  <si>
    <t>Semolina/PO/24-25/000078</t>
  </si>
  <si>
    <t>Providing &amp; fixing of false ceiling with fire rated Gypsum board , incl of all cuts &amp; grooves required for services &amp; lights ,Hvac etc not to be paid separate , to receive finishes as per specifications</t>
  </si>
  <si>
    <t>Gypsum ceiling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</si>
</sst>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00_);_(* \(#,##0.00\);_(* &quot;-&quot;??_);_(@_)"/>
    <numFmt numFmtId="165" formatCode="_(* #,##0.00_);_(* \(#,##0.00\);_(* \-??_);_(@_)"/>
    <numFmt numFmtId="166" formatCode="#,##0.00_ ;\-#,##0.00\ "/>
    <numFmt numFmtId="167" formatCode="_ * #,##0_ ;_ * \-#,##0_ ;_ * &quot;-&quot;??_ ;_ @_ "/>
  </numFmts>
  <fonts count="23">
    <font>
      <sz val="11"/>
      <color theme="1"/>
      <name val="Calibri"/>
      <family val="2"/>
      <scheme val="minor"/>
    </font>
    <font>
      <b/>
      <sz val="11"/>
      <color theme="1"/>
      <name val="Calibri"/>
      <family val="2"/>
      <scheme val="minor"/>
    </font>
    <font>
      <sz val="11"/>
      <color theme="1"/>
      <name val="Calibri"/>
      <family val="2"/>
      <scheme val="minor"/>
    </font>
    <font>
      <sz val="10"/>
      <name val="Helv"/>
      <charset val="204"/>
    </font>
    <font>
      <sz val="10"/>
      <name val="Arial"/>
      <family val="2"/>
    </font>
    <font>
      <sz val="11"/>
      <name val="Tahoma"/>
      <family val="2"/>
    </font>
    <font>
      <sz val="10"/>
      <name val="Arial"/>
      <family val="2"/>
    </font>
    <font>
      <sz val="11"/>
      <name val="Calibri"/>
      <family val="2"/>
    </font>
    <font>
      <sz val="10"/>
      <name val="Times New Roman"/>
      <family val="1"/>
    </font>
    <font>
      <sz val="11"/>
      <color indexed="8"/>
      <name val="Calibri"/>
      <family val="2"/>
    </font>
    <font>
      <sz val="10"/>
      <name val="Helv"/>
      <family val="2"/>
    </font>
    <font>
      <sz val="9"/>
      <name val="Bookman Old Style"/>
      <family val="1"/>
    </font>
    <font>
      <sz val="8"/>
      <name val="Calibri"/>
      <family val="2"/>
      <scheme val="minor"/>
    </font>
    <font>
      <b/>
      <sz val="12"/>
      <color theme="1"/>
      <name val="Century Gothic"/>
      <family val="2"/>
    </font>
    <font>
      <b/>
      <sz val="12"/>
      <name val="Calibri"/>
      <family val="2"/>
      <scheme val="minor"/>
    </font>
    <font>
      <sz val="12"/>
      <name val="Calibri"/>
      <family val="2"/>
      <scheme val="minor"/>
    </font>
    <font>
      <b/>
      <sz val="12"/>
      <color rgb="FFFF0000"/>
      <name val="Calibri"/>
      <family val="2"/>
      <scheme val="minor"/>
    </font>
    <font>
      <sz val="12"/>
      <color rgb="FFFF0000"/>
      <name val="Calibri"/>
      <family val="2"/>
      <scheme val="minor"/>
    </font>
    <font>
      <sz val="12"/>
      <color rgb="FF002060"/>
      <name val="Calibri"/>
      <family val="2"/>
      <scheme val="minor"/>
    </font>
    <font>
      <sz val="12"/>
      <color theme="1"/>
      <name val="Century Gothic"/>
      <family val="2"/>
    </font>
    <font>
      <sz val="14"/>
      <color theme="1"/>
      <name val="Century Gothic"/>
      <family val="2"/>
    </font>
    <font>
      <b/>
      <sz val="14"/>
      <color theme="1"/>
      <name val="Century Gothic"/>
      <family val="2"/>
    </font>
    <font>
      <b/>
      <sz val="16"/>
      <color theme="1"/>
      <name val="Century Gothic"/>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DD3C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4">
    <xf numFmtId="0" fontId="0" fillId="0" borderId="0"/>
    <xf numFmtId="0" fontId="3" fillId="0" borderId="0"/>
    <xf numFmtId="164" fontId="7" fillId="0" borderId="0" applyFill="0" applyBorder="0" applyAlignment="0" applyProtection="0"/>
    <xf numFmtId="164" fontId="4" fillId="0" borderId="0" applyFill="0" applyBorder="0" applyAlignment="0" applyProtection="0"/>
    <xf numFmtId="43" fontId="6" fillId="0" borderId="0" applyFont="0" applyFill="0" applyBorder="0" applyAlignment="0" applyProtection="0"/>
    <xf numFmtId="165" fontId="6" fillId="0" borderId="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164" fontId="11" fillId="0" borderId="0" applyFont="0" applyFill="0" applyBorder="0" applyAlignment="0" applyProtection="0"/>
    <xf numFmtId="43" fontId="2" fillId="0" borderId="0" applyFont="0" applyFill="0" applyBorder="0" applyAlignment="0" applyProtection="0"/>
    <xf numFmtId="164" fontId="8" fillId="0" borderId="0" applyFill="0" applyBorder="0" applyAlignment="0" applyProtection="0"/>
    <xf numFmtId="0" fontId="5" fillId="0" borderId="0">
      <alignment horizontal="justify" vertical="top" wrapText="1"/>
    </xf>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6" fillId="0" borderId="0"/>
    <xf numFmtId="0" fontId="6" fillId="0" borderId="0"/>
    <xf numFmtId="0" fontId="6" fillId="0" borderId="0"/>
    <xf numFmtId="0" fontId="11" fillId="0" borderId="0"/>
    <xf numFmtId="0" fontId="6" fillId="0" borderId="0"/>
    <xf numFmtId="0" fontId="3" fillId="0" borderId="0"/>
    <xf numFmtId="0" fontId="6" fillId="0" borderId="0"/>
    <xf numFmtId="0" fontId="2" fillId="0" borderId="0"/>
    <xf numFmtId="0" fontId="10" fillId="0" borderId="0"/>
    <xf numFmtId="0" fontId="8" fillId="0" borderId="0"/>
    <xf numFmtId="0" fontId="3" fillId="0" borderId="0"/>
    <xf numFmtId="164" fontId="6" fillId="0" borderId="0" applyFill="0" applyBorder="0" applyAlignment="0" applyProtection="0"/>
    <xf numFmtId="0" fontId="8" fillId="0" borderId="0"/>
    <xf numFmtId="0" fontId="9"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9" fillId="0" borderId="0" applyFont="0" applyFill="0" applyBorder="0" applyAlignment="0" applyProtection="0"/>
  </cellStyleXfs>
  <cellXfs count="55">
    <xf numFmtId="0" fontId="0" fillId="0" borderId="0" xfId="0"/>
    <xf numFmtId="0" fontId="0" fillId="0" borderId="1" xfId="0" applyBorder="1" applyAlignment="1">
      <alignment wrapText="1"/>
    </xf>
    <xf numFmtId="0" fontId="1" fillId="2" borderId="4" xfId="0" applyFont="1" applyFill="1" applyBorder="1"/>
    <xf numFmtId="0" fontId="13" fillId="0" borderId="0" xfId="0" applyFont="1" applyAlignment="1">
      <alignment horizontal="center" vertical="center" wrapText="1"/>
    </xf>
    <xf numFmtId="0" fontId="13" fillId="5" borderId="1" xfId="0" applyFont="1" applyFill="1" applyBorder="1" applyAlignment="1">
      <alignment horizontal="center" vertical="center" wrapText="1"/>
    </xf>
    <xf numFmtId="0" fontId="15" fillId="0" borderId="0" xfId="0" applyFont="1" applyAlignment="1">
      <alignment horizontal="center" vertical="center"/>
    </xf>
    <xf numFmtId="167" fontId="15" fillId="0" borderId="1" xfId="51" applyNumberFormat="1" applyFont="1" applyBorder="1" applyAlignment="1">
      <alignment horizontal="center" vertical="center"/>
    </xf>
    <xf numFmtId="0" fontId="14" fillId="3" borderId="0" xfId="0" applyFont="1" applyFill="1" applyAlignment="1">
      <alignment horizontal="center" vertical="center"/>
    </xf>
    <xf numFmtId="9" fontId="14" fillId="0" borderId="0" xfId="52" applyFont="1" applyBorder="1" applyAlignment="1">
      <alignment horizontal="center" vertical="center"/>
    </xf>
    <xf numFmtId="167" fontId="14" fillId="6" borderId="11" xfId="51" applyNumberFormat="1" applyFont="1" applyFill="1" applyBorder="1" applyAlignment="1">
      <alignment horizontal="center" vertical="center"/>
    </xf>
    <xf numFmtId="167" fontId="14" fillId="6" borderId="12" xfId="0" applyNumberFormat="1" applyFont="1" applyFill="1" applyBorder="1" applyAlignment="1">
      <alignment horizontal="center" vertical="center"/>
    </xf>
    <xf numFmtId="0" fontId="15" fillId="6" borderId="8" xfId="0" applyFont="1" applyFill="1" applyBorder="1" applyAlignment="1">
      <alignment horizontal="center" vertical="center"/>
    </xf>
    <xf numFmtId="0" fontId="14" fillId="6" borderId="1" xfId="0" applyFont="1" applyFill="1" applyBorder="1" applyAlignment="1">
      <alignment horizontal="center" vertical="center"/>
    </xf>
    <xf numFmtId="0" fontId="14" fillId="6" borderId="9" xfId="0" applyFont="1" applyFill="1" applyBorder="1" applyAlignment="1">
      <alignment horizontal="center" vertical="center"/>
    </xf>
    <xf numFmtId="0" fontId="13" fillId="5" borderId="1" xfId="0" applyFont="1" applyFill="1" applyBorder="1" applyAlignment="1">
      <alignment horizontal="left" vertical="top" wrapText="1"/>
    </xf>
    <xf numFmtId="0" fontId="16" fillId="6" borderId="1" xfId="0" applyFont="1" applyFill="1" applyBorder="1" applyAlignment="1">
      <alignment horizontal="center" vertical="center"/>
    </xf>
    <xf numFmtId="0" fontId="15" fillId="0" borderId="8" xfId="0" applyFont="1" applyBorder="1" applyAlignment="1">
      <alignment horizontal="left" vertical="center"/>
    </xf>
    <xf numFmtId="0" fontId="14" fillId="6" borderId="10" xfId="0" applyFont="1" applyFill="1" applyBorder="1" applyAlignment="1">
      <alignment horizontal="left" vertical="center"/>
    </xf>
    <xf numFmtId="167" fontId="17" fillId="0" borderId="9" xfId="51" applyNumberFormat="1" applyFont="1" applyBorder="1" applyAlignment="1">
      <alignment horizontal="center" vertical="center"/>
    </xf>
    <xf numFmtId="167" fontId="18" fillId="0" borderId="9" xfId="51" applyNumberFormat="1" applyFont="1" applyBorder="1" applyAlignment="1">
      <alignment horizontal="center" vertical="center"/>
    </xf>
    <xf numFmtId="167" fontId="15" fillId="2" borderId="1" xfId="51" applyNumberFormat="1" applyFont="1" applyFill="1" applyBorder="1" applyAlignment="1">
      <alignment horizontal="center" vertical="center"/>
    </xf>
    <xf numFmtId="167" fontId="17" fillId="0" borderId="1" xfId="51" applyNumberFormat="1" applyFont="1" applyBorder="1" applyAlignment="1">
      <alignment horizontal="center" vertical="center"/>
    </xf>
    <xf numFmtId="167" fontId="14" fillId="7" borderId="3" xfId="51" applyNumberFormat="1" applyFont="1" applyFill="1" applyBorder="1" applyAlignment="1">
      <alignment horizontal="center" vertical="center"/>
    </xf>
    <xf numFmtId="0" fontId="19" fillId="0" borderId="0" xfId="0" applyFont="1" applyAlignment="1">
      <alignment horizontal="center" vertical="center" wrapText="1"/>
    </xf>
    <xf numFmtId="0" fontId="19" fillId="3" borderId="0" xfId="0" applyFont="1" applyFill="1" applyAlignment="1">
      <alignment horizontal="center" vertical="center" wrapText="1"/>
    </xf>
    <xf numFmtId="0" fontId="19" fillId="0" borderId="0" xfId="0" applyFont="1" applyAlignment="1">
      <alignment horizontal="left" vertical="top" wrapText="1"/>
    </xf>
    <xf numFmtId="167" fontId="19" fillId="0" borderId="0" xfId="51" applyNumberFormat="1" applyFont="1" applyAlignment="1">
      <alignment horizontal="center" vertical="center" wrapText="1"/>
    </xf>
    <xf numFmtId="0" fontId="19" fillId="3" borderId="0" xfId="0" applyFont="1" applyFill="1" applyAlignment="1">
      <alignment horizontal="left" vertical="top" wrapText="1"/>
    </xf>
    <xf numFmtId="167" fontId="19" fillId="3" borderId="0" xfId="51" applyNumberFormat="1" applyFont="1" applyFill="1" applyAlignment="1">
      <alignment horizontal="center" vertical="center" wrapText="1"/>
    </xf>
    <xf numFmtId="0" fontId="13" fillId="5" borderId="2" xfId="0" applyFont="1" applyFill="1" applyBorder="1" applyAlignment="1">
      <alignment horizontal="center" vertical="center" wrapText="1"/>
    </xf>
    <xf numFmtId="0" fontId="13"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167" fontId="13" fillId="0" borderId="1" xfId="51" applyNumberFormat="1" applyFont="1" applyFill="1" applyBorder="1" applyAlignment="1">
      <alignment horizontal="center" vertical="center" wrapText="1"/>
    </xf>
    <xf numFmtId="1" fontId="20" fillId="0" borderId="1" xfId="0" applyNumberFormat="1" applyFont="1" applyBorder="1" applyAlignment="1">
      <alignment horizontal="center" vertical="center" wrapText="1"/>
    </xf>
    <xf numFmtId="0" fontId="20" fillId="0" borderId="1" xfId="0" applyFont="1" applyBorder="1" applyAlignment="1">
      <alignment horizontal="left" vertical="top" wrapText="1"/>
    </xf>
    <xf numFmtId="2" fontId="20" fillId="0" borderId="1" xfId="0" applyNumberFormat="1" applyFont="1" applyBorder="1" applyAlignment="1">
      <alignment horizontal="center" vertical="center" wrapText="1"/>
    </xf>
    <xf numFmtId="167" fontId="20" fillId="0" borderId="1" xfId="51" applyNumberFormat="1"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left" vertical="center" wrapText="1"/>
    </xf>
    <xf numFmtId="2" fontId="20" fillId="0" borderId="0" xfId="0" applyNumberFormat="1" applyFont="1" applyAlignment="1">
      <alignment horizontal="center" vertical="center" wrapText="1"/>
    </xf>
    <xf numFmtId="167" fontId="20" fillId="0" borderId="0" xfId="51"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21" fillId="5"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top" wrapText="1"/>
    </xf>
    <xf numFmtId="167" fontId="19" fillId="0" borderId="1" xfId="51" applyNumberFormat="1" applyFont="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3" fillId="4"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2" xfId="0" applyFont="1" applyBorder="1" applyAlignment="1">
      <alignment horizontal="center" vertical="center" wrapText="1"/>
    </xf>
  </cellXfs>
  <cellStyles count="54">
    <cellStyle name="Comma" xfId="51" builtinId="3"/>
    <cellStyle name="Comma 10 3" xfId="2"/>
    <cellStyle name="Comma 10 3 2" xfId="50"/>
    <cellStyle name="Comma 2" xfId="3"/>
    <cellStyle name="Comma 2 2" xfId="47"/>
    <cellStyle name="Comma 2 94" xfId="4"/>
    <cellStyle name="Comma 3" xfId="5"/>
    <cellStyle name="Comma 3 119" xfId="6"/>
    <cellStyle name="Comma 3 2" xfId="7"/>
    <cellStyle name="Comma 3 95" xfId="8"/>
    <cellStyle name="Comma 36" xfId="9"/>
    <cellStyle name="Comma 4" xfId="10"/>
    <cellStyle name="Comma 6 6" xfId="11"/>
    <cellStyle name="Comma 77" xfId="53"/>
    <cellStyle name="Excel Built-in Normal" xfId="49"/>
    <cellStyle name="NEW" xfId="12"/>
    <cellStyle name="Normal" xfId="0" builtinId="0"/>
    <cellStyle name="Normal 10" xfId="13"/>
    <cellStyle name="Normal 11" xfId="14"/>
    <cellStyle name="Normal 12" xfId="15"/>
    <cellStyle name="Normal 12 14" xfId="16"/>
    <cellStyle name="Normal 13" xfId="17"/>
    <cellStyle name="Normal 14" xfId="18"/>
    <cellStyle name="Normal 15" xfId="1"/>
    <cellStyle name="Normal 2" xfId="19"/>
    <cellStyle name="Normal 2 10" xfId="20"/>
    <cellStyle name="Normal 2 100" xfId="21"/>
    <cellStyle name="Normal 2 172" xfId="22"/>
    <cellStyle name="Normal 2 2" xfId="23"/>
    <cellStyle name="Normal 2 2 2 2" xfId="24"/>
    <cellStyle name="Normal 2 4" xfId="25"/>
    <cellStyle name="Normal 2 52" xfId="26"/>
    <cellStyle name="Normal 2 56" xfId="27"/>
    <cellStyle name="Normal 2 7" xfId="28"/>
    <cellStyle name="Normal 2 8" xfId="29"/>
    <cellStyle name="Normal 2 80" xfId="30"/>
    <cellStyle name="Normal 21" xfId="31"/>
    <cellStyle name="Normal 23" xfId="32"/>
    <cellStyle name="Normal 25" xfId="33"/>
    <cellStyle name="Normal 25 2" xfId="34"/>
    <cellStyle name="Normal 26" xfId="35"/>
    <cellStyle name="Normal 29" xfId="36"/>
    <cellStyle name="Normal 3" xfId="37"/>
    <cellStyle name="Normal 4" xfId="38"/>
    <cellStyle name="Normal 48" xfId="39"/>
    <cellStyle name="Normal 5" xfId="40"/>
    <cellStyle name="Normal 6" xfId="41"/>
    <cellStyle name="Normal 7" xfId="42"/>
    <cellStyle name="Normal 7 3" xfId="48"/>
    <cellStyle name="Normal 8" xfId="43"/>
    <cellStyle name="Normal 9" xfId="44"/>
    <cellStyle name="Normal 96 2" xfId="45"/>
    <cellStyle name="Percent" xfId="52" builtinId="5"/>
    <cellStyle name="Style 1" xfId="46"/>
  </cellStyles>
  <dxfs count="0"/>
  <tableStyles count="0" defaultTableStyle="TableStyleMedium2" defaultPivotStyle="PivotStyleLight16"/>
  <colors>
    <mruColors>
      <color rgb="FFFDD3C7"/>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11"/>
  <sheetViews>
    <sheetView topLeftCell="B1" workbookViewId="0">
      <selection activeCell="J16" sqref="J16"/>
    </sheetView>
  </sheetViews>
  <sheetFormatPr defaultColWidth="9.140625" defaultRowHeight="15.75"/>
  <cols>
    <col min="1" max="2" width="9.140625" style="5"/>
    <col min="3" max="3" width="32.42578125" style="5" customWidth="1"/>
    <col min="4" max="8" width="15.28515625" style="5" customWidth="1"/>
    <col min="9" max="9" width="16.5703125" style="5" bestFit="1" customWidth="1"/>
    <col min="10" max="10" width="15.28515625" style="5" customWidth="1"/>
    <col min="11" max="11" width="14.28515625" style="5" bestFit="1" customWidth="1"/>
    <col min="12" max="12" width="14.42578125" style="5" customWidth="1"/>
    <col min="13" max="16384" width="9.140625" style="5"/>
  </cols>
  <sheetData>
    <row r="1" spans="3:12" ht="16.5" thickBot="1"/>
    <row r="2" spans="3:12">
      <c r="C2" s="47" t="s">
        <v>36</v>
      </c>
      <c r="D2" s="48"/>
      <c r="E2" s="48"/>
      <c r="F2" s="48"/>
      <c r="G2" s="48"/>
      <c r="H2" s="48"/>
      <c r="I2" s="48"/>
      <c r="J2" s="48"/>
      <c r="K2" s="48"/>
      <c r="L2" s="49"/>
    </row>
    <row r="3" spans="3:12" ht="17.25" customHeight="1">
      <c r="C3" s="11"/>
      <c r="D3" s="12" t="s">
        <v>24</v>
      </c>
      <c r="E3" s="12" t="s">
        <v>29</v>
      </c>
      <c r="F3" s="12" t="s">
        <v>28</v>
      </c>
      <c r="G3" s="15" t="s">
        <v>27</v>
      </c>
      <c r="H3" s="12" t="s">
        <v>26</v>
      </c>
      <c r="I3" s="12" t="s">
        <v>39</v>
      </c>
      <c r="J3" s="15" t="s">
        <v>25</v>
      </c>
      <c r="K3" s="12" t="s">
        <v>30</v>
      </c>
      <c r="L3" s="13" t="s">
        <v>31</v>
      </c>
    </row>
    <row r="4" spans="3:12" ht="21.75" customHeight="1">
      <c r="C4" s="16" t="s">
        <v>32</v>
      </c>
      <c r="D4" s="6" t="e">
        <f>'Dhaba-interior'!#REF!</f>
        <v>#REF!</v>
      </c>
      <c r="E4" s="6" t="e">
        <f>'Dhaba-interior'!#REF!</f>
        <v>#REF!</v>
      </c>
      <c r="F4" s="6" t="e">
        <f>'Dhaba-interior'!#REF!</f>
        <v>#REF!</v>
      </c>
      <c r="G4" s="6" t="e">
        <f>'Dhaba-interior'!#REF!</f>
        <v>#REF!</v>
      </c>
      <c r="H4" s="6" t="e">
        <f>'Dhaba-interior'!#REF!</f>
        <v>#REF!</v>
      </c>
      <c r="I4" s="6"/>
      <c r="J4" s="6" t="e">
        <f>'Dhaba-interior'!#REF!</f>
        <v>#REF!</v>
      </c>
      <c r="K4" s="6">
        <v>4625724</v>
      </c>
      <c r="L4" s="18" t="e">
        <f>'Dhaba-interior'!#REF!</f>
        <v>#REF!</v>
      </c>
    </row>
    <row r="5" spans="3:12" ht="21.75" customHeight="1">
      <c r="C5" s="16" t="s">
        <v>33</v>
      </c>
      <c r="D5" s="6" t="e">
        <f>#REF!</f>
        <v>#REF!</v>
      </c>
      <c r="E5" s="6"/>
      <c r="F5" s="6"/>
      <c r="G5" s="6" t="e">
        <f>#REF!</f>
        <v>#REF!</v>
      </c>
      <c r="H5" s="6" t="e">
        <f>#REF!</f>
        <v>#REF!</v>
      </c>
      <c r="I5" s="6"/>
      <c r="J5" s="6" t="e">
        <f>#REF!</f>
        <v>#REF!</v>
      </c>
      <c r="K5" s="20">
        <v>100875</v>
      </c>
      <c r="L5" s="18" t="e">
        <f>#REF!</f>
        <v>#REF!</v>
      </c>
    </row>
    <row r="6" spans="3:12" ht="21.75" customHeight="1">
      <c r="C6" s="16" t="s">
        <v>38</v>
      </c>
      <c r="D6" s="6"/>
      <c r="E6" s="6"/>
      <c r="F6" s="6"/>
      <c r="G6" s="6" t="e">
        <f>#REF!</f>
        <v>#REF!</v>
      </c>
      <c r="H6" s="6"/>
      <c r="I6" s="6" t="e">
        <f>#REF!</f>
        <v>#REF!</v>
      </c>
      <c r="J6" s="6" t="e">
        <f>#REF!</f>
        <v>#REF!</v>
      </c>
      <c r="K6" s="22">
        <v>2759306</v>
      </c>
      <c r="L6" s="19" t="e">
        <f>+MIN(G6:J6)</f>
        <v>#REF!</v>
      </c>
    </row>
    <row r="7" spans="3:12" ht="21.75" customHeight="1">
      <c r="C7" s="16" t="s">
        <v>37</v>
      </c>
      <c r="D7" s="6"/>
      <c r="E7" s="6"/>
      <c r="F7" s="6"/>
      <c r="G7" s="21" t="e">
        <f>#REF!</f>
        <v>#REF!</v>
      </c>
      <c r="H7" s="21"/>
      <c r="I7" s="21" t="e">
        <f>#REF!</f>
        <v>#REF!</v>
      </c>
      <c r="J7" s="21" t="e">
        <f>#REF!</f>
        <v>#REF!</v>
      </c>
      <c r="K7" s="21">
        <v>955420</v>
      </c>
      <c r="L7" s="19" t="e">
        <f>+MIN(G7:J7)</f>
        <v>#REF!</v>
      </c>
    </row>
    <row r="8" spans="3:12" ht="21.75" customHeight="1">
      <c r="C8" s="16" t="s">
        <v>34</v>
      </c>
      <c r="D8" s="6" t="e">
        <f>#REF!</f>
        <v>#REF!</v>
      </c>
      <c r="E8" s="6"/>
      <c r="F8" s="6"/>
      <c r="G8" s="6" t="e">
        <f>#REF!</f>
        <v>#REF!</v>
      </c>
      <c r="H8" s="6" t="e">
        <f>#REF!</f>
        <v>#REF!</v>
      </c>
      <c r="I8" s="6"/>
      <c r="J8" s="6" t="e">
        <f>#REF!</f>
        <v>#REF!</v>
      </c>
      <c r="K8" s="6">
        <v>1497792</v>
      </c>
      <c r="L8" s="18" t="e">
        <f>#REF!</f>
        <v>#REF!</v>
      </c>
    </row>
    <row r="9" spans="3:12" ht="21.75" customHeight="1">
      <c r="C9" s="16" t="s">
        <v>35</v>
      </c>
      <c r="D9" s="6" t="e">
        <f>#REF!</f>
        <v>#REF!</v>
      </c>
      <c r="E9" s="6"/>
      <c r="F9" s="6"/>
      <c r="G9" s="6" t="e">
        <f>#REF!</f>
        <v>#REF!</v>
      </c>
      <c r="H9" s="6" t="e">
        <f>#REF!</f>
        <v>#REF!</v>
      </c>
      <c r="I9" s="6"/>
      <c r="J9" s="6" t="e">
        <f>#REF!</f>
        <v>#REF!</v>
      </c>
      <c r="K9" s="6">
        <v>85355</v>
      </c>
      <c r="L9" s="18" t="e">
        <f>#REF!</f>
        <v>#REF!</v>
      </c>
    </row>
    <row r="10" spans="3:12" s="7" customFormat="1" ht="18.75" customHeight="1" thickBot="1">
      <c r="C10" s="17"/>
      <c r="D10" s="9" t="e">
        <f>SUM(D4:D9)</f>
        <v>#REF!</v>
      </c>
      <c r="E10" s="9"/>
      <c r="F10" s="9"/>
      <c r="G10" s="9" t="e">
        <f t="shared" ref="G10:L10" si="0">SUM(G4:G9)</f>
        <v>#REF!</v>
      </c>
      <c r="H10" s="9" t="e">
        <f t="shared" si="0"/>
        <v>#REF!</v>
      </c>
      <c r="I10" s="9" t="e">
        <f t="shared" si="0"/>
        <v>#REF!</v>
      </c>
      <c r="J10" s="9" t="e">
        <f t="shared" si="0"/>
        <v>#REF!</v>
      </c>
      <c r="K10" s="9">
        <f t="shared" si="0"/>
        <v>10024472</v>
      </c>
      <c r="L10" s="10" t="e">
        <f t="shared" si="0"/>
        <v>#REF!</v>
      </c>
    </row>
    <row r="11" spans="3:12" ht="18.75" customHeight="1">
      <c r="J11" s="8" t="e">
        <f>(J10-L10)/J10</f>
        <v>#REF!</v>
      </c>
    </row>
  </sheetData>
  <mergeCells count="1">
    <mergeCell ref="C2:L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6"/>
  <sheetViews>
    <sheetView tabSelected="1" view="pageBreakPreview" zoomScale="70" zoomScaleNormal="70" zoomScaleSheetLayoutView="70" workbookViewId="0">
      <selection activeCell="C6" sqref="C6"/>
    </sheetView>
  </sheetViews>
  <sheetFormatPr defaultColWidth="9.140625" defaultRowHeight="17.25"/>
  <cols>
    <col min="1" max="1" width="6.5703125" style="23" customWidth="1"/>
    <col min="2" max="2" width="33.28515625" style="23" customWidth="1"/>
    <col min="3" max="3" width="53.85546875" style="25" customWidth="1"/>
    <col min="4" max="4" width="7.7109375" style="23" bestFit="1" customWidth="1"/>
    <col min="5" max="5" width="6.28515625" style="23" bestFit="1" customWidth="1"/>
    <col min="6" max="6" width="8.5703125" style="23" bestFit="1" customWidth="1"/>
    <col min="7" max="7" width="17.28515625" style="23" bestFit="1" customWidth="1"/>
    <col min="8" max="8" width="10.42578125" style="23" customWidth="1"/>
    <col min="9" max="9" width="11.42578125" style="23" customWidth="1"/>
    <col min="10" max="10" width="14.85546875" style="26" customWidth="1"/>
    <col min="11" max="16384" width="9.140625" style="23"/>
  </cols>
  <sheetData>
    <row r="1" spans="1:10" ht="18" customHeight="1">
      <c r="A1" s="50" t="s">
        <v>81</v>
      </c>
      <c r="B1" s="50"/>
      <c r="C1" s="50"/>
      <c r="D1" s="50"/>
      <c r="E1" s="50"/>
      <c r="F1" s="50"/>
      <c r="G1" s="50"/>
      <c r="H1" s="50"/>
      <c r="I1" s="50"/>
      <c r="J1" s="50"/>
    </row>
    <row r="2" spans="1:10" ht="18" customHeight="1">
      <c r="A2" s="50"/>
      <c r="B2" s="50"/>
      <c r="C2" s="50"/>
      <c r="D2" s="50"/>
      <c r="E2" s="50"/>
      <c r="F2" s="50"/>
      <c r="G2" s="50"/>
      <c r="H2" s="50"/>
      <c r="I2" s="50"/>
      <c r="J2" s="50"/>
    </row>
    <row r="3" spans="1:10" s="3" customFormat="1" ht="29.25" customHeight="1">
      <c r="A3" s="4"/>
      <c r="B3" s="4"/>
      <c r="C3" s="14"/>
      <c r="D3" s="4"/>
      <c r="E3" s="4"/>
      <c r="F3" s="4"/>
      <c r="G3" s="4"/>
      <c r="H3" s="4"/>
      <c r="I3" s="29"/>
      <c r="J3" s="29"/>
    </row>
    <row r="4" spans="1:10" ht="36">
      <c r="A4" s="43" t="s">
        <v>0</v>
      </c>
      <c r="B4" s="43" t="s">
        <v>1</v>
      </c>
      <c r="C4" s="43" t="s">
        <v>2</v>
      </c>
      <c r="D4" s="43"/>
      <c r="E4" s="43"/>
      <c r="F4" s="43" t="s">
        <v>4</v>
      </c>
      <c r="G4" s="43" t="s">
        <v>40</v>
      </c>
      <c r="H4" s="43" t="s">
        <v>82</v>
      </c>
      <c r="I4" s="43" t="s">
        <v>83</v>
      </c>
      <c r="J4" s="42" t="s">
        <v>41</v>
      </c>
    </row>
    <row r="5" spans="1:10">
      <c r="A5" s="51" t="s">
        <v>67</v>
      </c>
      <c r="B5" s="51"/>
      <c r="C5" s="51"/>
      <c r="D5" s="30"/>
      <c r="E5" s="30"/>
      <c r="F5" s="30"/>
      <c r="G5" s="30"/>
      <c r="H5" s="30"/>
      <c r="I5" s="30"/>
      <c r="J5" s="33"/>
    </row>
    <row r="6" spans="1:10" ht="90">
      <c r="A6" s="31">
        <v>1</v>
      </c>
      <c r="B6" s="31" t="s">
        <v>23</v>
      </c>
      <c r="C6" s="35" t="s">
        <v>75</v>
      </c>
      <c r="D6" s="31"/>
      <c r="E6" s="31"/>
      <c r="F6" s="31" t="s">
        <v>3</v>
      </c>
      <c r="G6" s="36">
        <f>G7+G8</f>
        <v>27.115200000000002</v>
      </c>
      <c r="H6" s="31">
        <v>1200</v>
      </c>
      <c r="I6" s="31">
        <f>G6*H6</f>
        <v>32538.240000000002</v>
      </c>
      <c r="J6" s="37" t="s">
        <v>88</v>
      </c>
    </row>
    <row r="7" spans="1:10" ht="18">
      <c r="A7" s="31"/>
      <c r="B7" s="31"/>
      <c r="C7" s="35" t="s">
        <v>49</v>
      </c>
      <c r="D7" s="31">
        <v>5.04</v>
      </c>
      <c r="E7" s="31">
        <v>2.76</v>
      </c>
      <c r="F7" s="31"/>
      <c r="G7" s="36">
        <f>D7*E7</f>
        <v>13.910399999999999</v>
      </c>
      <c r="H7" s="31"/>
      <c r="I7" s="31"/>
      <c r="J7" s="37"/>
    </row>
    <row r="8" spans="1:10" ht="18">
      <c r="A8" s="31"/>
      <c r="B8" s="31"/>
      <c r="C8" s="35" t="s">
        <v>50</v>
      </c>
      <c r="D8" s="31">
        <v>5.04</v>
      </c>
      <c r="E8" s="31">
        <v>2.62</v>
      </c>
      <c r="F8" s="31"/>
      <c r="G8" s="36">
        <f>D8*E8</f>
        <v>13.204800000000001</v>
      </c>
      <c r="H8" s="31"/>
      <c r="I8" s="31"/>
      <c r="J8" s="37"/>
    </row>
    <row r="9" spans="1:10" s="24" customFormat="1" ht="396">
      <c r="A9" s="31">
        <v>2</v>
      </c>
      <c r="B9" s="31" t="s">
        <v>42</v>
      </c>
      <c r="C9" s="35" t="s">
        <v>45</v>
      </c>
      <c r="D9" s="31"/>
      <c r="E9" s="31"/>
      <c r="F9" s="31" t="s">
        <v>3</v>
      </c>
      <c r="G9" s="36">
        <f>G10+G11</f>
        <v>16.863999999999997</v>
      </c>
      <c r="H9" s="31">
        <v>1500</v>
      </c>
      <c r="I9" s="31">
        <f>G9*H9</f>
        <v>25295.999999999996</v>
      </c>
      <c r="J9" s="37" t="s">
        <v>88</v>
      </c>
    </row>
    <row r="10" spans="1:10" s="24" customFormat="1" ht="18">
      <c r="A10" s="31"/>
      <c r="B10" s="31"/>
      <c r="C10" s="35" t="s">
        <v>51</v>
      </c>
      <c r="D10" s="31">
        <v>5.04</v>
      </c>
      <c r="E10" s="31">
        <v>2.92</v>
      </c>
      <c r="F10" s="31"/>
      <c r="G10" s="36">
        <f>D10*E10</f>
        <v>14.716799999999999</v>
      </c>
      <c r="H10" s="31"/>
      <c r="I10" s="31"/>
      <c r="J10" s="37"/>
    </row>
    <row r="11" spans="1:10" s="24" customFormat="1" ht="18">
      <c r="A11" s="31"/>
      <c r="B11" s="31"/>
      <c r="C11" s="35" t="s">
        <v>52</v>
      </c>
      <c r="D11" s="31">
        <v>0.88</v>
      </c>
      <c r="E11" s="31">
        <v>2.44</v>
      </c>
      <c r="F11" s="31"/>
      <c r="G11" s="36">
        <f>D11*E11</f>
        <v>2.1471999999999998</v>
      </c>
      <c r="H11" s="31"/>
      <c r="I11" s="31"/>
      <c r="J11" s="37"/>
    </row>
    <row r="12" spans="1:10" s="24" customFormat="1" ht="198">
      <c r="A12" s="31">
        <v>3</v>
      </c>
      <c r="B12" s="31" t="s">
        <v>43</v>
      </c>
      <c r="C12" s="35" t="s">
        <v>46</v>
      </c>
      <c r="D12" s="31"/>
      <c r="E12" s="31"/>
      <c r="F12" s="31" t="s">
        <v>3</v>
      </c>
      <c r="G12" s="36">
        <f>G13+G14+G15+G16</f>
        <v>34.020800000000001</v>
      </c>
      <c r="H12" s="31">
        <v>1500</v>
      </c>
      <c r="I12" s="31">
        <f>G12*H12</f>
        <v>51031.200000000004</v>
      </c>
      <c r="J12" s="37" t="s">
        <v>48</v>
      </c>
    </row>
    <row r="13" spans="1:10" s="24" customFormat="1" ht="18">
      <c r="A13" s="31"/>
      <c r="B13" s="31"/>
      <c r="C13" s="35"/>
      <c r="D13" s="31">
        <v>5.04</v>
      </c>
      <c r="E13" s="31">
        <v>2.92</v>
      </c>
      <c r="F13" s="31"/>
      <c r="G13" s="36">
        <f>D13*E13</f>
        <v>14.716799999999999</v>
      </c>
      <c r="H13" s="31"/>
      <c r="I13" s="31"/>
      <c r="J13" s="37"/>
    </row>
    <row r="14" spans="1:10" s="24" customFormat="1" ht="18">
      <c r="A14" s="31"/>
      <c r="B14" s="31"/>
      <c r="C14" s="35"/>
      <c r="D14" s="31">
        <v>5.04</v>
      </c>
      <c r="E14" s="31">
        <v>2.92</v>
      </c>
      <c r="F14" s="31"/>
      <c r="G14" s="36">
        <f t="shared" ref="G14:G16" si="0">D14*E14</f>
        <v>14.716799999999999</v>
      </c>
      <c r="H14" s="31"/>
      <c r="I14" s="31"/>
      <c r="J14" s="37"/>
    </row>
    <row r="15" spans="1:10" s="24" customFormat="1" ht="18">
      <c r="A15" s="31"/>
      <c r="B15" s="31"/>
      <c r="C15" s="35"/>
      <c r="D15" s="31">
        <v>1</v>
      </c>
      <c r="E15" s="31">
        <v>2.44</v>
      </c>
      <c r="F15" s="31"/>
      <c r="G15" s="36">
        <f t="shared" si="0"/>
        <v>2.44</v>
      </c>
      <c r="H15" s="31"/>
      <c r="I15" s="31"/>
      <c r="J15" s="37"/>
    </row>
    <row r="16" spans="1:10" s="24" customFormat="1" ht="18">
      <c r="A16" s="31"/>
      <c r="B16" s="31"/>
      <c r="C16" s="35"/>
      <c r="D16" s="31">
        <v>0.88</v>
      </c>
      <c r="E16" s="31">
        <v>2.44</v>
      </c>
      <c r="F16" s="31"/>
      <c r="G16" s="36">
        <f t="shared" si="0"/>
        <v>2.1471999999999998</v>
      </c>
      <c r="H16" s="31"/>
      <c r="I16" s="31"/>
      <c r="J16" s="37"/>
    </row>
    <row r="17" spans="1:10" s="24" customFormat="1" ht="180">
      <c r="A17" s="31">
        <v>4</v>
      </c>
      <c r="B17" s="31" t="s">
        <v>44</v>
      </c>
      <c r="C17" s="35" t="s">
        <v>47</v>
      </c>
      <c r="D17" s="31"/>
      <c r="E17" s="31"/>
      <c r="F17" s="31" t="s">
        <v>3</v>
      </c>
      <c r="G17" s="36">
        <f>G18+G19</f>
        <v>27.115200000000002</v>
      </c>
      <c r="H17" s="31">
        <v>2500</v>
      </c>
      <c r="I17" s="31">
        <f>G17*H17</f>
        <v>67788</v>
      </c>
      <c r="J17" s="37" t="s">
        <v>48</v>
      </c>
    </row>
    <row r="18" spans="1:10" s="24" customFormat="1" ht="18">
      <c r="A18" s="31"/>
      <c r="B18" s="31"/>
      <c r="C18" s="35"/>
      <c r="D18" s="31">
        <v>5.04</v>
      </c>
      <c r="E18" s="31">
        <v>2.76</v>
      </c>
      <c r="F18" s="31"/>
      <c r="G18" s="36">
        <f>D18*E18</f>
        <v>13.910399999999999</v>
      </c>
      <c r="H18" s="31"/>
      <c r="I18" s="31"/>
      <c r="J18" s="37"/>
    </row>
    <row r="19" spans="1:10" s="24" customFormat="1" ht="18">
      <c r="A19" s="31"/>
      <c r="B19" s="31"/>
      <c r="C19" s="35"/>
      <c r="D19" s="31">
        <v>5.04</v>
      </c>
      <c r="E19" s="31">
        <v>2.62</v>
      </c>
      <c r="F19" s="31"/>
      <c r="G19" s="36">
        <f>D19*E19</f>
        <v>13.204800000000001</v>
      </c>
      <c r="H19" s="31"/>
      <c r="I19" s="31"/>
      <c r="J19" s="37"/>
    </row>
    <row r="20" spans="1:10" s="24" customFormat="1" ht="108">
      <c r="A20" s="31">
        <v>5</v>
      </c>
      <c r="B20" s="31" t="s">
        <v>90</v>
      </c>
      <c r="C20" s="35" t="s">
        <v>89</v>
      </c>
      <c r="D20" s="31"/>
      <c r="E20" s="31"/>
      <c r="F20" s="31"/>
      <c r="G20" s="36">
        <f>G21+G22</f>
        <v>23.471999999999998</v>
      </c>
      <c r="H20" s="31">
        <v>1615</v>
      </c>
      <c r="I20" s="31">
        <f>G20*H20</f>
        <v>37907.279999999999</v>
      </c>
      <c r="J20" s="37" t="s">
        <v>86</v>
      </c>
    </row>
    <row r="21" spans="1:10" s="24" customFormat="1" ht="18">
      <c r="A21" s="31"/>
      <c r="B21" s="31"/>
      <c r="C21" s="35"/>
      <c r="D21" s="31">
        <v>4.8</v>
      </c>
      <c r="E21" s="31">
        <v>2.59</v>
      </c>
      <c r="F21" s="31"/>
      <c r="G21" s="36">
        <f>D21*E21</f>
        <v>12.431999999999999</v>
      </c>
      <c r="H21" s="31"/>
      <c r="I21" s="31"/>
      <c r="J21" s="37"/>
    </row>
    <row r="22" spans="1:10" s="24" customFormat="1" ht="18">
      <c r="A22" s="31"/>
      <c r="B22" s="31"/>
      <c r="C22" s="35"/>
      <c r="D22" s="31">
        <v>4.8</v>
      </c>
      <c r="E22" s="31">
        <v>2.2999999999999998</v>
      </c>
      <c r="F22" s="31"/>
      <c r="G22" s="36">
        <f>D22*E22</f>
        <v>11.04</v>
      </c>
      <c r="H22" s="31"/>
      <c r="I22" s="31"/>
      <c r="J22" s="37"/>
    </row>
    <row r="23" spans="1:10" s="24" customFormat="1" ht="90">
      <c r="A23" s="31">
        <v>6</v>
      </c>
      <c r="B23" s="31" t="s">
        <v>72</v>
      </c>
      <c r="C23" s="32" t="s">
        <v>5</v>
      </c>
      <c r="D23" s="32"/>
      <c r="E23" s="32"/>
      <c r="F23" s="31" t="s">
        <v>69</v>
      </c>
      <c r="G23" s="31">
        <v>3</v>
      </c>
      <c r="H23" s="31">
        <v>4500</v>
      </c>
      <c r="I23" s="31">
        <f>G23*H23</f>
        <v>13500</v>
      </c>
      <c r="J23" s="34" t="s">
        <v>88</v>
      </c>
    </row>
    <row r="24" spans="1:10" s="24" customFormat="1" ht="72">
      <c r="A24" s="31">
        <v>7</v>
      </c>
      <c r="B24" s="31" t="s">
        <v>73</v>
      </c>
      <c r="C24" s="32" t="s">
        <v>6</v>
      </c>
      <c r="D24" s="32"/>
      <c r="E24" s="32"/>
      <c r="F24" s="31" t="s">
        <v>69</v>
      </c>
      <c r="G24" s="31">
        <v>3</v>
      </c>
      <c r="H24" s="31">
        <v>9500</v>
      </c>
      <c r="I24" s="31">
        <f>G24*H24</f>
        <v>28500</v>
      </c>
      <c r="J24" s="34" t="s">
        <v>88</v>
      </c>
    </row>
    <row r="25" spans="1:10" s="24" customFormat="1" ht="54">
      <c r="A25" s="31">
        <v>8</v>
      </c>
      <c r="B25" s="31" t="s">
        <v>76</v>
      </c>
      <c r="C25" s="32" t="s">
        <v>53</v>
      </c>
      <c r="D25" s="31"/>
      <c r="E25" s="31"/>
      <c r="F25" s="31" t="s">
        <v>62</v>
      </c>
      <c r="G25" s="36">
        <v>3.87</v>
      </c>
      <c r="H25" s="31">
        <v>9000</v>
      </c>
      <c r="I25" s="31">
        <f t="shared" ref="I25:I35" si="1">G25*H25</f>
        <v>34830</v>
      </c>
      <c r="J25" s="37" t="s">
        <v>48</v>
      </c>
    </row>
    <row r="26" spans="1:10" s="24" customFormat="1" ht="54">
      <c r="A26" s="31">
        <v>9</v>
      </c>
      <c r="B26" s="31" t="s">
        <v>77</v>
      </c>
      <c r="C26" s="32" t="s">
        <v>78</v>
      </c>
      <c r="D26" s="31">
        <v>2.23</v>
      </c>
      <c r="E26" s="31">
        <v>1</v>
      </c>
      <c r="F26" s="31" t="s">
        <v>3</v>
      </c>
      <c r="G26" s="36">
        <f>D26*E26</f>
        <v>2.23</v>
      </c>
      <c r="H26" s="31">
        <v>4545</v>
      </c>
      <c r="I26" s="31">
        <f t="shared" si="1"/>
        <v>10135.35</v>
      </c>
      <c r="J26" s="37" t="s">
        <v>48</v>
      </c>
    </row>
    <row r="27" spans="1:10" s="24" customFormat="1" ht="54">
      <c r="A27" s="31">
        <v>10</v>
      </c>
      <c r="B27" s="31" t="s">
        <v>63</v>
      </c>
      <c r="C27" s="32" t="s">
        <v>84</v>
      </c>
      <c r="D27" s="31"/>
      <c r="E27" s="31"/>
      <c r="F27" s="31"/>
      <c r="G27" s="36">
        <v>1</v>
      </c>
      <c r="H27" s="31">
        <v>85000</v>
      </c>
      <c r="I27" s="31">
        <f t="shared" si="1"/>
        <v>85000</v>
      </c>
      <c r="J27" s="37" t="s">
        <v>48</v>
      </c>
    </row>
    <row r="28" spans="1:10" s="24" customFormat="1" ht="54">
      <c r="A28" s="31">
        <v>11</v>
      </c>
      <c r="B28" s="31" t="s">
        <v>54</v>
      </c>
      <c r="C28" s="32" t="s">
        <v>55</v>
      </c>
      <c r="D28" s="31"/>
      <c r="E28" s="31"/>
      <c r="F28" s="31" t="s">
        <v>64</v>
      </c>
      <c r="G28" s="36">
        <v>2</v>
      </c>
      <c r="H28" s="31">
        <v>15000</v>
      </c>
      <c r="I28" s="31">
        <f t="shared" si="1"/>
        <v>30000</v>
      </c>
      <c r="J28" s="37" t="s">
        <v>48</v>
      </c>
    </row>
    <row r="29" spans="1:10" s="24" customFormat="1" ht="72">
      <c r="A29" s="31">
        <v>12</v>
      </c>
      <c r="B29" s="31" t="s">
        <v>56</v>
      </c>
      <c r="C29" s="32" t="s">
        <v>57</v>
      </c>
      <c r="D29" s="31">
        <v>1.7749999999999999</v>
      </c>
      <c r="E29" s="31">
        <v>0.6</v>
      </c>
      <c r="F29" s="31" t="s">
        <v>3</v>
      </c>
      <c r="G29" s="36">
        <f>D29*E29</f>
        <v>1.0649999999999999</v>
      </c>
      <c r="H29" s="31">
        <v>18200</v>
      </c>
      <c r="I29" s="31">
        <f t="shared" si="1"/>
        <v>19383</v>
      </c>
      <c r="J29" s="37" t="s">
        <v>48</v>
      </c>
    </row>
    <row r="30" spans="1:10" s="24" customFormat="1" ht="54">
      <c r="A30" s="31">
        <v>13</v>
      </c>
      <c r="B30" s="31" t="s">
        <v>58</v>
      </c>
      <c r="C30" s="32" t="s">
        <v>59</v>
      </c>
      <c r="D30" s="31">
        <v>2.35</v>
      </c>
      <c r="E30" s="31">
        <v>4</v>
      </c>
      <c r="F30" s="31" t="s">
        <v>3</v>
      </c>
      <c r="G30" s="36">
        <f>D30*E30</f>
        <v>9.4</v>
      </c>
      <c r="H30" s="31">
        <v>1500</v>
      </c>
      <c r="I30" s="31">
        <f t="shared" si="1"/>
        <v>14100</v>
      </c>
      <c r="J30" s="37" t="s">
        <v>48</v>
      </c>
    </row>
    <row r="31" spans="1:10" s="24" customFormat="1" ht="54">
      <c r="A31" s="31">
        <v>14</v>
      </c>
      <c r="B31" s="31" t="s">
        <v>60</v>
      </c>
      <c r="C31" s="32" t="s">
        <v>61</v>
      </c>
      <c r="D31" s="31"/>
      <c r="E31" s="31"/>
      <c r="F31" s="31" t="s">
        <v>64</v>
      </c>
      <c r="G31" s="36">
        <v>1</v>
      </c>
      <c r="H31" s="31">
        <v>2000</v>
      </c>
      <c r="I31" s="31">
        <f t="shared" si="1"/>
        <v>2000</v>
      </c>
      <c r="J31" s="37" t="s">
        <v>48</v>
      </c>
    </row>
    <row r="32" spans="1:10" ht="54">
      <c r="A32" s="31">
        <v>15</v>
      </c>
      <c r="B32" s="31" t="s">
        <v>65</v>
      </c>
      <c r="C32" s="32" t="s">
        <v>66</v>
      </c>
      <c r="D32" s="31"/>
      <c r="E32" s="31"/>
      <c r="F32" s="31" t="s">
        <v>64</v>
      </c>
      <c r="G32" s="36">
        <v>1</v>
      </c>
      <c r="H32" s="31">
        <v>10000</v>
      </c>
      <c r="I32" s="31">
        <f t="shared" si="1"/>
        <v>10000</v>
      </c>
      <c r="J32" s="37" t="s">
        <v>48</v>
      </c>
    </row>
    <row r="33" spans="1:10" ht="72">
      <c r="A33" s="31">
        <v>16</v>
      </c>
      <c r="B33" s="31" t="s">
        <v>68</v>
      </c>
      <c r="C33" s="31" t="s">
        <v>79</v>
      </c>
      <c r="D33" s="32"/>
      <c r="E33" s="32"/>
      <c r="F33" s="31" t="s">
        <v>69</v>
      </c>
      <c r="G33" s="31">
        <v>10</v>
      </c>
      <c r="H33" s="31">
        <v>2800</v>
      </c>
      <c r="I33" s="31">
        <f t="shared" si="1"/>
        <v>28000</v>
      </c>
      <c r="J33" s="34" t="s">
        <v>87</v>
      </c>
    </row>
    <row r="34" spans="1:10" ht="54">
      <c r="A34" s="31">
        <v>17</v>
      </c>
      <c r="B34" s="31" t="s">
        <v>70</v>
      </c>
      <c r="C34" s="31" t="s">
        <v>71</v>
      </c>
      <c r="D34" s="32"/>
      <c r="E34" s="32"/>
      <c r="F34" s="31" t="s">
        <v>69</v>
      </c>
      <c r="G34" s="31">
        <v>2</v>
      </c>
      <c r="H34" s="31">
        <v>4000</v>
      </c>
      <c r="I34" s="31">
        <f t="shared" si="1"/>
        <v>8000</v>
      </c>
      <c r="J34" s="34" t="s">
        <v>48</v>
      </c>
    </row>
    <row r="35" spans="1:10" ht="90">
      <c r="A35" s="31">
        <v>18</v>
      </c>
      <c r="B35" s="31" t="s">
        <v>74</v>
      </c>
      <c r="C35" s="32" t="s">
        <v>80</v>
      </c>
      <c r="D35" s="31"/>
      <c r="E35" s="31"/>
      <c r="F35" s="31" t="s">
        <v>64</v>
      </c>
      <c r="G35" s="36">
        <v>1</v>
      </c>
      <c r="H35" s="31">
        <v>55000</v>
      </c>
      <c r="I35" s="31">
        <f t="shared" si="1"/>
        <v>55000</v>
      </c>
      <c r="J35" s="37" t="s">
        <v>48</v>
      </c>
    </row>
    <row r="36" spans="1:10" ht="18">
      <c r="A36" s="38"/>
      <c r="B36" s="38"/>
      <c r="C36" s="39"/>
      <c r="D36" s="38"/>
      <c r="E36" s="38"/>
      <c r="F36" s="38"/>
      <c r="G36" s="40"/>
      <c r="H36" s="38"/>
      <c r="I36" s="38"/>
      <c r="J36" s="41"/>
    </row>
    <row r="37" spans="1:10" ht="28.15" customHeight="1">
      <c r="A37" s="44"/>
      <c r="B37" s="52" t="s">
        <v>85</v>
      </c>
      <c r="C37" s="53"/>
      <c r="D37" s="53"/>
      <c r="E37" s="53"/>
      <c r="F37" s="53"/>
      <c r="G37" s="54"/>
      <c r="H37" s="44"/>
      <c r="I37" s="42">
        <f>SUM(I6:I36)</f>
        <v>553009.06999999995</v>
      </c>
      <c r="J37" s="46"/>
    </row>
    <row r="38" spans="1:10">
      <c r="A38" s="44"/>
      <c r="B38" s="44"/>
      <c r="C38" s="45"/>
      <c r="D38" s="44"/>
      <c r="E38" s="44"/>
      <c r="F38" s="44"/>
      <c r="G38" s="44"/>
      <c r="H38" s="44"/>
      <c r="I38" s="44"/>
      <c r="J38" s="46"/>
    </row>
    <row r="39" spans="1:10" s="24" customFormat="1">
      <c r="C39" s="27"/>
      <c r="J39" s="28"/>
    </row>
    <row r="40" spans="1:10" s="24" customFormat="1">
      <c r="C40" s="27"/>
      <c r="J40" s="28"/>
    </row>
    <row r="41" spans="1:10" s="24" customFormat="1">
      <c r="C41" s="27"/>
      <c r="J41" s="28"/>
    </row>
    <row r="42" spans="1:10" s="24" customFormat="1">
      <c r="C42" s="27"/>
      <c r="J42" s="28"/>
    </row>
    <row r="43" spans="1:10" s="24" customFormat="1">
      <c r="C43" s="27"/>
      <c r="J43" s="28"/>
    </row>
    <row r="44" spans="1:10" s="24" customFormat="1">
      <c r="C44" s="27"/>
      <c r="J44" s="28"/>
    </row>
    <row r="45" spans="1:10" s="24" customFormat="1">
      <c r="C45" s="27"/>
      <c r="J45" s="28"/>
    </row>
    <row r="46" spans="1:10" s="24" customFormat="1">
      <c r="C46" s="27"/>
      <c r="J46" s="28"/>
    </row>
    <row r="47" spans="1:10" s="24" customFormat="1">
      <c r="C47" s="27"/>
      <c r="J47" s="28"/>
    </row>
    <row r="48" spans="1:10" s="24" customFormat="1">
      <c r="C48" s="27"/>
      <c r="J48" s="28"/>
    </row>
    <row r="49" spans="3:10" s="24" customFormat="1">
      <c r="C49" s="27"/>
      <c r="J49" s="28"/>
    </row>
    <row r="50" spans="3:10" s="24" customFormat="1">
      <c r="C50" s="27"/>
      <c r="J50" s="28"/>
    </row>
    <row r="51" spans="3:10" s="24" customFormat="1">
      <c r="C51" s="27"/>
      <c r="J51" s="28"/>
    </row>
    <row r="52" spans="3:10" s="24" customFormat="1">
      <c r="C52" s="27"/>
      <c r="J52" s="28"/>
    </row>
    <row r="53" spans="3:10" s="24" customFormat="1">
      <c r="C53" s="27"/>
      <c r="J53" s="28"/>
    </row>
    <row r="54" spans="3:10" s="24" customFormat="1">
      <c r="C54" s="27"/>
      <c r="J54" s="28"/>
    </row>
    <row r="55" spans="3:10" s="24" customFormat="1">
      <c r="C55" s="27"/>
      <c r="J55" s="28"/>
    </row>
    <row r="56" spans="3:10" s="24" customFormat="1">
      <c r="C56" s="27"/>
      <c r="J56" s="28"/>
    </row>
    <row r="57" spans="3:10" s="24" customFormat="1">
      <c r="C57" s="27"/>
      <c r="J57" s="28"/>
    </row>
    <row r="58" spans="3:10" s="24" customFormat="1">
      <c r="C58" s="27"/>
      <c r="J58" s="28"/>
    </row>
    <row r="59" spans="3:10" s="24" customFormat="1">
      <c r="C59" s="27"/>
      <c r="J59" s="28"/>
    </row>
    <row r="60" spans="3:10" s="24" customFormat="1">
      <c r="C60" s="27"/>
      <c r="J60" s="28"/>
    </row>
    <row r="61" spans="3:10" s="24" customFormat="1">
      <c r="C61" s="27"/>
      <c r="J61" s="28"/>
    </row>
    <row r="62" spans="3:10" s="24" customFormat="1">
      <c r="C62" s="27"/>
      <c r="J62" s="28"/>
    </row>
    <row r="63" spans="3:10" s="24" customFormat="1">
      <c r="C63" s="27"/>
      <c r="J63" s="28"/>
    </row>
    <row r="64" spans="3:10" s="24" customFormat="1">
      <c r="C64" s="27"/>
      <c r="J64" s="28"/>
    </row>
    <row r="65" spans="3:10" s="24" customFormat="1">
      <c r="C65" s="27"/>
      <c r="J65" s="28"/>
    </row>
    <row r="66" spans="3:10" s="24" customFormat="1">
      <c r="C66" s="27"/>
      <c r="J66" s="28"/>
    </row>
    <row r="67" spans="3:10" s="24" customFormat="1">
      <c r="C67" s="27"/>
      <c r="J67" s="28"/>
    </row>
    <row r="68" spans="3:10" s="24" customFormat="1">
      <c r="C68" s="27"/>
      <c r="J68" s="28"/>
    </row>
    <row r="69" spans="3:10" s="24" customFormat="1">
      <c r="C69" s="27"/>
      <c r="J69" s="28"/>
    </row>
    <row r="70" spans="3:10" s="24" customFormat="1">
      <c r="C70" s="27"/>
      <c r="J70" s="28"/>
    </row>
    <row r="71" spans="3:10" s="24" customFormat="1">
      <c r="C71" s="27"/>
      <c r="J71" s="28"/>
    </row>
    <row r="72" spans="3:10" s="24" customFormat="1">
      <c r="C72" s="27"/>
      <c r="J72" s="28"/>
    </row>
    <row r="73" spans="3:10" s="24" customFormat="1">
      <c r="C73" s="27"/>
      <c r="J73" s="28"/>
    </row>
    <row r="74" spans="3:10" s="24" customFormat="1">
      <c r="C74" s="27"/>
      <c r="J74" s="28"/>
    </row>
    <row r="75" spans="3:10" s="24" customFormat="1">
      <c r="C75" s="27"/>
      <c r="J75" s="28"/>
    </row>
    <row r="76" spans="3:10" s="24" customFormat="1">
      <c r="C76" s="27"/>
      <c r="J76" s="28"/>
    </row>
    <row r="77" spans="3:10" s="24" customFormat="1">
      <c r="C77" s="27"/>
      <c r="J77" s="28"/>
    </row>
    <row r="78" spans="3:10" s="24" customFormat="1">
      <c r="C78" s="27"/>
      <c r="J78" s="28"/>
    </row>
    <row r="79" spans="3:10" s="24" customFormat="1">
      <c r="C79" s="27"/>
      <c r="J79" s="28"/>
    </row>
    <row r="80" spans="3:10" s="24" customFormat="1">
      <c r="C80" s="27"/>
      <c r="J80" s="28"/>
    </row>
    <row r="81" spans="3:10" s="24" customFormat="1">
      <c r="C81" s="27"/>
      <c r="J81" s="28"/>
    </row>
    <row r="82" spans="3:10" s="24" customFormat="1">
      <c r="C82" s="27"/>
      <c r="J82" s="28"/>
    </row>
    <row r="83" spans="3:10" s="24" customFormat="1">
      <c r="C83" s="27"/>
      <c r="J83" s="28"/>
    </row>
    <row r="84" spans="3:10" s="24" customFormat="1">
      <c r="C84" s="27"/>
      <c r="J84" s="28"/>
    </row>
    <row r="85" spans="3:10" s="24" customFormat="1">
      <c r="C85" s="27"/>
      <c r="J85" s="28"/>
    </row>
    <row r="86" spans="3:10" s="24" customFormat="1">
      <c r="C86" s="27"/>
      <c r="J86" s="28"/>
    </row>
    <row r="87" spans="3:10" s="24" customFormat="1">
      <c r="C87" s="27"/>
      <c r="J87" s="28"/>
    </row>
    <row r="88" spans="3:10" s="24" customFormat="1">
      <c r="C88" s="27"/>
      <c r="J88" s="28"/>
    </row>
    <row r="89" spans="3:10" s="24" customFormat="1">
      <c r="C89" s="27"/>
      <c r="J89" s="28"/>
    </row>
    <row r="90" spans="3:10" s="24" customFormat="1">
      <c r="C90" s="27"/>
      <c r="J90" s="28"/>
    </row>
    <row r="91" spans="3:10" s="24" customFormat="1">
      <c r="C91" s="27"/>
      <c r="J91" s="28"/>
    </row>
    <row r="92" spans="3:10" s="24" customFormat="1">
      <c r="C92" s="27"/>
      <c r="J92" s="28"/>
    </row>
    <row r="93" spans="3:10" s="24" customFormat="1">
      <c r="C93" s="27"/>
      <c r="J93" s="28"/>
    </row>
    <row r="94" spans="3:10" s="24" customFormat="1">
      <c r="C94" s="27"/>
      <c r="J94" s="28"/>
    </row>
    <row r="95" spans="3:10" s="24" customFormat="1">
      <c r="C95" s="27"/>
      <c r="J95" s="28"/>
    </row>
    <row r="96" spans="3:10" s="24" customFormat="1">
      <c r="C96" s="27"/>
      <c r="J96" s="28"/>
    </row>
    <row r="97" spans="3:10" s="24" customFormat="1">
      <c r="C97" s="27"/>
      <c r="J97" s="28"/>
    </row>
    <row r="98" spans="3:10" s="24" customFormat="1">
      <c r="C98" s="27"/>
      <c r="J98" s="28"/>
    </row>
    <row r="99" spans="3:10" s="24" customFormat="1">
      <c r="C99" s="27"/>
      <c r="J99" s="28"/>
    </row>
    <row r="100" spans="3:10" s="24" customFormat="1">
      <c r="C100" s="27"/>
      <c r="J100" s="28"/>
    </row>
    <row r="101" spans="3:10" s="24" customFormat="1">
      <c r="C101" s="27"/>
      <c r="J101" s="28"/>
    </row>
    <row r="102" spans="3:10" s="24" customFormat="1">
      <c r="C102" s="27"/>
      <c r="J102" s="28"/>
    </row>
    <row r="103" spans="3:10" s="24" customFormat="1">
      <c r="C103" s="27"/>
      <c r="J103" s="28"/>
    </row>
    <row r="104" spans="3:10" s="24" customFormat="1">
      <c r="C104" s="27"/>
      <c r="J104" s="28"/>
    </row>
    <row r="105" spans="3:10" s="24" customFormat="1">
      <c r="C105" s="27"/>
      <c r="J105" s="28"/>
    </row>
    <row r="106" spans="3:10" s="24" customFormat="1">
      <c r="C106" s="27"/>
      <c r="J106" s="28"/>
    </row>
    <row r="107" spans="3:10" s="24" customFormat="1">
      <c r="C107" s="27"/>
      <c r="J107" s="28"/>
    </row>
    <row r="108" spans="3:10" s="24" customFormat="1">
      <c r="C108" s="27"/>
      <c r="J108" s="28"/>
    </row>
    <row r="109" spans="3:10" s="24" customFormat="1">
      <c r="C109" s="27"/>
      <c r="J109" s="28"/>
    </row>
    <row r="110" spans="3:10" s="24" customFormat="1">
      <c r="C110" s="27"/>
      <c r="J110" s="28"/>
    </row>
    <row r="111" spans="3:10" s="24" customFormat="1">
      <c r="C111" s="27"/>
      <c r="J111" s="28"/>
    </row>
    <row r="112" spans="3:10" s="24" customFormat="1">
      <c r="C112" s="27"/>
      <c r="J112" s="28"/>
    </row>
    <row r="113" spans="3:10" s="24" customFormat="1">
      <c r="C113" s="27"/>
      <c r="J113" s="28"/>
    </row>
    <row r="114" spans="3:10" s="24" customFormat="1">
      <c r="C114" s="27"/>
      <c r="J114" s="28"/>
    </row>
    <row r="115" spans="3:10" s="24" customFormat="1">
      <c r="C115" s="27"/>
      <c r="J115" s="28"/>
    </row>
    <row r="116" spans="3:10" s="24" customFormat="1">
      <c r="C116" s="27"/>
      <c r="J116" s="28"/>
    </row>
    <row r="117" spans="3:10" s="24" customFormat="1">
      <c r="C117" s="27"/>
      <c r="J117" s="28"/>
    </row>
    <row r="118" spans="3:10" s="24" customFormat="1">
      <c r="C118" s="27"/>
      <c r="J118" s="28"/>
    </row>
    <row r="119" spans="3:10" s="24" customFormat="1">
      <c r="C119" s="27"/>
      <c r="J119" s="28"/>
    </row>
    <row r="120" spans="3:10" s="24" customFormat="1">
      <c r="C120" s="27"/>
      <c r="J120" s="28"/>
    </row>
    <row r="121" spans="3:10" s="24" customFormat="1">
      <c r="C121" s="27"/>
      <c r="J121" s="28"/>
    </row>
    <row r="122" spans="3:10" s="24" customFormat="1">
      <c r="C122" s="27"/>
      <c r="J122" s="28"/>
    </row>
    <row r="123" spans="3:10" s="24" customFormat="1">
      <c r="C123" s="27"/>
      <c r="J123" s="28"/>
    </row>
    <row r="124" spans="3:10" s="24" customFormat="1">
      <c r="C124" s="27"/>
      <c r="J124" s="28"/>
    </row>
    <row r="125" spans="3:10" s="24" customFormat="1">
      <c r="C125" s="27"/>
      <c r="J125" s="28"/>
    </row>
    <row r="126" spans="3:10" s="24" customFormat="1">
      <c r="C126" s="27"/>
      <c r="J126" s="28"/>
    </row>
    <row r="127" spans="3:10" s="24" customFormat="1">
      <c r="C127" s="27"/>
      <c r="J127" s="28"/>
    </row>
    <row r="128" spans="3:10" s="24" customFormat="1">
      <c r="C128" s="27"/>
      <c r="J128" s="28"/>
    </row>
    <row r="129" spans="3:10" s="24" customFormat="1">
      <c r="C129" s="27"/>
      <c r="J129" s="28"/>
    </row>
    <row r="130" spans="3:10" s="24" customFormat="1">
      <c r="C130" s="27"/>
      <c r="J130" s="28"/>
    </row>
    <row r="131" spans="3:10" s="24" customFormat="1">
      <c r="C131" s="27"/>
      <c r="J131" s="28"/>
    </row>
    <row r="132" spans="3:10" s="24" customFormat="1">
      <c r="C132" s="27"/>
      <c r="J132" s="28"/>
    </row>
    <row r="133" spans="3:10" s="24" customFormat="1">
      <c r="C133" s="27"/>
      <c r="J133" s="28"/>
    </row>
    <row r="134" spans="3:10" s="24" customFormat="1">
      <c r="C134" s="27"/>
      <c r="J134" s="28"/>
    </row>
    <row r="135" spans="3:10" s="24" customFormat="1">
      <c r="C135" s="27"/>
      <c r="J135" s="28"/>
    </row>
    <row r="136" spans="3:10" s="24" customFormat="1">
      <c r="C136" s="27"/>
      <c r="J136" s="28"/>
    </row>
    <row r="137" spans="3:10" s="24" customFormat="1">
      <c r="C137" s="27"/>
      <c r="J137" s="28"/>
    </row>
    <row r="138" spans="3:10" s="24" customFormat="1">
      <c r="C138" s="27"/>
      <c r="J138" s="28"/>
    </row>
    <row r="139" spans="3:10" s="24" customFormat="1">
      <c r="C139" s="27"/>
      <c r="J139" s="28"/>
    </row>
    <row r="140" spans="3:10" s="24" customFormat="1">
      <c r="C140" s="27"/>
      <c r="J140" s="28"/>
    </row>
    <row r="141" spans="3:10" s="24" customFormat="1">
      <c r="C141" s="27"/>
      <c r="J141" s="28"/>
    </row>
    <row r="142" spans="3:10" s="24" customFormat="1">
      <c r="C142" s="27"/>
      <c r="J142" s="28"/>
    </row>
    <row r="143" spans="3:10" s="24" customFormat="1">
      <c r="C143" s="27"/>
      <c r="J143" s="28"/>
    </row>
    <row r="144" spans="3:10" s="24" customFormat="1">
      <c r="C144" s="27"/>
      <c r="J144" s="28"/>
    </row>
    <row r="145" spans="3:10" s="24" customFormat="1">
      <c r="C145" s="27"/>
      <c r="J145" s="28"/>
    </row>
    <row r="146" spans="3:10" s="24" customFormat="1">
      <c r="C146" s="27"/>
      <c r="J146" s="28"/>
    </row>
    <row r="147" spans="3:10" s="24" customFormat="1">
      <c r="C147" s="27"/>
      <c r="J147" s="28"/>
    </row>
    <row r="148" spans="3:10" s="24" customFormat="1">
      <c r="C148" s="27"/>
      <c r="J148" s="28"/>
    </row>
    <row r="149" spans="3:10" s="24" customFormat="1">
      <c r="C149" s="27"/>
      <c r="J149" s="28"/>
    </row>
    <row r="150" spans="3:10" s="24" customFormat="1">
      <c r="C150" s="27"/>
      <c r="J150" s="28"/>
    </row>
    <row r="151" spans="3:10" s="24" customFormat="1">
      <c r="C151" s="27"/>
      <c r="J151" s="28"/>
    </row>
    <row r="152" spans="3:10" s="24" customFormat="1">
      <c r="C152" s="27"/>
      <c r="J152" s="28"/>
    </row>
    <row r="153" spans="3:10" s="24" customFormat="1">
      <c r="C153" s="27"/>
      <c r="J153" s="28"/>
    </row>
    <row r="154" spans="3:10" s="24" customFormat="1">
      <c r="C154" s="27"/>
      <c r="J154" s="28"/>
    </row>
    <row r="155" spans="3:10" s="24" customFormat="1">
      <c r="C155" s="27"/>
      <c r="J155" s="28"/>
    </row>
    <row r="156" spans="3:10" s="24" customFormat="1">
      <c r="C156" s="27"/>
      <c r="J156" s="28"/>
    </row>
    <row r="157" spans="3:10" s="24" customFormat="1">
      <c r="C157" s="27"/>
      <c r="J157" s="28"/>
    </row>
    <row r="158" spans="3:10" s="24" customFormat="1">
      <c r="C158" s="27"/>
      <c r="J158" s="28"/>
    </row>
    <row r="159" spans="3:10" s="24" customFormat="1">
      <c r="C159" s="27"/>
      <c r="J159" s="28"/>
    </row>
    <row r="160" spans="3:10" s="24" customFormat="1">
      <c r="C160" s="27"/>
      <c r="J160" s="28"/>
    </row>
    <row r="161" spans="3:10" s="24" customFormat="1">
      <c r="C161" s="27"/>
      <c r="J161" s="28"/>
    </row>
    <row r="162" spans="3:10" s="24" customFormat="1">
      <c r="C162" s="27"/>
      <c r="J162" s="28"/>
    </row>
    <row r="163" spans="3:10" s="24" customFormat="1">
      <c r="C163" s="27"/>
      <c r="J163" s="28"/>
    </row>
    <row r="164" spans="3:10" s="24" customFormat="1">
      <c r="C164" s="27"/>
      <c r="J164" s="28"/>
    </row>
    <row r="165" spans="3:10" s="24" customFormat="1">
      <c r="C165" s="27"/>
      <c r="J165" s="28"/>
    </row>
    <row r="166" spans="3:10" s="24" customFormat="1">
      <c r="C166" s="27"/>
      <c r="J166" s="28"/>
    </row>
    <row r="167" spans="3:10" s="24" customFormat="1">
      <c r="C167" s="27"/>
      <c r="J167" s="28"/>
    </row>
    <row r="168" spans="3:10" s="24" customFormat="1">
      <c r="C168" s="27"/>
      <c r="J168" s="28"/>
    </row>
    <row r="169" spans="3:10" s="24" customFormat="1">
      <c r="C169" s="27"/>
      <c r="J169" s="28"/>
    </row>
    <row r="170" spans="3:10" s="24" customFormat="1">
      <c r="C170" s="27"/>
      <c r="J170" s="28"/>
    </row>
    <row r="171" spans="3:10" s="24" customFormat="1">
      <c r="C171" s="27"/>
      <c r="J171" s="28"/>
    </row>
    <row r="172" spans="3:10" s="24" customFormat="1">
      <c r="C172" s="27"/>
      <c r="J172" s="28"/>
    </row>
    <row r="173" spans="3:10" s="24" customFormat="1">
      <c r="C173" s="27"/>
      <c r="J173" s="28"/>
    </row>
    <row r="174" spans="3:10" s="24" customFormat="1">
      <c r="C174" s="27"/>
      <c r="J174" s="28"/>
    </row>
    <row r="175" spans="3:10" s="24" customFormat="1">
      <c r="C175" s="27"/>
      <c r="J175" s="28"/>
    </row>
    <row r="176" spans="3:10" s="24" customFormat="1">
      <c r="C176" s="27"/>
      <c r="J176" s="28"/>
    </row>
    <row r="177" spans="3:10" s="24" customFormat="1">
      <c r="C177" s="27"/>
      <c r="J177" s="28"/>
    </row>
    <row r="178" spans="3:10" s="24" customFormat="1">
      <c r="C178" s="27"/>
      <c r="J178" s="28"/>
    </row>
    <row r="179" spans="3:10" s="24" customFormat="1">
      <c r="C179" s="27"/>
      <c r="J179" s="28"/>
    </row>
    <row r="180" spans="3:10" s="24" customFormat="1">
      <c r="C180" s="27"/>
      <c r="J180" s="28"/>
    </row>
    <row r="181" spans="3:10" s="24" customFormat="1">
      <c r="C181" s="27"/>
      <c r="J181" s="28"/>
    </row>
    <row r="182" spans="3:10" s="24" customFormat="1">
      <c r="C182" s="27"/>
      <c r="J182" s="28"/>
    </row>
    <row r="183" spans="3:10" s="24" customFormat="1">
      <c r="C183" s="27"/>
      <c r="J183" s="28"/>
    </row>
    <row r="184" spans="3:10" s="24" customFormat="1">
      <c r="C184" s="27"/>
      <c r="J184" s="28"/>
    </row>
    <row r="185" spans="3:10" s="24" customFormat="1">
      <c r="C185" s="27"/>
      <c r="J185" s="28"/>
    </row>
    <row r="186" spans="3:10" s="24" customFormat="1">
      <c r="C186" s="27"/>
      <c r="J186" s="28"/>
    </row>
  </sheetData>
  <autoFilter ref="A3:J32"/>
  <mergeCells count="4">
    <mergeCell ref="A2:J2"/>
    <mergeCell ref="A1:J1"/>
    <mergeCell ref="A5:C5"/>
    <mergeCell ref="B37:G37"/>
  </mergeCells>
  <phoneticPr fontId="12" type="noConversion"/>
  <pageMargins left="0.7" right="0.7" top="0.75" bottom="0.75" header="0.3" footer="0.3"/>
  <pageSetup paperSize="9" scale="51" fitToHeight="0" orientation="portrait" horizontalDpi="4294967293" verticalDpi="4294967293" r:id="rId1"/>
  <ignoredErrors>
    <ignoredError sqref="G2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8"/>
  <sheetViews>
    <sheetView workbookViewId="0">
      <selection activeCell="B10" sqref="B10"/>
    </sheetView>
  </sheetViews>
  <sheetFormatPr defaultRowHeight="15"/>
  <cols>
    <col min="2" max="2" width="87.42578125" customWidth="1"/>
  </cols>
  <sheetData>
    <row r="1" spans="2:2" ht="15.75" thickBot="1"/>
    <row r="2" spans="2:2" ht="15.75" thickBot="1">
      <c r="B2" s="2" t="s">
        <v>22</v>
      </c>
    </row>
    <row r="3" spans="2:2" ht="15.75" thickBot="1">
      <c r="B3" s="2" t="s">
        <v>7</v>
      </c>
    </row>
    <row r="5" spans="2:2" ht="65.099999999999994" customHeight="1">
      <c r="B5" s="1" t="s">
        <v>10</v>
      </c>
    </row>
    <row r="6" spans="2:2" ht="30">
      <c r="B6" s="1" t="s">
        <v>11</v>
      </c>
    </row>
    <row r="7" spans="2:2">
      <c r="B7" s="1" t="s">
        <v>12</v>
      </c>
    </row>
    <row r="8" spans="2:2" ht="30">
      <c r="B8" s="1" t="s">
        <v>13</v>
      </c>
    </row>
    <row r="9" spans="2:2" ht="30">
      <c r="B9" s="1" t="s">
        <v>14</v>
      </c>
    </row>
    <row r="10" spans="2:2">
      <c r="B10" s="1" t="s">
        <v>15</v>
      </c>
    </row>
    <row r="11" spans="2:2" ht="30">
      <c r="B11" s="1" t="s">
        <v>16</v>
      </c>
    </row>
    <row r="12" spans="2:2">
      <c r="B12" s="1" t="s">
        <v>17</v>
      </c>
    </row>
    <row r="13" spans="2:2">
      <c r="B13" s="1" t="s">
        <v>18</v>
      </c>
    </row>
    <row r="14" spans="2:2" ht="45">
      <c r="B14" s="1" t="s">
        <v>19</v>
      </c>
    </row>
    <row r="15" spans="2:2" ht="30">
      <c r="B15" s="1" t="s">
        <v>20</v>
      </c>
    </row>
    <row r="16" spans="2:2" ht="30">
      <c r="B16" s="1" t="s">
        <v>21</v>
      </c>
    </row>
    <row r="17" spans="2:2">
      <c r="B17" s="1" t="s">
        <v>8</v>
      </c>
    </row>
    <row r="18" spans="2:2" ht="30">
      <c r="B18" s="1" t="s">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MASTER SUMMARY</vt:lpstr>
      <vt:lpstr>Dhaba-interior</vt:lpstr>
      <vt:lpstr>Annexture-1</vt:lpstr>
      <vt:lpstr>'Dhaba-interior'!Print_Area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Koti</dc:creator>
  <cp:lastModifiedBy>Trupti Dalvi</cp:lastModifiedBy>
  <cp:lastPrinted>2024-08-04T12:22:34Z</cp:lastPrinted>
  <dcterms:created xsi:type="dcterms:W3CDTF">2019-08-06T17:03:31Z</dcterms:created>
  <dcterms:modified xsi:type="dcterms:W3CDTF">2024-08-14T10:42:24Z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42559e-08ca-44c2-a3d0-eecd0c40d645_Enabled">
    <vt:lpwstr>true</vt:lpwstr>
  </property>
  <property fmtid="{D5CDD505-2E9C-101B-9397-08002B2CF9AE}" pid="3" name="MSIP_Label_7342559e-08ca-44c2-a3d0-eecd0c40d645_SetDate">
    <vt:lpwstr>2024-02-29T14:58:16Z</vt:lpwstr>
  </property>
  <property fmtid="{D5CDD505-2E9C-101B-9397-08002B2CF9AE}" pid="4" name="MSIP_Label_7342559e-08ca-44c2-a3d0-eecd0c40d645_Method">
    <vt:lpwstr>Privileged</vt:lpwstr>
  </property>
  <property fmtid="{D5CDD505-2E9C-101B-9397-08002B2CF9AE}" pid="5" name="MSIP_Label_7342559e-08ca-44c2-a3d0-eecd0c40d645_Name">
    <vt:lpwstr>7342559e-08ca-44c2-a3d0-eecd0c40d645</vt:lpwstr>
  </property>
  <property fmtid="{D5CDD505-2E9C-101B-9397-08002B2CF9AE}" pid="6" name="MSIP_Label_7342559e-08ca-44c2-a3d0-eecd0c40d645_SiteId">
    <vt:lpwstr>2ba9001d-d7f9-43a3-a098-6a927ac715ca</vt:lpwstr>
  </property>
  <property fmtid="{D5CDD505-2E9C-101B-9397-08002B2CF9AE}" pid="7" name="MSIP_Label_7342559e-08ca-44c2-a3d0-eecd0c40d645_ActionId">
    <vt:lpwstr>310eeae2-708a-45d2-96fb-d273e839980e</vt:lpwstr>
  </property>
  <property fmtid="{D5CDD505-2E9C-101B-9397-08002B2CF9AE}" pid="8" name="MSIP_Label_7342559e-08ca-44c2-a3d0-eecd0c40d645_ContentBits">
    <vt:lpwstr>0</vt:lpwstr>
  </property>
</Properties>
</file>