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https://travelfoodservices-my.sharepoint.com/personal/dheeraj_yadav_travelfoodservices_com/Documents/TFS Projects/CUBE STOP/Khalghat/"/>
    </mc:Choice>
  </mc:AlternateContent>
  <bookViews>
    <workbookView xWindow="0" yWindow="0" windowWidth="16815" windowHeight="7620"/>
  </bookViews>
  <sheets>
    <sheet name="Civil &amp; Interior" sheetId="1" r:id="rId1"/>
    <sheet name="Material Specifications" sheetId="3" r:id="rId2"/>
    <sheet name="Electrical ,CCTV &amp; PA Make" sheetId="5" r:id="rId3"/>
  </sheets>
  <definedNames>
    <definedName name="_xlnm._FilterDatabase" localSheetId="0" hidden="1">'Civil &amp; Interior'!$C$12:$I$573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30" i="1" l="1"/>
  <c r="I24" i="1" l="1"/>
  <c r="G449" i="1" l="1"/>
  <c r="G405" i="1"/>
  <c r="G394" i="1"/>
  <c r="G393" i="1"/>
  <c r="G382" i="1"/>
  <c r="G380" i="1"/>
  <c r="G379" i="1"/>
  <c r="G376" i="1"/>
  <c r="G375" i="1"/>
  <c r="G374" i="1"/>
  <c r="G373" i="1"/>
  <c r="G364" i="1"/>
  <c r="G362" i="1"/>
  <c r="G361" i="1"/>
  <c r="G360" i="1"/>
  <c r="G359" i="1"/>
  <c r="G356" i="1"/>
  <c r="G341" i="1"/>
  <c r="G340" i="1"/>
  <c r="G337" i="1"/>
  <c r="G224" i="1" l="1"/>
  <c r="G222" i="1"/>
  <c r="G221" i="1"/>
  <c r="I206" i="1" l="1"/>
  <c r="I159" i="1"/>
  <c r="I381" i="1" l="1"/>
  <c r="I377" i="1"/>
  <c r="I385" i="1" l="1"/>
  <c r="I375" i="1"/>
  <c r="I373" i="1"/>
  <c r="I379" i="1" l="1"/>
  <c r="I390" i="1"/>
  <c r="I387" i="1"/>
  <c r="I380" i="1"/>
  <c r="I382" i="1"/>
  <c r="I376" i="1"/>
  <c r="I386" i="1" l="1"/>
  <c r="I391" i="1" l="1"/>
  <c r="I388" i="1"/>
  <c r="I562" i="1" l="1"/>
  <c r="I563" i="1"/>
  <c r="I561" i="1"/>
  <c r="I560" i="1"/>
  <c r="I571" i="1"/>
  <c r="I570" i="1"/>
  <c r="I569" i="1"/>
  <c r="I568" i="1"/>
  <c r="I567" i="1"/>
  <c r="I566" i="1"/>
  <c r="I565" i="1"/>
  <c r="I564" i="1"/>
  <c r="I559" i="1"/>
  <c r="I558" i="1"/>
  <c r="I557" i="1"/>
  <c r="I556" i="1"/>
  <c r="I555" i="1"/>
  <c r="I554" i="1"/>
  <c r="I553" i="1"/>
  <c r="I552" i="1"/>
  <c r="I551" i="1"/>
  <c r="I550" i="1"/>
  <c r="I549" i="1"/>
  <c r="I548" i="1"/>
  <c r="I547" i="1"/>
  <c r="I546" i="1"/>
  <c r="I545" i="1"/>
  <c r="I544" i="1"/>
  <c r="I543" i="1"/>
  <c r="I542" i="1"/>
  <c r="I541" i="1"/>
  <c r="I540" i="1"/>
  <c r="I539" i="1"/>
  <c r="I536" i="1"/>
  <c r="I535" i="1"/>
  <c r="I534" i="1"/>
  <c r="I533" i="1"/>
  <c r="I532" i="1"/>
  <c r="I531" i="1"/>
  <c r="I530" i="1"/>
  <c r="I529" i="1"/>
  <c r="I528" i="1"/>
  <c r="I524" i="1"/>
  <c r="I523" i="1"/>
  <c r="I522" i="1"/>
  <c r="I521" i="1"/>
  <c r="I520" i="1"/>
  <c r="I517" i="1"/>
  <c r="I516" i="1"/>
  <c r="I515" i="1"/>
  <c r="I518" i="1" l="1"/>
  <c r="I525" i="1"/>
  <c r="I573" i="1"/>
  <c r="I537" i="1"/>
  <c r="I512" i="1" l="1"/>
  <c r="I511" i="1"/>
  <c r="I510" i="1"/>
  <c r="I506" i="1"/>
  <c r="I505" i="1"/>
  <c r="I504" i="1"/>
  <c r="I502" i="1"/>
  <c r="I501" i="1"/>
  <c r="I495" i="1"/>
  <c r="I494" i="1"/>
  <c r="I492" i="1"/>
  <c r="I491" i="1"/>
  <c r="I490" i="1"/>
  <c r="I489" i="1"/>
  <c r="I488" i="1"/>
  <c r="I487" i="1"/>
  <c r="I486" i="1"/>
  <c r="I493" i="1"/>
  <c r="I496" i="1"/>
  <c r="I482" i="1"/>
  <c r="I481" i="1"/>
  <c r="I480" i="1"/>
  <c r="I479" i="1"/>
  <c r="I477" i="1"/>
  <c r="I476" i="1"/>
  <c r="I475" i="1"/>
  <c r="I474" i="1"/>
  <c r="I473" i="1"/>
  <c r="I472" i="1"/>
  <c r="I471" i="1"/>
  <c r="I468" i="1"/>
  <c r="I467" i="1"/>
  <c r="I464" i="1"/>
  <c r="I465" i="1" s="1"/>
  <c r="I513" i="1" l="1"/>
  <c r="I483" i="1"/>
  <c r="I469" i="1"/>
  <c r="I507" i="1"/>
  <c r="I497" i="1"/>
  <c r="I461" i="1"/>
  <c r="I460" i="1"/>
  <c r="I459" i="1"/>
  <c r="I458" i="1"/>
  <c r="I456" i="1"/>
  <c r="I455" i="1"/>
  <c r="I454" i="1"/>
  <c r="I453" i="1"/>
  <c r="I452" i="1"/>
  <c r="I451" i="1"/>
  <c r="I450" i="1"/>
  <c r="I449" i="1"/>
  <c r="I462" i="1" l="1"/>
  <c r="I446" i="1"/>
  <c r="I445" i="1"/>
  <c r="I444" i="1"/>
  <c r="I443" i="1"/>
  <c r="I442" i="1"/>
  <c r="I441" i="1"/>
  <c r="I440" i="1"/>
  <c r="I439" i="1"/>
  <c r="I436" i="1"/>
  <c r="I435" i="1"/>
  <c r="I438" i="1"/>
  <c r="I437" i="1"/>
  <c r="I429" i="1"/>
  <c r="I428" i="1"/>
  <c r="I427" i="1"/>
  <c r="I432" i="1"/>
  <c r="I431" i="1"/>
  <c r="I424" i="1"/>
  <c r="I423" i="1"/>
  <c r="I422" i="1"/>
  <c r="I421" i="1"/>
  <c r="I420" i="1"/>
  <c r="I419" i="1"/>
  <c r="I418" i="1"/>
  <c r="I417" i="1"/>
  <c r="I416" i="1"/>
  <c r="I415" i="1"/>
  <c r="I414" i="1"/>
  <c r="I413" i="1"/>
  <c r="I412" i="1"/>
  <c r="I447" i="1" l="1"/>
  <c r="I433" i="1"/>
  <c r="I396" i="1" l="1"/>
  <c r="I403" i="1"/>
  <c r="I399" i="1"/>
  <c r="I402" i="1" l="1"/>
  <c r="I401" i="1"/>
  <c r="I407" i="1"/>
  <c r="I395" i="1"/>
  <c r="I394" i="1" l="1"/>
  <c r="I404" i="1"/>
  <c r="I406" i="1"/>
  <c r="I397" i="1"/>
  <c r="I400" i="1"/>
  <c r="I405" i="1"/>
  <c r="I408" i="1"/>
  <c r="I374" i="1" l="1"/>
  <c r="I360" i="1"/>
  <c r="I368" i="1"/>
  <c r="I359" i="1" l="1"/>
  <c r="I363" i="1"/>
  <c r="I369" i="1"/>
  <c r="I366" i="1"/>
  <c r="I367" i="1" l="1"/>
  <c r="I362" i="1"/>
  <c r="I361" i="1"/>
  <c r="I393" i="1" l="1"/>
  <c r="I364" i="1"/>
  <c r="I370" i="1" l="1"/>
  <c r="I356" i="1" l="1"/>
  <c r="I355" i="1"/>
  <c r="I354" i="1"/>
  <c r="I353" i="1"/>
  <c r="I352" i="1"/>
  <c r="I351" i="1"/>
  <c r="I350" i="1"/>
  <c r="I349" i="1"/>
  <c r="I348" i="1"/>
  <c r="I347" i="1"/>
  <c r="I346" i="1"/>
  <c r="I345" i="1"/>
  <c r="I344" i="1"/>
  <c r="I343" i="1"/>
  <c r="I342" i="1"/>
  <c r="I341" i="1"/>
  <c r="I340" i="1"/>
  <c r="I339" i="1"/>
  <c r="I338" i="1"/>
  <c r="I337" i="1"/>
  <c r="I336" i="1"/>
  <c r="I409" i="1" l="1"/>
  <c r="I320" i="1"/>
  <c r="I313" i="1"/>
  <c r="I306" i="1"/>
  <c r="I334" i="1" s="1"/>
  <c r="I294" i="1"/>
  <c r="I284" i="1"/>
  <c r="I276" i="1"/>
  <c r="I267" i="1"/>
  <c r="I260" i="1"/>
  <c r="I253" i="1"/>
  <c r="I274" i="1" l="1"/>
  <c r="I304" i="1"/>
  <c r="I249" i="1"/>
  <c r="I248" i="1"/>
  <c r="I245" i="1"/>
  <c r="I244" i="1"/>
  <c r="I234" i="1"/>
  <c r="I233" i="1"/>
  <c r="I235" i="1"/>
  <c r="I229" i="1" l="1"/>
  <c r="I228" i="1"/>
  <c r="I225" i="1"/>
  <c r="I224" i="1"/>
  <c r="I223" i="1"/>
  <c r="I222" i="1"/>
  <c r="I221" i="1"/>
  <c r="I219" i="1"/>
  <c r="I218" i="1"/>
  <c r="I217" i="1"/>
  <c r="I216" i="1"/>
  <c r="I215" i="1"/>
  <c r="I214" i="1"/>
  <c r="I220" i="1"/>
  <c r="I230" i="1" l="1"/>
  <c r="I226" i="1"/>
  <c r="I210" i="1"/>
  <c r="I209" i="1"/>
  <c r="I208" i="1"/>
  <c r="I246" i="1" l="1"/>
  <c r="I205" i="1"/>
  <c r="I204" i="1"/>
  <c r="I203" i="1"/>
  <c r="I202" i="1"/>
  <c r="I201" i="1"/>
  <c r="I199" i="1"/>
  <c r="I198" i="1"/>
  <c r="I196" i="1"/>
  <c r="I195" i="1"/>
  <c r="I194" i="1"/>
  <c r="I193" i="1"/>
  <c r="I192" i="1"/>
  <c r="I190" i="1"/>
  <c r="I189" i="1"/>
  <c r="I188" i="1"/>
  <c r="I187" i="1"/>
  <c r="I186" i="1"/>
  <c r="I181" i="1"/>
  <c r="I180" i="1"/>
  <c r="I179" i="1"/>
  <c r="I178" i="1"/>
  <c r="I177" i="1"/>
  <c r="I176" i="1"/>
  <c r="I175" i="1"/>
  <c r="I174" i="1"/>
  <c r="I173" i="1"/>
  <c r="I172" i="1"/>
  <c r="I171" i="1"/>
  <c r="I170" i="1"/>
  <c r="I169" i="1"/>
  <c r="I168" i="1"/>
  <c r="I167" i="1"/>
  <c r="I211" i="1" l="1"/>
  <c r="I236" i="1"/>
  <c r="I241" i="1"/>
  <c r="I242" i="1"/>
  <c r="I182" i="1"/>
  <c r="I158" i="1"/>
  <c r="I156" i="1"/>
  <c r="I243" i="1" l="1"/>
  <c r="I240" i="1"/>
  <c r="I237" i="1"/>
  <c r="I239" i="1"/>
  <c r="I247" i="1"/>
  <c r="I238" i="1"/>
  <c r="I250" i="1" l="1"/>
  <c r="I161" i="1" l="1"/>
  <c r="I152" i="1" l="1"/>
  <c r="I149" i="1"/>
  <c r="I140" i="1"/>
  <c r="I138" i="1"/>
  <c r="I136" i="1"/>
  <c r="I139" i="1"/>
  <c r="I137" i="1"/>
  <c r="I135" i="1"/>
  <c r="I134" i="1"/>
  <c r="I133" i="1"/>
  <c r="I127" i="1"/>
  <c r="I118" i="1" l="1"/>
  <c r="I132" i="1" l="1"/>
  <c r="I117" i="1" l="1"/>
  <c r="I112" i="1"/>
  <c r="I110" i="1"/>
  <c r="I105" i="1" l="1"/>
  <c r="I106" i="1" l="1"/>
  <c r="I93" i="1" l="1"/>
  <c r="I92" i="1"/>
  <c r="I89" i="1"/>
  <c r="I88" i="1"/>
  <c r="I87" i="1"/>
  <c r="I96" i="1" l="1"/>
  <c r="I90" i="1"/>
  <c r="I82" i="1"/>
  <c r="I55" i="1"/>
  <c r="I58" i="1"/>
  <c r="I57" i="1"/>
  <c r="I56" i="1"/>
  <c r="I54" i="1"/>
  <c r="I53" i="1"/>
  <c r="I50" i="1"/>
  <c r="I49" i="1"/>
  <c r="I48" i="1"/>
  <c r="I41" i="1"/>
  <c r="I40" i="1"/>
  <c r="I33" i="1"/>
  <c r="I28" i="1"/>
  <c r="I27" i="1"/>
  <c r="I26" i="1"/>
  <c r="I25" i="1"/>
  <c r="I22" i="1"/>
  <c r="I21" i="1"/>
  <c r="I20" i="1"/>
  <c r="I19" i="1"/>
  <c r="I17" i="1"/>
  <c r="I16" i="1"/>
  <c r="I47" i="1"/>
  <c r="I46" i="1"/>
  <c r="I51" i="1" l="1"/>
  <c r="I59" i="1"/>
  <c r="I18" i="1" l="1"/>
  <c r="I29" i="1" s="1"/>
  <c r="A86" i="5" l="1"/>
  <c r="A87" i="5" s="1"/>
  <c r="A88" i="5" s="1"/>
  <c r="A89" i="5" s="1"/>
  <c r="A90" i="5" s="1"/>
  <c r="A91" i="5" s="1"/>
  <c r="A92" i="5" s="1"/>
  <c r="A93" i="5" s="1"/>
  <c r="A94" i="5" s="1"/>
  <c r="A95" i="5" s="1"/>
  <c r="A96" i="5" s="1"/>
  <c r="I101" i="1" l="1"/>
  <c r="I100" i="1"/>
  <c r="I113" i="1" l="1"/>
  <c r="I146" i="1" l="1"/>
  <c r="I102" i="1"/>
  <c r="I160" i="1"/>
  <c r="I162" i="1"/>
  <c r="I131" i="1"/>
  <c r="I116" i="1"/>
  <c r="I115" i="1"/>
  <c r="I109" i="1"/>
  <c r="I111" i="1"/>
  <c r="I126" i="1"/>
  <c r="I114" i="1"/>
  <c r="I108" i="1" l="1"/>
  <c r="I103" i="1"/>
  <c r="I98" i="1"/>
  <c r="I163" i="1"/>
  <c r="I150" i="1"/>
  <c r="I151" i="1"/>
  <c r="I141" i="1"/>
  <c r="I142" i="1" s="1"/>
  <c r="I31" i="1"/>
  <c r="I34" i="1" s="1"/>
  <c r="I144" i="1"/>
  <c r="I145" i="1"/>
  <c r="I157" i="1" l="1"/>
  <c r="I164" i="1" s="1"/>
  <c r="I37" i="1"/>
  <c r="I153" i="1"/>
  <c r="I38" i="1" l="1"/>
  <c r="I61" i="1" l="1"/>
  <c r="I62" i="1" l="1"/>
  <c r="I43" i="1"/>
  <c r="I44" i="1" s="1"/>
  <c r="I107" i="1"/>
  <c r="I64" i="1" l="1"/>
  <c r="I65" i="1"/>
  <c r="I66" i="1"/>
  <c r="I67" i="1" l="1"/>
  <c r="I68" i="1" l="1"/>
  <c r="I69" i="1" l="1"/>
  <c r="I70" i="1" l="1"/>
  <c r="I71" i="1" l="1"/>
  <c r="I72" i="1"/>
  <c r="I73" i="1"/>
  <c r="I74" i="1" l="1"/>
  <c r="I78" i="1"/>
  <c r="I75" i="1" l="1"/>
  <c r="I76" i="1" l="1"/>
  <c r="I77" i="1" l="1"/>
  <c r="I119" i="1" l="1"/>
  <c r="I123" i="1" l="1"/>
  <c r="I79" i="1"/>
  <c r="I124" i="1" l="1"/>
  <c r="I120" i="1"/>
  <c r="I83" i="1"/>
  <c r="I121" i="1" l="1"/>
  <c r="I125" i="1"/>
  <c r="I80" i="1"/>
  <c r="I122" i="1" l="1"/>
  <c r="I129" i="1" s="1"/>
  <c r="I81" i="1"/>
  <c r="I63" i="1" l="1"/>
  <c r="I84" i="1" s="1"/>
  <c r="I574" i="1" s="1"/>
  <c r="I575" i="1" l="1"/>
  <c r="I576" i="1"/>
</calcChain>
</file>

<file path=xl/comments1.xml><?xml version="1.0" encoding="utf-8"?>
<comments xmlns="http://schemas.openxmlformats.org/spreadsheetml/2006/main">
  <authors>
    <author>Dheeraj Yadav</author>
  </authors>
  <commentList>
    <comment ref="E169" authorId="0" shapeId="0">
      <text>
        <r>
          <rPr>
            <b/>
            <sz val="9"/>
            <color indexed="81"/>
            <rFont val="Tahoma"/>
            <family val="2"/>
          </rPr>
          <t>Dheeraj Yadav:</t>
        </r>
        <r>
          <rPr>
            <sz val="9"/>
            <color indexed="81"/>
            <rFont val="Tahoma"/>
            <family val="2"/>
          </rPr>
          <t xml:space="preserve">
Require detail for the same.</t>
        </r>
      </text>
    </comment>
  </commentList>
</comments>
</file>

<file path=xl/sharedStrings.xml><?xml version="1.0" encoding="utf-8"?>
<sst xmlns="http://schemas.openxmlformats.org/spreadsheetml/2006/main" count="2011" uniqueCount="1173">
  <si>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</si>
  <si>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</si>
  <si>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</si>
  <si>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</si>
  <si>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</si>
  <si>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</si>
  <si>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</si>
  <si>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</si>
  <si>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</si>
  <si>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</si>
  <si>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</si>
  <si>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</si>
  <si>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</si>
  <si>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</si>
  <si>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</si>
  <si>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</si>
  <si>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</si>
  <si>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</si>
  <si>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</si>
  <si>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</si>
  <si>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</si>
  <si>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</si>
  <si>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</si>
  <si>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</si>
  <si>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</si>
  <si>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</si>
  <si>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</si>
  <si>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</si>
  <si>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</si>
  <si>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</si>
  <si>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</si>
  <si>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</si>
  <si>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</si>
  <si>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</si>
  <si>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</si>
  <si>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</si>
  <si>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</si>
  <si>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</si>
  <si>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</si>
  <si>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</si>
  <si>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</si>
  <si>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</si>
  <si>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</si>
  <si>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</si>
  <si>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</si>
  <si>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</si>
  <si>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</si>
  <si>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</si>
  <si>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</si>
  <si>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</si>
  <si>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</si>
  <si>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</si>
  <si>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</si>
  <si>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</si>
  <si>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</si>
  <si>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</si>
  <si>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</si>
  <si>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</si>
  <si>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</si>
  <si>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</si>
  <si>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</si>
  <si>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</si>
  <si>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</si>
  <si>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</si>
  <si>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</si>
  <si>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</si>
  <si>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</si>
  <si>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</si>
  <si>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</si>
  <si>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</si>
  <si>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</si>
  <si>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</si>
  <si>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</si>
  <si>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</si>
  <si>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</si>
  <si>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</si>
  <si>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</si>
  <si>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</si>
  <si>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</si>
  <si>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</si>
  <si>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</si>
  <si>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</si>
  <si>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</si>
  <si>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</si>
  <si>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</si>
  <si>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</si>
  <si>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</si>
  <si>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</si>
  <si>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</si>
  <si>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</si>
  <si>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</si>
  <si>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</si>
  <si>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</si>
  <si>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</si>
  <si>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</si>
  <si>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</si>
  <si>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</si>
  <si>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</si>
  <si>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</si>
  <si>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</si>
  <si>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</si>
  <si>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</si>
  <si>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</si>
  <si>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</si>
  <si>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</si>
  <si>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</si>
  <si>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</si>
  <si>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</si>
  <si>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</si>
  <si>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</si>
  <si>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</si>
  <si>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</si>
  <si>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</si>
  <si>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</si>
  <si>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</si>
  <si>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</si>
  <si>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</si>
  <si>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</si>
  <si>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</si>
  <si>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</si>
  <si>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</si>
  <si>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</si>
  <si>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</si>
  <si>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</si>
  <si>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</si>
  <si>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</si>
  <si>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</si>
  <si>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</si>
  <si>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</si>
  <si>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</si>
  <si>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</si>
  <si>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</si>
  <si>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</si>
  <si>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</si>
  <si>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</si>
  <si>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</si>
  <si>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</si>
  <si>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</si>
  <si>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</si>
  <si>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</si>
  <si>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</si>
  <si>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</si>
  <si>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</si>
  <si>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</si>
  <si>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</si>
  <si>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</si>
  <si>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</si>
  <si>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</si>
  <si>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</si>
  <si>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</si>
  <si>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</si>
  <si>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</si>
  <si>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</si>
  <si>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</si>
  <si>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</si>
  <si>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</si>
  <si>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</si>
  <si>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</si>
  <si>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</si>
  <si>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</si>
  <si>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</si>
  <si>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</si>
  <si>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</si>
  <si>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</si>
  <si>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</si>
  <si>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</si>
  <si>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</si>
  <si>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</si>
  <si>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</si>
  <si>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</si>
  <si>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</si>
  <si>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</si>
  <si>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</si>
  <si>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</si>
  <si>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</si>
  <si>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</si>
  <si>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</si>
  <si>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</si>
  <si>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</si>
  <si>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</si>
  <si>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</si>
  <si>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</si>
  <si>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</si>
  <si>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</si>
  <si>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</si>
  <si>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</si>
  <si>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</si>
  <si>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</si>
  <si>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</si>
  <si>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</si>
  <si>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</si>
  <si>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</si>
  <si>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</si>
  <si>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</si>
  <si>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</si>
  <si>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</si>
  <si>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</si>
  <si>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</si>
  <si>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</si>
  <si>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</si>
  <si>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</si>
  <si>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</si>
  <si>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</si>
  <si>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</si>
  <si>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</si>
  <si>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</si>
  <si>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</si>
  <si>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</si>
  <si>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</si>
  <si>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</si>
  <si>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</si>
  <si>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</si>
  <si>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</si>
  <si>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</si>
  <si>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</si>
  <si>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</si>
  <si>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</si>
  <si>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</si>
  <si>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</si>
  <si>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</si>
  <si>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</si>
  <si>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Computer Holder Wall Mounted for SDP &amp; Makeline</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</si>
  <si>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</si>
  <si>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</si>
  <si>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</si>
  <si>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</si>
  <si>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</si>
  <si>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</si>
  <si>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</si>
  <si>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</si>
  <si>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</si>
  <si>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</si>
  <si>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</si>
  <si>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</si>
  <si>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</si>
  <si>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</si>
  <si>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</si>
  <si>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</si>
  <si>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</si>
  <si>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</si>
  <si>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</si>
  <si>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</si>
  <si>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</si>
  <si>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</si>
  <si>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</si>
  <si>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</si>
  <si>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</si>
  <si>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</si>
  <si>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</si>
  <si>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</si>
  <si>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</si>
  <si>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</si>
  <si>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</si>
  <si>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</si>
  <si>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</si>
  <si>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</si>
  <si>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</si>
  <si>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</si>
  <si>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</si>
  <si>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</si>
  <si>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</si>
  <si>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</si>
  <si>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</si>
  <si>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</si>
  <si>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</si>
  <si>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</si>
  <si>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</si>
  <si>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</si>
  <si>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</si>
  <si>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</si>
  <si>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Cocealed Cistern with flush plate</t>
  </si>
  <si>
    <t>Wash Basin</t>
  </si>
  <si>
    <t>Toilet accessories</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</si>
  <si>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</si>
  <si>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</si>
  <si>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</si>
  <si>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</si>
  <si>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</si>
  <si>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</si>
  <si>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</si>
  <si>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</si>
  <si>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</si>
  <si>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</si>
  <si>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</si>
  <si>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</si>
  <si>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</si>
  <si>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</si>
  <si>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</si>
  <si>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</si>
  <si>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</si>
  <si>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</si>
  <si>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</si>
  <si>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</si>
  <si>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</si>
  <si>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</si>
  <si>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</si>
  <si>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</si>
  <si>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</si>
  <si>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</si>
  <si>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</si>
  <si>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</si>
  <si>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</si>
  <si>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</si>
  <si>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</si>
  <si>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</si>
  <si>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</si>
  <si>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</si>
  <si>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</si>
  <si>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</si>
  <si>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</si>
  <si>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</si>
  <si>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</si>
  <si>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</si>
  <si>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</si>
  <si>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</si>
  <si>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</si>
  <si>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</si>
  <si>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</si>
  <si>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</si>
  <si>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</si>
  <si>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</si>
  <si>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</si>
  <si>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</si>
  <si>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</si>
  <si>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</si>
  <si>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</si>
  <si>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</si>
  <si>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</si>
  <si>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</si>
  <si>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</si>
  <si>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</si>
  <si>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</si>
  <si>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</si>
  <si>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</si>
  <si>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</si>
  <si>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</si>
  <si>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</si>
  <si>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</si>
  <si>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</si>
  <si>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</si>
  <si>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</si>
  <si>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</si>
  <si>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</si>
  <si>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</si>
  <si>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</si>
  <si>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</si>
  <si>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</si>
  <si>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</si>
  <si>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</si>
  <si>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</si>
  <si>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</si>
  <si>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</si>
  <si>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</si>
  <si>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</si>
  <si>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</si>
  <si>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</si>
  <si>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</si>
  <si>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</si>
  <si>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</si>
  <si>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</si>
  <si>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</si>
  <si>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</si>
  <si>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</si>
  <si>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</si>
  <si>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</si>
  <si>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</si>
  <si>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</si>
  <si>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</si>
  <si>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</si>
  <si>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</si>
  <si>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</si>
  <si>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</si>
  <si>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</si>
  <si>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</si>
  <si>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</si>
  <si>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</si>
  <si>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</si>
  <si>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</si>
  <si>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</si>
  <si>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</si>
  <si>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</si>
  <si>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</si>
  <si>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</si>
  <si>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</si>
  <si>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</si>
  <si>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</si>
  <si>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</si>
  <si>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</si>
  <si>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</si>
  <si>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</si>
  <si>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</si>
  <si>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</si>
  <si>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</si>
  <si>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</si>
  <si>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</si>
  <si>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</si>
  <si>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</si>
  <si>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</si>
  <si>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</si>
  <si>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</si>
  <si>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</si>
  <si>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</si>
  <si>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</si>
  <si>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</si>
  <si>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</si>
  <si>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</si>
  <si>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</si>
  <si>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</si>
  <si>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</si>
  <si>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</si>
  <si>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</si>
  <si>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</si>
  <si>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</si>
  <si>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</si>
  <si>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</si>
  <si>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</si>
  <si>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</si>
  <si>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</si>
  <si>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</si>
  <si>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</si>
  <si>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</si>
  <si>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</si>
  <si>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</si>
  <si>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</si>
  <si>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</si>
  <si>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</si>
  <si>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</si>
  <si>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</si>
  <si>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</si>
  <si>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</si>
  <si>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</si>
  <si>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</si>
  <si>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</si>
  <si>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</si>
  <si>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</si>
  <si>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</si>
  <si>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</si>
  <si>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</si>
  <si>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</si>
  <si>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</si>
  <si>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</si>
  <si>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</si>
  <si>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</si>
  <si>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</si>
  <si>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</si>
  <si>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</si>
  <si>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</si>
  <si>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</si>
  <si>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</si>
  <si>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</si>
  <si>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</si>
  <si>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</si>
  <si>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</si>
  <si>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</si>
  <si>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</si>
  <si>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</si>
  <si>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</si>
  <si>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</si>
  <si>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</si>
  <si>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</si>
  <si>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</si>
  <si>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</si>
  <si>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</si>
  <si>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</si>
  <si>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</si>
  <si>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</si>
  <si>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</si>
  <si>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</si>
  <si>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</si>
  <si>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</si>
  <si>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</si>
  <si>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</si>
  <si>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</si>
  <si>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</si>
  <si>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</si>
  <si>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</si>
  <si>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</si>
  <si>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</si>
  <si>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</si>
  <si>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</si>
  <si>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</si>
  <si>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</si>
  <si>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</si>
  <si>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</si>
  <si>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</si>
  <si>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</si>
  <si>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</si>
  <si>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</si>
  <si>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</si>
  <si>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</si>
  <si>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</si>
  <si>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</si>
  <si>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</si>
  <si>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</si>
  <si>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</si>
  <si>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</si>
  <si>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</si>
  <si>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</si>
  <si>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</si>
  <si>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</si>
  <si>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</si>
  <si>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</si>
  <si>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</si>
  <si>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</si>
  <si>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</si>
  <si>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</si>
  <si>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</si>
  <si>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</si>
  <si>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</si>
  <si>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</si>
  <si>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</si>
  <si>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</si>
  <si>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</si>
  <si>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</si>
  <si>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</si>
  <si>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</si>
  <si>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</si>
  <si>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</si>
  <si>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</si>
  <si>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</si>
  <si>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</si>
  <si>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</si>
  <si>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</si>
  <si>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</si>
  <si>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</si>
  <si>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</si>
  <si>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</si>
  <si>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</si>
  <si>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</si>
  <si>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</si>
  <si>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</si>
  <si>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</si>
  <si>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</si>
  <si>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</si>
  <si>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</si>
  <si>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</si>
  <si>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</si>
  <si>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</si>
  <si>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</si>
  <si>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</si>
  <si>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</si>
  <si>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</si>
  <si>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</si>
  <si>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</si>
  <si>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</si>
  <si>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</si>
  <si>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</si>
  <si>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</si>
  <si>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</si>
  <si>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</si>
  <si>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</si>
  <si>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</si>
  <si>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</si>
  <si>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</si>
  <si>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</si>
  <si>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</si>
  <si>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</si>
  <si>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</si>
  <si>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</si>
  <si>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</si>
  <si>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</si>
  <si>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</si>
  <si>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</si>
  <si>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</si>
  <si>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</si>
  <si>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</si>
  <si>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</si>
  <si>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</si>
  <si>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</si>
  <si>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</si>
  <si>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</si>
  <si>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</si>
  <si>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</si>
  <si>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</si>
  <si>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</si>
  <si>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</si>
  <si>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</si>
  <si>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</si>
  <si>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</si>
  <si>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Sub Total of F.1.0</t>
  </si>
  <si>
    <t>Sub Total of F.2.0</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</si>
  <si>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</si>
  <si>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</si>
  <si>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</si>
  <si>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</si>
  <si>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</si>
  <si>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</si>
  <si>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</si>
  <si>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</si>
  <si>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</si>
  <si>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</si>
  <si>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</si>
  <si>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</si>
  <si>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Sub Total of F.3.0</t>
  </si>
  <si>
    <t>Primary (First) light point controlled by a MCB in the DB.</t>
  </si>
  <si>
    <t>d.3</t>
  </si>
  <si>
    <t>d.4</t>
  </si>
  <si>
    <t>d.5</t>
  </si>
  <si>
    <t>d.6</t>
  </si>
  <si>
    <t>Light Point Wiring Specifications</t>
  </si>
  <si>
    <t>f.1</t>
  </si>
  <si>
    <t>f.2</t>
  </si>
  <si>
    <t>f.3</t>
  </si>
  <si>
    <t>f.4</t>
  </si>
  <si>
    <t>g.1</t>
  </si>
  <si>
    <t>g.2</t>
  </si>
  <si>
    <t>g.3</t>
  </si>
  <si>
    <t>g.4</t>
  </si>
  <si>
    <t>Sub Total of F.4.0</t>
  </si>
  <si>
    <t>Sub Total of F.7.0</t>
  </si>
  <si>
    <t>Exhaust Fan for Toilet supply</t>
  </si>
  <si>
    <t>Sub Total of F.8.0</t>
  </si>
  <si>
    <t>Sub Total of F.9.0</t>
  </si>
  <si>
    <t>Sub Total of F.10.0</t>
  </si>
  <si>
    <t>Data Modular Box</t>
  </si>
  <si>
    <t>G.1.0</t>
  </si>
  <si>
    <t>Sub Total of G.1.0</t>
  </si>
  <si>
    <t>Sub Total of H.1.0</t>
  </si>
  <si>
    <t>H.2.0</t>
  </si>
  <si>
    <t>Sub Total of H.2.0</t>
  </si>
  <si>
    <t>Sub Total of H.3.0</t>
  </si>
  <si>
    <t>Sub Total of H.4.0</t>
  </si>
  <si>
    <t>Sub Total of I.1.0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</si>
  <si>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</si>
  <si>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</si>
  <si>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</si>
  <si>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</si>
  <si>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</si>
  <si>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</si>
  <si>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</si>
  <si>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</si>
  <si>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</si>
  <si>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</si>
  <si>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</si>
  <si>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</si>
  <si>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</si>
  <si>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</si>
  <si>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</si>
  <si>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</si>
  <si>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</si>
  <si>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</si>
  <si>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</si>
  <si>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</si>
  <si>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</si>
  <si>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</si>
  <si>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</si>
  <si>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</si>
  <si>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</si>
  <si>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</si>
  <si>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</si>
  <si>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</si>
  <si>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</si>
  <si>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</si>
  <si>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</si>
  <si>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</si>
  <si>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</si>
  <si>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</si>
  <si>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</si>
  <si>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</si>
  <si>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</si>
  <si>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</si>
  <si>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</si>
  <si>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</si>
  <si>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</si>
  <si>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</si>
  <si>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</si>
  <si>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</si>
  <si>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</si>
  <si>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</si>
  <si>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</si>
  <si>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</si>
  <si>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</si>
  <si>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</si>
  <si>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</si>
  <si>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</si>
  <si>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</si>
  <si>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</si>
  <si>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</si>
  <si>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</si>
  <si>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</si>
  <si>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</si>
  <si>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</si>
  <si>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</si>
  <si>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</si>
  <si>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</si>
  <si>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</si>
  <si>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</si>
  <si>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</si>
  <si>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</si>
  <si>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</si>
  <si>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</si>
  <si>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</si>
  <si>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</si>
  <si>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</si>
  <si>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</si>
  <si>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</si>
  <si>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</si>
  <si>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</si>
  <si>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</si>
  <si>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</si>
  <si>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</si>
  <si>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</si>
  <si>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</si>
  <si>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</si>
  <si>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</si>
  <si>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</si>
  <si>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</si>
  <si>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</si>
  <si>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</si>
  <si>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</si>
  <si>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</si>
  <si>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</si>
  <si>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</si>
  <si>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</si>
  <si>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</si>
  <si>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</si>
  <si>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</si>
  <si>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</si>
  <si>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</si>
  <si>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</si>
  <si>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</si>
  <si>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</si>
  <si>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</si>
  <si>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</si>
  <si>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</si>
  <si>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</si>
  <si>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</si>
  <si>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</si>
  <si>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</si>
  <si>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</si>
  <si>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</si>
  <si>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</si>
  <si>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</si>
  <si>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</si>
  <si>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</si>
  <si>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</si>
  <si>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</si>
  <si>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</si>
  <si>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</si>
  <si>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</si>
  <si>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</si>
  <si>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</si>
  <si>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</si>
  <si>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</si>
  <si>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</si>
  <si>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</si>
  <si>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</si>
  <si>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</si>
  <si>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</si>
  <si>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</si>
  <si>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</si>
  <si>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</si>
  <si>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</si>
  <si>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</si>
  <si>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</si>
  <si>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</si>
  <si>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</si>
  <si>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</si>
  <si>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</si>
  <si>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</si>
  <si>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</si>
  <si>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</si>
  <si>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</si>
  <si>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</si>
  <si>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</si>
  <si>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</si>
  <si>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</si>
  <si>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</si>
  <si>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</si>
  <si>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</si>
  <si>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</si>
  <si>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</si>
  <si>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</si>
  <si>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</si>
  <si>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</si>
  <si>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</si>
  <si>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</si>
  <si>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</si>
  <si>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</si>
  <si>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</si>
  <si>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</si>
  <si>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</si>
  <si>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</si>
  <si>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</si>
  <si>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</si>
  <si>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</si>
  <si>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</si>
  <si>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</si>
  <si>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</si>
  <si>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</si>
  <si>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</si>
  <si>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</si>
  <si>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</si>
  <si>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</si>
  <si>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</si>
  <si>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</si>
  <si>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</si>
  <si>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</si>
  <si>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</si>
  <si>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</si>
  <si>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</si>
  <si>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</si>
  <si>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</si>
  <si>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</si>
  <si>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</si>
  <si>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</si>
  <si>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</si>
  <si>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</si>
  <si>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</si>
  <si>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</si>
  <si>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</si>
  <si>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</si>
  <si>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</si>
  <si>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</si>
  <si>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</si>
  <si>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</si>
  <si>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</si>
  <si>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</si>
  <si>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</si>
  <si>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</si>
  <si>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</si>
  <si>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</si>
  <si>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</si>
  <si>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</si>
  <si>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</si>
  <si>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</si>
  <si>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</si>
  <si>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</si>
  <si>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</si>
  <si>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</si>
  <si>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</si>
  <si>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</si>
  <si>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</si>
  <si>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</si>
  <si>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</si>
  <si>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</si>
  <si>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</si>
  <si>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</si>
  <si>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</si>
  <si>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</si>
  <si>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</si>
  <si>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</si>
  <si>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</si>
  <si>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</si>
  <si>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</si>
  <si>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</si>
  <si>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</si>
  <si>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</si>
  <si>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</si>
  <si>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</si>
  <si>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</si>
  <si>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</si>
  <si>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</si>
  <si>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</si>
  <si>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</si>
  <si>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</si>
  <si>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</si>
  <si>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</si>
  <si>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</si>
  <si>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</si>
  <si>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</si>
  <si>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</si>
  <si>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</si>
  <si>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</si>
  <si>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</si>
  <si>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</si>
  <si>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</si>
  <si>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</si>
  <si>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</si>
  <si>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</si>
  <si>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</si>
  <si>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</si>
  <si>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</si>
  <si>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</si>
  <si>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</si>
  <si>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</si>
  <si>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</si>
  <si>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</si>
  <si>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</si>
  <si>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</si>
  <si>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</si>
  <si>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</si>
  <si>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</si>
  <si>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</si>
  <si>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</si>
  <si>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</si>
  <si>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</si>
  <si>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</si>
  <si>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</si>
  <si>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</si>
  <si>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</si>
  <si>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</si>
  <si>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</si>
  <si>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</si>
  <si>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</si>
  <si>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</si>
  <si>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</si>
  <si>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</si>
  <si>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</si>
  <si>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</si>
  <si>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</si>
  <si>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</si>
  <si>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</si>
  <si>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</si>
  <si>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</si>
  <si>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</si>
  <si>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</si>
  <si>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</si>
  <si>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</si>
  <si>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</si>
  <si>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</si>
  <si>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</si>
  <si>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</si>
  <si>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</si>
  <si>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</si>
  <si>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</si>
  <si>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</si>
  <si>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</si>
  <si>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</si>
  <si>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</si>
  <si>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</si>
  <si>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</si>
  <si>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</si>
  <si>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</si>
  <si>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</si>
  <si>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</si>
  <si>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</si>
  <si>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</si>
  <si>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</si>
  <si>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</si>
  <si>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</si>
  <si>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</si>
  <si>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</si>
  <si>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</si>
  <si>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</si>
  <si>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</si>
  <si>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</si>
  <si>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</si>
  <si>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</si>
  <si>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</si>
  <si>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</si>
  <si>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</si>
  <si>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</si>
  <si>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</si>
  <si>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</si>
  <si>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</si>
  <si>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</si>
  <si>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</si>
  <si>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</si>
  <si>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</si>
  <si>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</si>
  <si>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</si>
  <si>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</si>
  <si>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</si>
  <si>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</si>
  <si>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</si>
  <si>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</si>
  <si>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Sub Total of F.5.0</t>
  </si>
  <si>
    <t>Sub Total of F 6.0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</si>
  <si>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</si>
  <si>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</si>
  <si>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</si>
  <si>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</si>
  <si>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</si>
  <si>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</si>
  <si>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</si>
  <si>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</si>
  <si>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</si>
  <si>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</si>
  <si>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</si>
  <si>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</si>
  <si>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</si>
  <si>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</si>
  <si>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</si>
  <si>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</si>
  <si>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</si>
  <si>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</si>
  <si>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</si>
  <si>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</si>
  <si>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</si>
  <si>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</si>
  <si>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</si>
  <si>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</si>
  <si>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</si>
  <si>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</si>
  <si>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</si>
  <si>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</si>
  <si>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</si>
  <si>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</si>
  <si>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</si>
  <si>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</si>
  <si>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</si>
  <si>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</si>
  <si>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</si>
  <si>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</si>
  <si>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</si>
  <si>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</si>
  <si>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</si>
  <si>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</si>
  <si>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</si>
  <si>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</si>
  <si>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</si>
  <si>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</si>
  <si>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</si>
  <si>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</si>
  <si>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</si>
  <si>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</si>
  <si>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</si>
  <si>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</si>
  <si>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</si>
  <si>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</si>
  <si>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</si>
  <si>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</si>
  <si>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</si>
  <si>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</si>
  <si>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</si>
  <si>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</si>
  <si>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</si>
  <si>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</si>
  <si>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</si>
  <si>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</si>
  <si>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</si>
  <si>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</si>
  <si>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</si>
  <si>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</si>
  <si>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</si>
  <si>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</si>
  <si>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</si>
  <si>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</si>
  <si>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</si>
  <si>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</si>
  <si>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</si>
  <si>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</si>
  <si>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</si>
  <si>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</si>
  <si>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</si>
  <si>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</si>
  <si>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</si>
  <si>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</si>
  <si>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</si>
  <si>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</si>
  <si>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</si>
  <si>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</si>
  <si>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</si>
  <si>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</si>
  <si>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</si>
  <si>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</si>
  <si>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</si>
  <si>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</si>
  <si>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</si>
  <si>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</si>
  <si>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</si>
  <si>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</si>
  <si>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</si>
  <si>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</si>
  <si>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</si>
  <si>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</si>
  <si>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</si>
  <si>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</si>
  <si>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</si>
  <si>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</si>
  <si>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</si>
  <si>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</si>
  <si>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</si>
  <si>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</si>
  <si>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</si>
  <si>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</si>
  <si>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</si>
  <si>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</si>
  <si>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</si>
  <si>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</si>
  <si>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</si>
  <si>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</si>
  <si>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</si>
  <si>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</si>
  <si>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</si>
  <si>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</si>
  <si>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</si>
  <si>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</si>
  <si>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</si>
  <si>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</si>
  <si>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</si>
  <si>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</si>
  <si>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r>
      <t>Supply, Installation, Testing and Commissioning of factory made lock-forming quality</t>
    </r>
    <r>
      <rPr>
        <b/>
        <sz val="10"/>
        <rFont val="Times New Roman"/>
        <family val="1"/>
      </rPr>
      <t xml:space="preserve"> flat oval spiral ducting</t>
    </r>
    <r>
      <rPr>
        <sz val="10"/>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</si>
  <si>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0"/>
        <rFont val="Times New Roman"/>
        <family val="1"/>
      </rPr>
      <t xml:space="preserve">rectangular GI ducting </t>
    </r>
    <r>
      <rPr>
        <sz val="10"/>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0"/>
        <rFont val="Times New Roman"/>
        <family val="1"/>
      </rPr>
      <t>(M.S supports / M.S Frame</t>
    </r>
    <r>
      <rPr>
        <sz val="10"/>
        <rFont val="Times New Roman"/>
        <family val="1"/>
      </rPr>
      <t xml:space="preserve"> </t>
    </r>
    <r>
      <rPr>
        <b/>
        <sz val="10"/>
        <rFont val="Times New Roman"/>
        <family val="1"/>
      </rPr>
      <t xml:space="preserve">For Duct travelling Vertical up to Terrace, necessary flange type opening at specific interval for duct cleaning etc. for kitchen exhaust duct )as per specifications. </t>
    </r>
    <r>
      <rPr>
        <sz val="10"/>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</si>
  <si>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0"/>
        <rFont val="Times New Roman"/>
        <family val="1"/>
      </rPr>
      <t>Air Grille :</t>
    </r>
    <r>
      <rPr>
        <sz val="10"/>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</si>
  <si>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0"/>
        <rFont val="Times New Roman"/>
        <family val="1"/>
      </rPr>
      <t xml:space="preserve">VCD :- </t>
    </r>
    <r>
      <rPr>
        <sz val="10"/>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</si>
  <si>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0"/>
        <color theme="1"/>
        <rFont val="Times New Roman"/>
        <family val="1"/>
      </rPr>
      <t>Collar Damper for Supply air Grill :-</t>
    </r>
    <r>
      <rPr>
        <sz val="10"/>
        <color theme="1"/>
        <rFont val="Times New Roman"/>
        <family val="1"/>
      </rPr>
      <t xml:space="preserve"> Supply, Installation, Testing &amp; Commissioning of opposite balde collar with black matt finish for fresh air supply grill.</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</si>
  <si>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</si>
  <si>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</si>
  <si>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</si>
  <si>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</si>
  <si>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</si>
  <si>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</si>
  <si>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</si>
  <si>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</si>
  <si>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</si>
  <si>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</si>
  <si>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</si>
  <si>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</si>
  <si>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</si>
  <si>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</si>
  <si>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</si>
  <si>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</si>
  <si>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</si>
  <si>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</si>
  <si>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</si>
  <si>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</si>
  <si>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</si>
  <si>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</si>
  <si>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</si>
  <si>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</si>
  <si>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</si>
  <si>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</si>
  <si>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</si>
  <si>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</si>
  <si>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</si>
  <si>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</si>
  <si>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</si>
  <si>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</si>
  <si>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</si>
  <si>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</si>
  <si>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</si>
  <si>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</si>
  <si>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</si>
  <si>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</si>
  <si>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</si>
  <si>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</si>
  <si>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</si>
  <si>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</si>
  <si>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</si>
  <si>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</si>
  <si>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</si>
  <si>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</si>
  <si>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</si>
  <si>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</si>
  <si>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</si>
  <si>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</si>
  <si>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</si>
  <si>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</si>
  <si>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</si>
  <si>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</si>
  <si>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</si>
  <si>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</si>
  <si>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</si>
  <si>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</si>
  <si>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</si>
  <si>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</si>
  <si>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</si>
  <si>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</si>
  <si>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</si>
  <si>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</si>
  <si>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</si>
  <si>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</si>
  <si>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</si>
  <si>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</si>
  <si>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</si>
  <si>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</si>
  <si>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</si>
  <si>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</si>
  <si>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</si>
  <si>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</si>
  <si>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</si>
  <si>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</si>
  <si>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-Khalghat MP ( Franchise)</t>
  </si>
  <si>
    <t>Loft Toupe -300x600  Make - Kajaria</t>
  </si>
  <si>
    <t>Fixing of Light Fixtures Provided by TFS (Hood lights are in hood vendor scope)</t>
  </si>
  <si>
    <t>Fixing ceiling mounted ,Metal fabricated Computer Holder for Thin clients above Dough Tray &amp; Router. Complete in all respect as per detailed drawing.</t>
  </si>
  <si>
    <t>Fixing Wall mounted ,Metal fabricated Computer Holder for Thin clients above Dough Tray &amp; Router. Complete in all respect as per detailed drawing.</t>
  </si>
  <si>
    <t>64A FP MCB  - 04 No</t>
  </si>
  <si>
    <t>16A SP MCB -10 Nos</t>
  </si>
  <si>
    <t xml:space="preserve">Supplying &amp; erecting G.I. flexible Conduit 25 mm dia.conforming to I.S. and approved make with required number of couplings, bushes, check nuts etc. </t>
  </si>
  <si>
    <t xml:space="preserve">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 For 200 liters of water tank and HVAC units platform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</si>
</sst>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_(* #,##0.00_);_(* \(#,##0.00\);_(* &quot;-&quot;??_);_(@_)"/>
    <numFmt numFmtId="165" formatCode="_(* #,##0_);_(* \(#,##0\);_(* &quot;-&quot;??_);_(@_)"/>
    <numFmt numFmtId="166" formatCode="0.00;[Red]0.00"/>
    <numFmt numFmtId="167" formatCode="#,##0.00;[Red]#,##0.00"/>
    <numFmt numFmtId="168" formatCode="0.0"/>
    <numFmt numFmtId="169" formatCode="_ * #,##0_ ;_ * \-#,##0_ ;_ * &quot;-&quot;??_ ;_ @_ "/>
  </numFmts>
  <fonts count="52">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b/>
      <sz val="14"/>
      <color rgb="FF000000"/>
      <name val="Calibri"/>
      <family val="2"/>
    </font>
    <font>
      <sz val="11"/>
      <color theme="1"/>
      <name val="Calibri"/>
      <family val="2"/>
    </font>
    <font>
      <b/>
      <sz val="11"/>
      <name val="Calibri"/>
      <family val="2"/>
    </font>
    <font>
      <sz val="11"/>
      <color rgb="FFFF0000"/>
      <name val="Calibri"/>
      <family val="2"/>
    </font>
    <font>
      <sz val="9"/>
      <color indexed="81"/>
      <name val="Tahoma"/>
      <family val="2"/>
    </font>
    <font>
      <b/>
      <sz val="9"/>
      <color indexed="81"/>
      <name val="Tahoma"/>
      <family val="2"/>
    </font>
    <font>
      <sz val="11"/>
      <name val="Cambria"/>
    </font>
    <font>
      <sz val="11"/>
      <name val="Calibri"/>
    </font>
    <font>
      <sz val="11"/>
      <name val="Cambria"/>
      <family val="1"/>
    </font>
    <font>
      <sz val="9"/>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32">
    <border>
      <left/>
      <right/>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s>
  <cellStyleXfs count="21">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164" fontId="6" fillId="0" borderId="0" applyFont="0" applyFill="0" applyBorder="0" applyAlignment="0" applyProtection="0"/>
    <xf numFmtId="0" fontId="1" fillId="0" borderId="0"/>
    <xf numFmtId="0" fontId="11" fillId="0" borderId="0"/>
    <xf numFmtId="43" fontId="1" fillId="0" borderId="0" applyFont="0" applyFill="0" applyBorder="0" applyAlignment="0" applyProtection="0"/>
    <xf numFmtId="0" fontId="1" fillId="0" borderId="0"/>
    <xf numFmtId="0" fontId="12" fillId="0" borderId="0"/>
    <xf numFmtId="0" fontId="6" fillId="0" borderId="0"/>
    <xf numFmtId="0" fontId="6" fillId="0" borderId="0"/>
    <xf numFmtId="164" fontId="1"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cellStyleXfs>
  <cellXfs count="415">
    <xf numFmtId="0" fontId="0" fillId="0" borderId="0" xfId="0"/>
    <xf numFmtId="0" fontId="14" fillId="0" borderId="0" xfId="6" applyFont="1"/>
    <xf numFmtId="0" fontId="2" fillId="0" borderId="7" xfId="6" applyFont="1" applyBorder="1" applyAlignment="1">
      <alignment horizontal="center" vertical="center"/>
    </xf>
    <xf numFmtId="0" fontId="2" fillId="0" borderId="7" xfId="6" applyFont="1" applyBorder="1" applyAlignment="1">
      <alignment horizontal="left" vertical="center"/>
    </xf>
    <xf numFmtId="0" fontId="1" fillId="0" borderId="7" xfId="6" applyFont="1" applyBorder="1" applyAlignment="1">
      <alignment horizontal="center" vertical="center" wrapText="1"/>
    </xf>
    <xf numFmtId="0" fontId="9" fillId="0" borderId="7" xfId="6" applyFont="1" applyBorder="1" applyAlignment="1">
      <alignment horizontal="left" vertical="center" wrapText="1"/>
    </xf>
    <xf numFmtId="0" fontId="1" fillId="0" borderId="7" xfId="6" applyFont="1" applyBorder="1" applyAlignment="1">
      <alignment horizontal="left" vertical="center" wrapText="1"/>
    </xf>
    <xf numFmtId="0" fontId="0" fillId="0" borderId="7" xfId="6" applyFont="1" applyBorder="1" applyAlignment="1">
      <alignment horizontal="left" vertical="center" wrapText="1"/>
    </xf>
    <xf numFmtId="0" fontId="1" fillId="0" borderId="7" xfId="6" applyFont="1" applyBorder="1" applyAlignment="1">
      <alignment horizontal="left" vertical="center"/>
    </xf>
    <xf numFmtId="0" fontId="1" fillId="10" borderId="7" xfId="6" applyFont="1" applyFill="1" applyBorder="1" applyAlignment="1">
      <alignment horizontal="center" vertical="center" wrapText="1"/>
    </xf>
    <xf numFmtId="0" fontId="15" fillId="10" borderId="7" xfId="6" applyFont="1" applyFill="1" applyBorder="1" applyAlignment="1">
      <alignment horizontal="left" vertical="center" wrapText="1"/>
    </xf>
    <xf numFmtId="0" fontId="9" fillId="10" borderId="7" xfId="6" applyFont="1" applyFill="1" applyBorder="1" applyAlignment="1">
      <alignment horizontal="left" vertical="center" wrapText="1"/>
    </xf>
    <xf numFmtId="0" fontId="3" fillId="0" borderId="7" xfId="6" applyFont="1" applyBorder="1" applyAlignment="1">
      <alignment horizontal="left" vertical="center" wrapText="1"/>
    </xf>
    <xf numFmtId="0" fontId="3" fillId="0" borderId="7" xfId="6" applyFont="1" applyBorder="1" applyAlignment="1">
      <alignment horizontal="left" vertical="center"/>
    </xf>
    <xf numFmtId="0" fontId="18" fillId="0" borderId="0" xfId="0" applyFont="1" applyAlignment="1">
      <alignment horizontal="center" vertical="center" wrapText="1"/>
    </xf>
    <xf numFmtId="0" fontId="18" fillId="0" borderId="0" xfId="0" applyFont="1" applyAlignment="1">
      <alignment vertical="center" wrapText="1" shrinkToFi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21" fillId="0" borderId="2" xfId="0" applyFont="1" applyBorder="1" applyAlignment="1">
      <alignment horizontal="left" vertical="center" wrapText="1"/>
    </xf>
    <xf numFmtId="0" fontId="18" fillId="0" borderId="2" xfId="0" applyFont="1" applyBorder="1" applyAlignment="1">
      <alignment vertical="center" wrapText="1" shrinkToFit="1"/>
    </xf>
    <xf numFmtId="0" fontId="18" fillId="0" borderId="3" xfId="0" applyFont="1" applyBorder="1" applyAlignment="1">
      <alignment horizontal="center" vertical="center" wrapText="1"/>
    </xf>
    <xf numFmtId="0" fontId="22" fillId="0" borderId="0" xfId="0" applyFont="1" applyAlignment="1">
      <alignment vertical="center" wrapText="1"/>
    </xf>
    <xf numFmtId="0" fontId="23" fillId="3" borderId="7" xfId="0" applyFont="1" applyFill="1" applyBorder="1" applyAlignment="1">
      <alignment horizontal="center" vertical="center" wrapText="1"/>
    </xf>
    <xf numFmtId="0" fontId="23" fillId="3" borderId="7" xfId="0" applyFont="1" applyFill="1" applyBorder="1" applyAlignment="1">
      <alignment horizontal="center" vertical="center" wrapText="1" shrinkToFit="1"/>
    </xf>
    <xf numFmtId="43" fontId="21" fillId="3" borderId="7" xfId="1" applyFont="1" applyFill="1" applyBorder="1" applyAlignment="1">
      <alignment horizontal="center" vertical="center" wrapText="1"/>
    </xf>
    <xf numFmtId="0" fontId="23" fillId="3" borderId="7" xfId="0" applyFont="1" applyFill="1" applyBorder="1" applyAlignment="1">
      <alignment vertical="center" wrapText="1" shrinkToFit="1"/>
    </xf>
    <xf numFmtId="0" fontId="24" fillId="3" borderId="7" xfId="0" applyFont="1" applyFill="1" applyBorder="1" applyAlignment="1">
      <alignment horizontal="center" vertical="center" wrapText="1"/>
    </xf>
    <xf numFmtId="0" fontId="21" fillId="3" borderId="7" xfId="0" applyFont="1" applyFill="1" applyBorder="1" applyAlignment="1">
      <alignment horizontal="center" vertical="center"/>
    </xf>
    <xf numFmtId="0" fontId="22" fillId="4" borderId="7" xfId="0" applyFont="1" applyFill="1" applyBorder="1" applyAlignment="1">
      <alignment vertical="center" wrapText="1"/>
    </xf>
    <xf numFmtId="0" fontId="23" fillId="4" borderId="7" xfId="0" applyFont="1" applyFill="1" applyBorder="1" applyAlignment="1">
      <alignment horizontal="center" vertical="center" wrapText="1"/>
    </xf>
    <xf numFmtId="0" fontId="23" fillId="4" borderId="7" xfId="0" applyFont="1" applyFill="1" applyBorder="1" applyAlignment="1">
      <alignment vertical="center" wrapText="1" shrinkToFit="1"/>
    </xf>
    <xf numFmtId="0" fontId="24" fillId="4" borderId="7" xfId="0" applyFont="1" applyFill="1" applyBorder="1" applyAlignment="1">
      <alignment horizontal="center" vertical="center" wrapText="1"/>
    </xf>
    <xf numFmtId="0" fontId="24" fillId="4" borderId="7" xfId="0" applyFont="1" applyFill="1" applyBorder="1" applyAlignment="1">
      <alignment horizontal="center" vertical="center"/>
    </xf>
    <xf numFmtId="43" fontId="24" fillId="4" borderId="7" xfId="1" applyFont="1" applyFill="1" applyBorder="1" applyAlignment="1">
      <alignment horizontal="center" vertical="center" wrapText="1"/>
    </xf>
    <xf numFmtId="0" fontId="19" fillId="4" borderId="7" xfId="0" applyFont="1" applyFill="1" applyBorder="1" applyAlignment="1">
      <alignment horizontal="center" vertical="center" wrapText="1"/>
    </xf>
    <xf numFmtId="0" fontId="18" fillId="0" borderId="7" xfId="0" applyFont="1" applyBorder="1" applyAlignment="1">
      <alignment horizontal="center" vertical="center" wrapText="1"/>
    </xf>
    <xf numFmtId="0" fontId="25" fillId="0" borderId="7" xfId="0" applyFont="1" applyBorder="1" applyAlignment="1">
      <alignment horizontal="center" vertical="center" wrapText="1"/>
    </xf>
    <xf numFmtId="0" fontId="18" fillId="2" borderId="7" xfId="0" applyFont="1" applyFill="1" applyBorder="1" applyAlignment="1">
      <alignment horizontal="left" vertical="center" wrapText="1" shrinkToFit="1"/>
    </xf>
    <xf numFmtId="0" fontId="19" fillId="0" borderId="7" xfId="0" applyFont="1" applyBorder="1" applyAlignment="1">
      <alignment horizontal="center" vertical="center"/>
    </xf>
    <xf numFmtId="43" fontId="19" fillId="0" borderId="7" xfId="1" applyFont="1" applyFill="1" applyBorder="1" applyAlignment="1">
      <alignment horizontal="center" vertical="center" wrapText="1"/>
    </xf>
    <xf numFmtId="0" fontId="18" fillId="2" borderId="7" xfId="0" applyFont="1" applyFill="1" applyBorder="1" applyAlignment="1">
      <alignment horizontal="justify" vertical="center" wrapText="1" shrinkToFit="1"/>
    </xf>
    <xf numFmtId="0" fontId="18" fillId="2" borderId="7" xfId="0" applyFont="1" applyFill="1" applyBorder="1" applyAlignment="1">
      <alignment horizontal="center" vertical="center" wrapText="1"/>
    </xf>
    <xf numFmtId="0" fontId="18" fillId="0" borderId="7" xfId="0" applyFont="1" applyBorder="1" applyAlignment="1">
      <alignment horizontal="justify" vertical="center" wrapText="1" shrinkToFit="1"/>
    </xf>
    <xf numFmtId="0" fontId="19" fillId="0" borderId="7" xfId="0" applyFont="1" applyBorder="1" applyAlignment="1">
      <alignment horizontal="justify" vertical="center" wrapText="1" shrinkToFit="1"/>
    </xf>
    <xf numFmtId="0" fontId="23" fillId="5" borderId="7" xfId="0" applyFont="1" applyFill="1" applyBorder="1" applyAlignment="1">
      <alignment vertical="center" wrapText="1"/>
    </xf>
    <xf numFmtId="0" fontId="22" fillId="5" borderId="7" xfId="0" applyFont="1" applyFill="1" applyBorder="1" applyAlignment="1">
      <alignment horizontal="center" vertical="center" wrapText="1"/>
    </xf>
    <xf numFmtId="0" fontId="23" fillId="5" borderId="7" xfId="0" applyFont="1" applyFill="1" applyBorder="1" applyAlignment="1">
      <alignment horizontal="center" vertical="center" wrapText="1"/>
    </xf>
    <xf numFmtId="0" fontId="23" fillId="5" borderId="7" xfId="0" applyFont="1" applyFill="1" applyBorder="1" applyAlignment="1">
      <alignment horizontal="justify" vertical="center" wrapText="1" shrinkToFit="1"/>
    </xf>
    <xf numFmtId="0" fontId="19" fillId="5" borderId="7" xfId="0" applyFont="1" applyFill="1" applyBorder="1" applyAlignment="1">
      <alignment horizontal="center" vertical="center" wrapText="1"/>
    </xf>
    <xf numFmtId="1" fontId="19" fillId="5" borderId="7" xfId="0" applyNumberFormat="1" applyFont="1" applyFill="1" applyBorder="1" applyAlignment="1">
      <alignment horizontal="center" vertical="center"/>
    </xf>
    <xf numFmtId="0" fontId="18" fillId="0" borderId="7" xfId="0" applyFont="1" applyBorder="1" applyAlignment="1">
      <alignment vertical="center" wrapText="1"/>
    </xf>
    <xf numFmtId="0" fontId="19" fillId="2" borderId="7" xfId="0" applyFont="1" applyFill="1" applyBorder="1" applyAlignment="1">
      <alignment horizontal="justify" vertical="center" wrapText="1"/>
    </xf>
    <xf numFmtId="0" fontId="18" fillId="2" borderId="7" xfId="0" applyFont="1" applyFill="1" applyBorder="1" applyAlignment="1">
      <alignment horizontal="justify" vertical="center" wrapText="1"/>
    </xf>
    <xf numFmtId="0" fontId="20" fillId="2" borderId="7" xfId="0" applyFont="1" applyFill="1" applyBorder="1" applyAlignment="1">
      <alignment horizontal="center" vertical="center" wrapText="1"/>
    </xf>
    <xf numFmtId="0" fontId="22" fillId="4" borderId="7" xfId="0" applyFont="1" applyFill="1" applyBorder="1" applyAlignment="1">
      <alignment horizontal="center" vertical="center" wrapText="1"/>
    </xf>
    <xf numFmtId="1" fontId="19" fillId="4" borderId="7" xfId="0" applyNumberFormat="1" applyFont="1" applyFill="1" applyBorder="1" applyAlignment="1">
      <alignment horizontal="center" vertical="center"/>
    </xf>
    <xf numFmtId="43" fontId="19" fillId="4" borderId="7" xfId="1" applyFont="1" applyFill="1" applyBorder="1" applyAlignment="1">
      <alignment horizontal="center" vertical="center" wrapText="1"/>
    </xf>
    <xf numFmtId="0" fontId="18" fillId="2" borderId="7" xfId="0" applyFont="1" applyFill="1" applyBorder="1" applyAlignment="1">
      <alignment vertical="center" wrapText="1" shrinkToFit="1"/>
    </xf>
    <xf numFmtId="0" fontId="18" fillId="0" borderId="7" xfId="0" applyFont="1" applyBorder="1" applyAlignment="1">
      <alignment horizontal="justify" vertical="center" wrapText="1"/>
    </xf>
    <xf numFmtId="0" fontId="18" fillId="2" borderId="7" xfId="0" applyFont="1" applyFill="1" applyBorder="1" applyAlignment="1">
      <alignment horizontal="justify" vertical="center"/>
    </xf>
    <xf numFmtId="0" fontId="19" fillId="0" borderId="7" xfId="0" applyFont="1" applyBorder="1" applyAlignment="1">
      <alignment horizontal="justify" vertical="center" wrapText="1"/>
    </xf>
    <xf numFmtId="0" fontId="26" fillId="5" borderId="7" xfId="0" applyFont="1" applyFill="1" applyBorder="1" applyAlignment="1">
      <alignment vertical="center" wrapText="1"/>
    </xf>
    <xf numFmtId="1" fontId="19" fillId="0" borderId="7" xfId="0" applyNumberFormat="1" applyFont="1" applyBorder="1" applyAlignment="1">
      <alignment horizontal="left" vertical="center" wrapText="1"/>
    </xf>
    <xf numFmtId="0" fontId="23" fillId="4" borderId="7" xfId="0" applyFont="1" applyFill="1" applyBorder="1" applyAlignment="1">
      <alignment vertical="center" wrapText="1"/>
    </xf>
    <xf numFmtId="0" fontId="23" fillId="4" borderId="7" xfId="0" applyFont="1" applyFill="1" applyBorder="1" applyAlignment="1">
      <alignment vertical="center"/>
    </xf>
    <xf numFmtId="0" fontId="25" fillId="4" borderId="7" xfId="0" applyFont="1" applyFill="1" applyBorder="1" applyAlignment="1">
      <alignment vertical="center" wrapText="1"/>
    </xf>
    <xf numFmtId="0" fontId="25" fillId="4" borderId="7" xfId="0" applyFont="1" applyFill="1" applyBorder="1" applyAlignment="1">
      <alignment vertical="center"/>
    </xf>
    <xf numFmtId="43" fontId="25" fillId="4" borderId="7" xfId="1" applyFont="1" applyFill="1" applyBorder="1" applyAlignment="1">
      <alignment vertical="center" wrapText="1"/>
    </xf>
    <xf numFmtId="0" fontId="23" fillId="5" borderId="7" xfId="0" applyFont="1" applyFill="1" applyBorder="1" applyAlignment="1">
      <alignment vertical="center"/>
    </xf>
    <xf numFmtId="0" fontId="25" fillId="5" borderId="7" xfId="0" applyFont="1" applyFill="1" applyBorder="1" applyAlignment="1">
      <alignment vertical="center" wrapText="1"/>
    </xf>
    <xf numFmtId="0" fontId="25" fillId="5" borderId="7" xfId="0" applyFont="1" applyFill="1" applyBorder="1" applyAlignment="1">
      <alignment vertical="center"/>
    </xf>
    <xf numFmtId="43" fontId="25" fillId="5" borderId="7" xfId="1" applyFont="1" applyFill="1" applyBorder="1" applyAlignment="1">
      <alignment vertical="center" wrapText="1"/>
    </xf>
    <xf numFmtId="0" fontId="25" fillId="2" borderId="7"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7" xfId="0" applyFont="1" applyFill="1" applyBorder="1" applyAlignment="1">
      <alignment horizontal="justify" vertical="center" wrapText="1" shrinkToFit="1"/>
    </xf>
    <xf numFmtId="0" fontId="19" fillId="0" borderId="7" xfId="2" applyNumberFormat="1" applyFont="1" applyFill="1" applyBorder="1" applyAlignment="1">
      <alignment horizontal="justify" vertical="center" wrapText="1" shrinkToFit="1"/>
    </xf>
    <xf numFmtId="0" fontId="19" fillId="0" borderId="7" xfId="0" applyFont="1" applyBorder="1" applyAlignment="1">
      <alignment horizontal="left" vertical="center" wrapText="1" shrinkToFit="1"/>
    </xf>
    <xf numFmtId="0" fontId="28" fillId="0" borderId="7" xfId="0" applyFont="1" applyBorder="1" applyAlignment="1">
      <alignment horizontal="justify" vertical="center" wrapText="1"/>
    </xf>
    <xf numFmtId="43" fontId="23" fillId="5" borderId="7" xfId="1" applyFont="1" applyFill="1" applyBorder="1" applyAlignment="1">
      <alignment vertical="center" wrapText="1"/>
    </xf>
    <xf numFmtId="0" fontId="23" fillId="3" borderId="7" xfId="0" applyFont="1" applyFill="1" applyBorder="1" applyAlignment="1">
      <alignment horizontal="left" vertical="center" wrapText="1" shrinkToFit="1"/>
    </xf>
    <xf numFmtId="43" fontId="23" fillId="3" borderId="7" xfId="1" applyFont="1" applyFill="1" applyBorder="1" applyAlignment="1">
      <alignment horizontal="center" vertical="center" wrapText="1" shrinkToFit="1"/>
    </xf>
    <xf numFmtId="43" fontId="23" fillId="4" borderId="7" xfId="1" applyFont="1" applyFill="1" applyBorder="1" applyAlignment="1">
      <alignment vertical="center" wrapText="1"/>
    </xf>
    <xf numFmtId="0" fontId="18" fillId="11" borderId="7" xfId="0" applyFont="1" applyFill="1" applyBorder="1" applyAlignment="1">
      <alignment horizontal="justify" vertical="center" wrapText="1" shrinkToFit="1"/>
    </xf>
    <xf numFmtId="0" fontId="23" fillId="4" borderId="7" xfId="0" applyFont="1" applyFill="1" applyBorder="1" applyAlignment="1">
      <alignment horizontal="left" vertical="center"/>
    </xf>
    <xf numFmtId="0" fontId="25" fillId="4" borderId="7" xfId="0" applyFont="1" applyFill="1" applyBorder="1" applyAlignment="1">
      <alignment horizontal="center" vertical="center" wrapText="1"/>
    </xf>
    <xf numFmtId="0" fontId="25" fillId="4" borderId="7" xfId="0" applyFont="1" applyFill="1" applyBorder="1" applyAlignment="1">
      <alignment horizontal="center" vertical="center"/>
    </xf>
    <xf numFmtId="43" fontId="25" fillId="4" borderId="7" xfId="1" applyFont="1" applyFill="1" applyBorder="1" applyAlignment="1">
      <alignment horizontal="center" vertical="center" wrapText="1"/>
    </xf>
    <xf numFmtId="0" fontId="26" fillId="0" borderId="7" xfId="0" applyFont="1" applyBorder="1" applyAlignment="1">
      <alignment horizontal="center" vertical="center" wrapText="1"/>
    </xf>
    <xf numFmtId="0" fontId="23" fillId="4" borderId="7" xfId="0" applyFont="1" applyFill="1" applyBorder="1" applyAlignment="1">
      <alignment horizontal="left" vertical="center" wrapText="1"/>
    </xf>
    <xf numFmtId="0" fontId="19" fillId="11" borderId="7" xfId="0" applyFont="1" applyFill="1" applyBorder="1" applyAlignment="1">
      <alignment horizontal="justify" vertical="center" wrapText="1" shrinkToFit="1"/>
    </xf>
    <xf numFmtId="0" fontId="19" fillId="2" borderId="7" xfId="0" applyFont="1" applyFill="1" applyBorder="1" applyAlignment="1">
      <alignment horizontal="center" vertical="center"/>
    </xf>
    <xf numFmtId="0" fontId="25" fillId="5" borderId="7" xfId="0" applyFont="1" applyFill="1" applyBorder="1" applyAlignment="1">
      <alignment horizontal="center" vertical="center" wrapText="1"/>
    </xf>
    <xf numFmtId="0" fontId="25" fillId="4" borderId="7" xfId="0" applyFont="1" applyFill="1" applyBorder="1" applyAlignment="1">
      <alignment horizontal="left" vertical="center"/>
    </xf>
    <xf numFmtId="0" fontId="19" fillId="0" borderId="7" xfId="5" applyFont="1" applyBorder="1" applyAlignment="1">
      <alignment vertical="center" wrapText="1"/>
    </xf>
    <xf numFmtId="0" fontId="19" fillId="0" borderId="7" xfId="0" applyFont="1" applyBorder="1" applyAlignment="1">
      <alignment horizontal="center" vertical="center" wrapText="1" shrinkToFit="1"/>
    </xf>
    <xf numFmtId="0" fontId="31" fillId="0" borderId="7" xfId="0" applyFont="1" applyBorder="1" applyAlignment="1">
      <alignment horizontal="center" vertical="center" wrapText="1"/>
    </xf>
    <xf numFmtId="0" fontId="19" fillId="2" borderId="7" xfId="0" applyFont="1" applyFill="1" applyBorder="1" applyAlignment="1">
      <alignment horizontal="left" vertical="center" wrapText="1"/>
    </xf>
    <xf numFmtId="0" fontId="19" fillId="0" borderId="7" xfId="0" applyFont="1" applyBorder="1" applyAlignment="1">
      <alignment horizontal="left" vertical="center" wrapText="1"/>
    </xf>
    <xf numFmtId="0" fontId="19" fillId="11" borderId="7" xfId="0" applyFont="1" applyFill="1" applyBorder="1" applyAlignment="1">
      <alignment horizontal="left" vertical="center" wrapText="1"/>
    </xf>
    <xf numFmtId="0" fontId="18" fillId="0" borderId="7" xfId="0" applyFont="1" applyBorder="1" applyAlignment="1">
      <alignment horizontal="left" vertical="center" wrapText="1"/>
    </xf>
    <xf numFmtId="2" fontId="18" fillId="0" borderId="7" xfId="0" applyNumberFormat="1" applyFont="1" applyBorder="1" applyAlignment="1">
      <alignment horizontal="left" vertical="center" wrapText="1"/>
    </xf>
    <xf numFmtId="1" fontId="19" fillId="2" borderId="7" xfId="0" applyNumberFormat="1" applyFont="1" applyFill="1" applyBorder="1" applyAlignment="1">
      <alignment horizontal="center" vertical="center"/>
    </xf>
    <xf numFmtId="0" fontId="19" fillId="0" borderId="7" xfId="0" applyFont="1" applyBorder="1" applyAlignment="1">
      <alignment vertical="center" wrapText="1"/>
    </xf>
    <xf numFmtId="2" fontId="25" fillId="0" borderId="7" xfId="0" applyNumberFormat="1" applyFont="1" applyBorder="1" applyAlignment="1">
      <alignment horizontal="center" vertical="center" wrapText="1"/>
    </xf>
    <xf numFmtId="0" fontId="18" fillId="0" borderId="7" xfId="0" applyFont="1" applyBorder="1" applyAlignment="1">
      <alignment horizontal="left" vertical="center" wrapText="1" shrinkToFit="1"/>
    </xf>
    <xf numFmtId="0" fontId="19" fillId="0" borderId="7" xfId="5" applyFont="1" applyBorder="1" applyAlignment="1">
      <alignment horizontal="center" vertical="center" wrapText="1"/>
    </xf>
    <xf numFmtId="0" fontId="19" fillId="0" borderId="7" xfId="0" applyFont="1" applyBorder="1" applyAlignment="1">
      <alignment horizontal="center" vertical="center" wrapText="1"/>
    </xf>
    <xf numFmtId="0" fontId="19" fillId="6" borderId="7" xfId="0" applyFont="1" applyFill="1" applyBorder="1" applyAlignment="1">
      <alignment vertical="center" wrapText="1"/>
    </xf>
    <xf numFmtId="0" fontId="26" fillId="6" borderId="7" xfId="0" applyFont="1" applyFill="1" applyBorder="1" applyAlignment="1">
      <alignment vertical="center" wrapText="1"/>
    </xf>
    <xf numFmtId="0" fontId="18" fillId="6" borderId="7" xfId="0" applyFont="1" applyFill="1" applyBorder="1" applyAlignment="1">
      <alignment vertical="center" wrapText="1"/>
    </xf>
    <xf numFmtId="0" fontId="19" fillId="2" borderId="7" xfId="0" applyFont="1" applyFill="1" applyBorder="1" applyAlignment="1">
      <alignment vertical="center" wrapText="1"/>
    </xf>
    <xf numFmtId="0" fontId="21" fillId="7" borderId="7" xfId="0" applyFont="1" applyFill="1" applyBorder="1" applyAlignment="1">
      <alignment vertical="center" wrapText="1"/>
    </xf>
    <xf numFmtId="0" fontId="23" fillId="4" borderId="7" xfId="0" applyFont="1" applyFill="1" applyBorder="1" applyAlignment="1">
      <alignment horizontal="center" vertical="center"/>
    </xf>
    <xf numFmtId="43" fontId="23" fillId="4" borderId="7" xfId="1" applyFont="1" applyFill="1" applyBorder="1" applyAlignment="1">
      <alignment horizontal="center" vertical="center" wrapText="1"/>
    </xf>
    <xf numFmtId="0" fontId="33" fillId="0" borderId="7" xfId="0" applyFont="1" applyBorder="1" applyAlignment="1">
      <alignment horizontal="center" vertical="center" wrapText="1"/>
    </xf>
    <xf numFmtId="0" fontId="19" fillId="0" borderId="7" xfId="6" applyFont="1" applyBorder="1" applyAlignment="1">
      <alignment horizontal="center" vertical="center" wrapText="1"/>
    </xf>
    <xf numFmtId="0" fontId="19" fillId="6" borderId="7" xfId="0" applyFont="1" applyFill="1" applyBorder="1" applyAlignment="1">
      <alignment horizontal="left" vertical="center" wrapText="1"/>
    </xf>
    <xf numFmtId="0" fontId="19" fillId="11" borderId="7" xfId="0" applyFont="1" applyFill="1" applyBorder="1" applyAlignment="1">
      <alignment vertical="center" wrapText="1"/>
    </xf>
    <xf numFmtId="0" fontId="26" fillId="2" borderId="7" xfId="0" applyFont="1" applyFill="1" applyBorder="1" applyAlignment="1">
      <alignment horizontal="center" vertical="center" wrapText="1"/>
    </xf>
    <xf numFmtId="0" fontId="19" fillId="0" borderId="7" xfId="6" applyFont="1" applyBorder="1" applyAlignment="1">
      <alignment horizontal="left" vertical="center" wrapText="1"/>
    </xf>
    <xf numFmtId="0" fontId="18" fillId="6" borderId="7" xfId="6" applyFont="1" applyFill="1" applyBorder="1" applyAlignment="1">
      <alignment horizontal="center" vertical="center" wrapText="1"/>
    </xf>
    <xf numFmtId="0" fontId="28" fillId="0" borderId="7" xfId="0" applyFont="1" applyBorder="1" applyAlignment="1">
      <alignment horizontal="center" vertical="center" wrapText="1"/>
    </xf>
    <xf numFmtId="1" fontId="19" fillId="12" borderId="7" xfId="0" applyNumberFormat="1" applyFont="1" applyFill="1" applyBorder="1" applyAlignment="1">
      <alignment horizontal="center" vertical="center"/>
    </xf>
    <xf numFmtId="0" fontId="33" fillId="2" borderId="7" xfId="0" applyFont="1" applyFill="1" applyBorder="1" applyAlignment="1">
      <alignment horizontal="center" vertical="center" wrapText="1"/>
    </xf>
    <xf numFmtId="0" fontId="19" fillId="2" borderId="7" xfId="6" applyFont="1" applyFill="1" applyBorder="1" applyAlignment="1">
      <alignment horizontal="center" vertical="center" wrapText="1"/>
    </xf>
    <xf numFmtId="2" fontId="33" fillId="0" borderId="7" xfId="0" applyNumberFormat="1" applyFont="1" applyBorder="1" applyAlignment="1">
      <alignment horizontal="center" vertical="center" wrapText="1"/>
    </xf>
    <xf numFmtId="0" fontId="35" fillId="0" borderId="7" xfId="0" applyFont="1" applyBorder="1" applyAlignment="1">
      <alignment horizontal="center" vertical="center" wrapText="1"/>
    </xf>
    <xf numFmtId="0" fontId="18" fillId="0" borderId="7" xfId="0" applyFont="1" applyBorder="1" applyAlignment="1" applyProtection="1">
      <alignment horizontal="left" vertical="center" wrapText="1"/>
      <protection locked="0"/>
    </xf>
    <xf numFmtId="0" fontId="36" fillId="0" borderId="7" xfId="0" applyFont="1" applyBorder="1" applyAlignment="1">
      <alignment horizontal="justify" vertical="center" wrapText="1"/>
    </xf>
    <xf numFmtId="0" fontId="18" fillId="0" borderId="7" xfId="8" applyFont="1" applyBorder="1" applyAlignment="1">
      <alignment horizontal="left" vertical="center" wrapText="1"/>
    </xf>
    <xf numFmtId="165" fontId="19" fillId="0" borderId="7" xfId="7" applyNumberFormat="1" applyFont="1" applyFill="1" applyBorder="1" applyAlignment="1">
      <alignment horizontal="center" vertical="center" wrapText="1"/>
    </xf>
    <xf numFmtId="0" fontId="28" fillId="0" borderId="7" xfId="8" applyFont="1" applyBorder="1" applyAlignment="1">
      <alignment horizontal="left" vertical="center" wrapText="1"/>
    </xf>
    <xf numFmtId="0" fontId="19" fillId="2" borderId="7" xfId="6" applyFont="1" applyFill="1" applyBorder="1" applyAlignment="1">
      <alignment horizontal="left" vertical="center" wrapText="1"/>
    </xf>
    <xf numFmtId="0" fontId="28" fillId="2" borderId="7" xfId="0" applyFont="1" applyFill="1" applyBorder="1" applyAlignment="1">
      <alignment horizontal="center" vertical="center" wrapText="1"/>
    </xf>
    <xf numFmtId="0" fontId="40" fillId="0" borderId="7" xfId="0" applyFont="1" applyBorder="1" applyAlignment="1">
      <alignment vertical="center" wrapText="1"/>
    </xf>
    <xf numFmtId="0" fontId="28" fillId="0" borderId="7" xfId="5" applyFont="1" applyBorder="1" applyAlignment="1">
      <alignment vertical="center" wrapText="1"/>
    </xf>
    <xf numFmtId="0" fontId="18" fillId="0" borderId="7" xfId="5" applyFont="1" applyBorder="1" applyAlignment="1">
      <alignment vertical="center" wrapText="1"/>
    </xf>
    <xf numFmtId="0" fontId="19" fillId="0" borderId="7" xfId="3" applyNumberFormat="1" applyFont="1" applyFill="1" applyBorder="1" applyAlignment="1" applyProtection="1">
      <alignment horizontal="justify" vertical="center" wrapText="1"/>
    </xf>
    <xf numFmtId="0" fontId="19" fillId="2" borderId="7" xfId="3" applyNumberFormat="1" applyFont="1" applyFill="1" applyBorder="1" applyAlignment="1" applyProtection="1">
      <alignment horizontal="justify" vertical="center" wrapText="1"/>
    </xf>
    <xf numFmtId="0" fontId="18" fillId="0" borderId="7" xfId="6" applyFont="1" applyBorder="1" applyAlignment="1">
      <alignment horizontal="center" vertical="center" wrapText="1"/>
    </xf>
    <xf numFmtId="0" fontId="18" fillId="0" borderId="7" xfId="6" applyFont="1" applyBorder="1" applyAlignment="1">
      <alignment horizontal="justify" vertical="center" wrapText="1"/>
    </xf>
    <xf numFmtId="43" fontId="23" fillId="4" borderId="7" xfId="1" applyFont="1" applyFill="1" applyBorder="1" applyAlignment="1">
      <alignment horizontal="left" vertical="center" wrapText="1"/>
    </xf>
    <xf numFmtId="0" fontId="25" fillId="4" borderId="7" xfId="0" applyFont="1" applyFill="1" applyBorder="1" applyAlignment="1">
      <alignment horizontal="left" vertical="center" wrapText="1"/>
    </xf>
    <xf numFmtId="0" fontId="25" fillId="0" borderId="7" xfId="0" applyFont="1" applyBorder="1" applyAlignment="1">
      <alignment vertical="center" wrapText="1"/>
    </xf>
    <xf numFmtId="0" fontId="18" fillId="0" borderId="7" xfId="12" applyFont="1" applyBorder="1" applyAlignment="1">
      <alignment horizontal="left" vertical="center" wrapText="1"/>
    </xf>
    <xf numFmtId="0" fontId="19" fillId="0" borderId="7" xfId="12" applyFont="1" applyBorder="1" applyAlignment="1">
      <alignment horizontal="left" vertical="center" wrapText="1"/>
    </xf>
    <xf numFmtId="0" fontId="19" fillId="0" borderId="7" xfId="12" applyFont="1" applyBorder="1" applyAlignment="1">
      <alignment horizontal="left" vertical="center" wrapText="1" shrinkToFit="1"/>
    </xf>
    <xf numFmtId="0" fontId="18" fillId="0" borderId="7" xfId="13" applyFont="1" applyBorder="1" applyAlignment="1">
      <alignment horizontal="left" vertical="center" wrapText="1"/>
    </xf>
    <xf numFmtId="0" fontId="19" fillId="0" borderId="7" xfId="9" applyFont="1" applyBorder="1" applyAlignment="1">
      <alignment horizontal="left" vertical="center" wrapText="1"/>
    </xf>
    <xf numFmtId="43" fontId="23" fillId="3" borderId="7" xfId="1" applyFont="1" applyFill="1" applyBorder="1" applyAlignment="1">
      <alignment horizontal="left" vertical="center" wrapText="1" shrinkToFit="1"/>
    </xf>
    <xf numFmtId="43" fontId="25" fillId="4" borderId="7" xfId="1" applyFont="1" applyFill="1" applyBorder="1" applyAlignment="1">
      <alignment horizontal="left" vertical="center" wrapText="1"/>
    </xf>
    <xf numFmtId="0" fontId="28" fillId="0" borderId="7" xfId="0" applyFont="1" applyBorder="1" applyAlignment="1">
      <alignment vertical="center" wrapText="1"/>
    </xf>
    <xf numFmtId="0" fontId="28" fillId="6" borderId="7" xfId="0" applyFont="1" applyFill="1" applyBorder="1" applyAlignment="1">
      <alignment horizontal="left" vertical="center" wrapText="1"/>
    </xf>
    <xf numFmtId="0" fontId="41" fillId="8" borderId="7" xfId="0" applyFont="1" applyFill="1" applyBorder="1" applyAlignment="1">
      <alignment vertical="center" wrapText="1"/>
    </xf>
    <xf numFmtId="0" fontId="23" fillId="8" borderId="7" xfId="0" applyFont="1" applyFill="1" applyBorder="1" applyAlignment="1">
      <alignment vertical="center" wrapText="1"/>
    </xf>
    <xf numFmtId="0" fontId="23" fillId="8" borderId="7" xfId="0" applyFont="1" applyFill="1" applyBorder="1" applyAlignment="1">
      <alignment horizontal="center" vertical="center" wrapText="1"/>
    </xf>
    <xf numFmtId="0" fontId="23" fillId="8" borderId="7" xfId="0" applyFont="1" applyFill="1" applyBorder="1" applyAlignment="1">
      <alignment vertical="center"/>
    </xf>
    <xf numFmtId="0" fontId="25" fillId="8" borderId="7" xfId="0" applyFont="1" applyFill="1" applyBorder="1" applyAlignment="1">
      <alignment vertical="center" wrapText="1"/>
    </xf>
    <xf numFmtId="0" fontId="25" fillId="8" borderId="7" xfId="0" applyFont="1" applyFill="1" applyBorder="1" applyAlignment="1">
      <alignment vertical="center"/>
    </xf>
    <xf numFmtId="43" fontId="25" fillId="8" borderId="7" xfId="1" applyFont="1" applyFill="1" applyBorder="1" applyAlignment="1">
      <alignment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23" fillId="0" borderId="0" xfId="0" applyFont="1" applyAlignment="1">
      <alignment vertical="center"/>
    </xf>
    <xf numFmtId="0" fontId="25" fillId="0" borderId="0" xfId="0" applyFont="1" applyAlignment="1">
      <alignment vertical="center" wrapText="1"/>
    </xf>
    <xf numFmtId="43" fontId="26" fillId="5" borderId="7" xfId="1" applyFont="1" applyFill="1" applyBorder="1" applyAlignment="1">
      <alignment horizontal="center" vertical="center" wrapText="1"/>
    </xf>
    <xf numFmtId="0" fontId="19" fillId="13" borderId="7" xfId="0" applyFont="1" applyFill="1" applyBorder="1" applyAlignment="1">
      <alignment horizontal="center" vertical="center" wrapText="1"/>
    </xf>
    <xf numFmtId="0" fontId="20" fillId="0" borderId="0" xfId="0" applyFont="1" applyAlignment="1">
      <alignment vertical="center"/>
    </xf>
    <xf numFmtId="0" fontId="20" fillId="0" borderId="0" xfId="0" applyFont="1" applyAlignment="1">
      <alignment vertical="center" wrapText="1"/>
    </xf>
    <xf numFmtId="43" fontId="20" fillId="0" borderId="0" xfId="1" applyFont="1" applyAlignment="1">
      <alignment vertical="center" wrapText="1"/>
    </xf>
    <xf numFmtId="0" fontId="20" fillId="0" borderId="2" xfId="0" applyFont="1" applyBorder="1" applyAlignment="1">
      <alignment vertical="center"/>
    </xf>
    <xf numFmtId="43" fontId="20" fillId="0" borderId="2" xfId="1" applyFont="1" applyBorder="1" applyAlignment="1">
      <alignment vertical="center" wrapText="1"/>
    </xf>
    <xf numFmtId="43" fontId="20" fillId="0" borderId="0" xfId="1" applyFont="1" applyBorder="1" applyAlignment="1">
      <alignment vertical="center" wrapText="1"/>
    </xf>
    <xf numFmtId="0" fontId="19" fillId="2" borderId="7" xfId="0" applyFont="1" applyFill="1" applyBorder="1" applyAlignment="1">
      <alignment horizontal="left" vertical="center" wrapText="1" shrinkToFit="1"/>
    </xf>
    <xf numFmtId="0" fontId="33" fillId="6" borderId="7" xfId="6" applyFont="1" applyFill="1" applyBorder="1" applyAlignment="1">
      <alignment horizontal="left" vertical="center" wrapText="1"/>
    </xf>
    <xf numFmtId="0" fontId="19" fillId="6" borderId="7" xfId="10" applyNumberFormat="1" applyFont="1" applyFill="1" applyBorder="1" applyAlignment="1" applyProtection="1">
      <alignment horizontal="justify" vertical="center" wrapText="1"/>
    </xf>
    <xf numFmtId="0" fontId="20" fillId="0" borderId="7" xfId="0" applyFont="1" applyBorder="1" applyAlignment="1">
      <alignment vertical="center" wrapText="1"/>
    </xf>
    <xf numFmtId="0" fontId="20" fillId="0" borderId="3" xfId="0" applyFont="1" applyBorder="1" applyAlignment="1">
      <alignment vertical="center" wrapText="1"/>
    </xf>
    <xf numFmtId="43" fontId="20" fillId="0" borderId="0" xfId="1" applyFont="1" applyFill="1" applyBorder="1" applyAlignment="1">
      <alignment vertical="center" wrapText="1"/>
    </xf>
    <xf numFmtId="0" fontId="20" fillId="0" borderId="0" xfId="0" applyFont="1" applyAlignment="1">
      <alignment horizontal="center" vertical="center" wrapText="1"/>
    </xf>
    <xf numFmtId="0" fontId="20" fillId="0" borderId="4" xfId="0" applyFont="1" applyBorder="1" applyAlignment="1">
      <alignment vertical="center" wrapText="1"/>
    </xf>
    <xf numFmtId="0" fontId="20" fillId="0" borderId="5" xfId="0" applyFont="1" applyBorder="1" applyAlignment="1">
      <alignment vertical="center" wrapText="1"/>
    </xf>
    <xf numFmtId="0" fontId="20" fillId="0" borderId="5" xfId="0" applyFont="1" applyBorder="1" applyAlignment="1">
      <alignment horizontal="center" vertical="center" wrapText="1"/>
    </xf>
    <xf numFmtId="43" fontId="20" fillId="0" borderId="5" xfId="1" applyFont="1" applyBorder="1" applyAlignment="1">
      <alignment vertical="center" wrapText="1"/>
    </xf>
    <xf numFmtId="43" fontId="22" fillId="5" borderId="7" xfId="1" applyFont="1" applyFill="1" applyBorder="1" applyAlignment="1">
      <alignment vertical="center" wrapText="1"/>
    </xf>
    <xf numFmtId="0" fontId="19" fillId="13" borderId="7" xfId="5" applyFont="1" applyFill="1" applyBorder="1" applyAlignment="1">
      <alignment horizontal="center" vertical="center" wrapText="1"/>
    </xf>
    <xf numFmtId="0" fontId="26" fillId="13" borderId="7" xfId="6" applyFont="1" applyFill="1" applyBorder="1" applyAlignment="1">
      <alignment horizontal="center" vertical="center" wrapText="1"/>
    </xf>
    <xf numFmtId="1" fontId="19" fillId="0" borderId="7" xfId="0" applyNumberFormat="1" applyFont="1" applyBorder="1" applyAlignment="1">
      <alignment horizontal="center" vertical="center"/>
    </xf>
    <xf numFmtId="0" fontId="18" fillId="14" borderId="7" xfId="6" applyFont="1" applyFill="1" applyBorder="1" applyAlignment="1">
      <alignment horizontal="center" vertical="center" wrapText="1"/>
    </xf>
    <xf numFmtId="0" fontId="33" fillId="8" borderId="7" xfId="0" applyFont="1" applyFill="1" applyBorder="1" applyAlignment="1">
      <alignment horizontal="center" vertical="center" wrapText="1"/>
    </xf>
    <xf numFmtId="0" fontId="26" fillId="15" borderId="7"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15" borderId="7" xfId="0" applyFont="1" applyFill="1" applyBorder="1" applyAlignment="1">
      <alignment horizontal="left" vertical="center" wrapText="1"/>
    </xf>
    <xf numFmtId="0" fontId="18" fillId="8" borderId="7" xfId="6" applyFont="1" applyFill="1" applyBorder="1" applyAlignment="1">
      <alignment horizontal="center" vertical="center" wrapText="1"/>
    </xf>
    <xf numFmtId="43" fontId="19" fillId="8" borderId="7" xfId="1" applyFont="1" applyFill="1" applyBorder="1" applyAlignment="1">
      <alignment horizontal="center" vertical="center" wrapText="1"/>
    </xf>
    <xf numFmtId="0" fontId="19" fillId="15" borderId="7" xfId="0" applyFont="1" applyFill="1" applyBorder="1" applyAlignment="1">
      <alignment horizontal="left" vertical="center" wrapText="1"/>
    </xf>
    <xf numFmtId="1" fontId="19" fillId="0" borderId="10" xfId="0" applyNumberFormat="1" applyFont="1" applyBorder="1" applyAlignment="1">
      <alignment horizontal="center" vertical="center"/>
    </xf>
    <xf numFmtId="0" fontId="19" fillId="15" borderId="10" xfId="0" applyFont="1" applyFill="1" applyBorder="1" applyAlignment="1">
      <alignment horizontal="left" vertical="center" wrapText="1"/>
    </xf>
    <xf numFmtId="0" fontId="19" fillId="15" borderId="10" xfId="0" applyFont="1" applyFill="1" applyBorder="1" applyAlignment="1">
      <alignment horizontal="center" vertical="center" wrapText="1"/>
    </xf>
    <xf numFmtId="1" fontId="19" fillId="16" borderId="7" xfId="0" applyNumberFormat="1" applyFont="1" applyFill="1" applyBorder="1" applyAlignment="1">
      <alignment horizontal="center" vertical="center"/>
    </xf>
    <xf numFmtId="168" fontId="19" fillId="15" borderId="10" xfId="0" applyNumberFormat="1" applyFont="1" applyFill="1" applyBorder="1" applyAlignment="1">
      <alignment horizontal="center" vertical="center" wrapText="1"/>
    </xf>
    <xf numFmtId="1" fontId="19" fillId="15" borderId="10" xfId="0" applyNumberFormat="1" applyFont="1" applyFill="1" applyBorder="1" applyAlignment="1">
      <alignment horizontal="center" vertical="center" wrapText="1"/>
    </xf>
    <xf numFmtId="3" fontId="19" fillId="0" borderId="7" xfId="0" applyNumberFormat="1" applyFont="1" applyBorder="1" applyAlignment="1">
      <alignment horizontal="center" vertical="center"/>
    </xf>
    <xf numFmtId="3" fontId="19" fillId="5" borderId="7" xfId="0" applyNumberFormat="1" applyFont="1" applyFill="1" applyBorder="1" applyAlignment="1">
      <alignment horizontal="center" vertical="center"/>
    </xf>
    <xf numFmtId="3" fontId="24" fillId="4" borderId="7" xfId="0" applyNumberFormat="1" applyFont="1" applyFill="1" applyBorder="1" applyAlignment="1">
      <alignment horizontal="center" vertical="center"/>
    </xf>
    <xf numFmtId="3" fontId="19" fillId="4" borderId="7" xfId="0" applyNumberFormat="1" applyFont="1" applyFill="1" applyBorder="1" applyAlignment="1">
      <alignment horizontal="center" vertical="center"/>
    </xf>
    <xf numFmtId="3" fontId="26" fillId="17" borderId="7" xfId="0" applyNumberFormat="1" applyFont="1" applyFill="1" applyBorder="1" applyAlignment="1">
      <alignment horizontal="center" vertical="center"/>
    </xf>
    <xf numFmtId="3" fontId="19" fillId="2" borderId="7" xfId="0" applyNumberFormat="1" applyFont="1" applyFill="1" applyBorder="1" applyAlignment="1">
      <alignment horizontal="center" vertical="center"/>
    </xf>
    <xf numFmtId="3" fontId="25" fillId="4" borderId="7" xfId="0" applyNumberFormat="1" applyFont="1" applyFill="1" applyBorder="1" applyAlignment="1">
      <alignment vertical="center"/>
    </xf>
    <xf numFmtId="3" fontId="25" fillId="5" borderId="7" xfId="0" applyNumberFormat="1" applyFont="1" applyFill="1" applyBorder="1" applyAlignment="1">
      <alignment vertical="center"/>
    </xf>
    <xf numFmtId="3" fontId="23" fillId="5" borderId="7" xfId="0" applyNumberFormat="1" applyFont="1" applyFill="1" applyBorder="1" applyAlignment="1">
      <alignment vertical="center"/>
    </xf>
    <xf numFmtId="3" fontId="23" fillId="3" borderId="7" xfId="0" applyNumberFormat="1" applyFont="1" applyFill="1" applyBorder="1" applyAlignment="1">
      <alignment horizontal="center" vertical="center" wrapText="1" shrinkToFit="1"/>
    </xf>
    <xf numFmtId="3" fontId="23" fillId="4" borderId="7" xfId="0" applyNumberFormat="1" applyFont="1" applyFill="1" applyBorder="1" applyAlignment="1">
      <alignment vertical="center"/>
    </xf>
    <xf numFmtId="3" fontId="25" fillId="4" borderId="7" xfId="0" applyNumberFormat="1" applyFont="1" applyFill="1" applyBorder="1" applyAlignment="1">
      <alignment horizontal="center" vertical="center"/>
    </xf>
    <xf numFmtId="3" fontId="19" fillId="0" borderId="7" xfId="1" applyNumberFormat="1" applyFont="1" applyFill="1" applyBorder="1" applyAlignment="1">
      <alignment horizontal="center" vertical="center" wrapText="1"/>
    </xf>
    <xf numFmtId="3" fontId="23" fillId="4" borderId="7" xfId="0" applyNumberFormat="1" applyFont="1" applyFill="1" applyBorder="1" applyAlignment="1">
      <alignment horizontal="center" vertical="center"/>
    </xf>
    <xf numFmtId="3" fontId="19" fillId="15" borderId="7" xfId="0" applyNumberFormat="1" applyFont="1" applyFill="1" applyBorder="1" applyAlignment="1">
      <alignment horizontal="left" vertical="center" wrapText="1"/>
    </xf>
    <xf numFmtId="3" fontId="26" fillId="18" borderId="7" xfId="0" applyNumberFormat="1" applyFont="1" applyFill="1" applyBorder="1" applyAlignment="1">
      <alignment horizontal="center" vertical="center" wrapText="1"/>
    </xf>
    <xf numFmtId="3" fontId="19" fillId="15" borderId="7" xfId="0" applyNumberFormat="1" applyFont="1" applyFill="1" applyBorder="1" applyAlignment="1">
      <alignment horizontal="center" vertical="center" wrapText="1"/>
    </xf>
    <xf numFmtId="3" fontId="23" fillId="4" borderId="7" xfId="0" applyNumberFormat="1" applyFont="1" applyFill="1" applyBorder="1" applyAlignment="1">
      <alignment horizontal="left" vertical="center"/>
    </xf>
    <xf numFmtId="3" fontId="23" fillId="3" borderId="7" xfId="0" applyNumberFormat="1" applyFont="1" applyFill="1" applyBorder="1" applyAlignment="1">
      <alignment horizontal="left" vertical="center" wrapText="1" shrinkToFit="1"/>
    </xf>
    <xf numFmtId="3" fontId="25" fillId="4" borderId="7" xfId="0" applyNumberFormat="1" applyFont="1" applyFill="1" applyBorder="1" applyAlignment="1">
      <alignment horizontal="left" vertical="center"/>
    </xf>
    <xf numFmtId="3" fontId="19" fillId="0" borderId="7" xfId="5" applyNumberFormat="1" applyFont="1" applyBorder="1" applyAlignment="1">
      <alignment horizontal="center" vertical="center" wrapText="1"/>
    </xf>
    <xf numFmtId="43" fontId="20" fillId="0" borderId="12" xfId="1" applyFont="1" applyBorder="1" applyAlignment="1">
      <alignment vertical="center" wrapText="1"/>
    </xf>
    <xf numFmtId="43" fontId="20" fillId="0" borderId="13" xfId="1" applyFont="1" applyBorder="1" applyAlignment="1">
      <alignment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22" fillId="0" borderId="5" xfId="0" applyFont="1" applyBorder="1" applyAlignment="1">
      <alignment vertical="center" wrapText="1"/>
    </xf>
    <xf numFmtId="0" fontId="18" fillId="0" borderId="5" xfId="0" applyFont="1" applyBorder="1" applyAlignment="1">
      <alignment vertical="center" wrapText="1" shrinkToFit="1"/>
    </xf>
    <xf numFmtId="0" fontId="20" fillId="0" borderId="5" xfId="0" applyFont="1" applyBorder="1" applyAlignment="1">
      <alignment vertical="center"/>
    </xf>
    <xf numFmtId="43" fontId="20" fillId="0" borderId="11" xfId="1" applyFont="1" applyBorder="1" applyAlignment="1">
      <alignment vertical="center" wrapText="1"/>
    </xf>
    <xf numFmtId="0" fontId="23" fillId="3" borderId="6" xfId="0" applyFont="1" applyFill="1" applyBorder="1" applyAlignment="1">
      <alignment horizontal="center" vertical="center" wrapText="1"/>
    </xf>
    <xf numFmtId="0" fontId="23" fillId="3" borderId="6" xfId="0" applyFont="1" applyFill="1" applyBorder="1" applyAlignment="1">
      <alignment horizontal="center" vertical="center" wrapText="1" shrinkToFit="1"/>
    </xf>
    <xf numFmtId="0" fontId="21" fillId="3" borderId="6" xfId="0" applyFont="1" applyFill="1" applyBorder="1" applyAlignment="1">
      <alignment horizontal="center" vertical="center" wrapText="1"/>
    </xf>
    <xf numFmtId="43" fontId="21" fillId="3" borderId="6" xfId="1" applyFont="1" applyFill="1" applyBorder="1" applyAlignment="1">
      <alignment horizontal="center" vertical="center" wrapText="1"/>
    </xf>
    <xf numFmtId="43" fontId="23" fillId="0" borderId="18" xfId="1" applyFont="1" applyFill="1" applyBorder="1" applyAlignment="1">
      <alignment horizontal="center" vertical="center" wrapText="1"/>
    </xf>
    <xf numFmtId="43" fontId="23" fillId="0" borderId="18" xfId="1" applyFont="1" applyFill="1" applyBorder="1" applyAlignment="1">
      <alignment vertical="center" wrapText="1"/>
    </xf>
    <xf numFmtId="43" fontId="23" fillId="0" borderId="19" xfId="1" applyFont="1" applyFill="1" applyBorder="1" applyAlignment="1">
      <alignment vertical="center" wrapText="1"/>
    </xf>
    <xf numFmtId="0" fontId="19" fillId="11" borderId="7" xfId="0" applyFont="1" applyFill="1" applyBorder="1" applyAlignment="1">
      <alignment horizontal="center" vertical="center" wrapText="1"/>
    </xf>
    <xf numFmtId="0" fontId="18" fillId="11" borderId="7" xfId="0" applyFont="1" applyFill="1" applyBorder="1" applyAlignment="1">
      <alignment horizontal="center" vertical="center" wrapText="1"/>
    </xf>
    <xf numFmtId="0" fontId="26" fillId="19" borderId="7" xfId="0" applyFont="1" applyFill="1" applyBorder="1" applyAlignment="1">
      <alignment horizontal="center" vertical="center" wrapText="1"/>
    </xf>
    <xf numFmtId="0" fontId="19" fillId="19" borderId="7" xfId="0" applyFont="1" applyFill="1" applyBorder="1" applyAlignment="1">
      <alignment horizontal="center" vertical="center" wrapText="1"/>
    </xf>
    <xf numFmtId="0" fontId="19" fillId="20" borderId="7" xfId="0" applyFont="1" applyFill="1" applyBorder="1" applyAlignment="1">
      <alignment horizontal="justify" vertical="center" wrapText="1" shrinkToFit="1"/>
    </xf>
    <xf numFmtId="0" fontId="25" fillId="16" borderId="9" xfId="0" applyFont="1" applyFill="1" applyBorder="1" applyAlignment="1">
      <alignment horizontal="center" vertical="center" wrapText="1"/>
    </xf>
    <xf numFmtId="0" fontId="18" fillId="16" borderId="7" xfId="0" applyFont="1" applyFill="1" applyBorder="1" applyAlignment="1">
      <alignment horizontal="center" vertical="center" wrapText="1"/>
    </xf>
    <xf numFmtId="0" fontId="25" fillId="16" borderId="7" xfId="0" applyFont="1" applyFill="1" applyBorder="1" applyAlignment="1">
      <alignment horizontal="center" vertical="center" wrapText="1"/>
    </xf>
    <xf numFmtId="0" fontId="19" fillId="19" borderId="7" xfId="0" applyFont="1" applyFill="1" applyBorder="1" applyAlignment="1">
      <alignment horizontal="justify" vertical="center" wrapText="1" shrinkToFit="1"/>
    </xf>
    <xf numFmtId="0" fontId="19" fillId="16" borderId="7" xfId="0" applyFont="1" applyFill="1" applyBorder="1" applyAlignment="1">
      <alignment horizontal="center" vertical="center" wrapText="1"/>
    </xf>
    <xf numFmtId="0" fontId="19" fillId="16" borderId="7" xfId="0" applyFont="1" applyFill="1" applyBorder="1" applyAlignment="1">
      <alignment horizontal="center" vertical="center"/>
    </xf>
    <xf numFmtId="0" fontId="25" fillId="11" borderId="7" xfId="0" applyFont="1" applyFill="1" applyBorder="1" applyAlignment="1">
      <alignment horizontal="center" vertical="center" wrapText="1"/>
    </xf>
    <xf numFmtId="0" fontId="18" fillId="21" borderId="7" xfId="0" applyFont="1" applyFill="1" applyBorder="1" applyAlignment="1">
      <alignment horizontal="center" vertical="center" wrapText="1"/>
    </xf>
    <xf numFmtId="0" fontId="18" fillId="22" borderId="7" xfId="0" applyFont="1" applyFill="1" applyBorder="1" applyAlignment="1">
      <alignment horizontal="justify" vertical="center" wrapText="1" shrinkToFit="1"/>
    </xf>
    <xf numFmtId="0" fontId="18" fillId="21" borderId="7" xfId="0" applyFont="1" applyFill="1" applyBorder="1" applyAlignment="1">
      <alignment horizontal="justify" vertical="center" wrapText="1" shrinkToFit="1"/>
    </xf>
    <xf numFmtId="0" fontId="25" fillId="22" borderId="7" xfId="0" applyFont="1" applyFill="1" applyBorder="1" applyAlignment="1">
      <alignment horizontal="center" vertical="center" wrapText="1"/>
    </xf>
    <xf numFmtId="0" fontId="18" fillId="22" borderId="7" xfId="0" applyFont="1" applyFill="1" applyBorder="1" applyAlignment="1">
      <alignment horizontal="center" vertical="center" wrapText="1"/>
    </xf>
    <xf numFmtId="0" fontId="18" fillId="22" borderId="7" xfId="0" applyFont="1" applyFill="1" applyBorder="1" applyAlignment="1">
      <alignment horizontal="left" vertical="center" wrapText="1"/>
    </xf>
    <xf numFmtId="0" fontId="19" fillId="22" borderId="7" xfId="0" applyFont="1" applyFill="1" applyBorder="1" applyAlignment="1">
      <alignment horizontal="center" vertical="center" wrapText="1"/>
    </xf>
    <xf numFmtId="0" fontId="19" fillId="22" borderId="7" xfId="0" applyFont="1" applyFill="1" applyBorder="1" applyAlignment="1">
      <alignment horizontal="justify" vertical="center" wrapText="1" shrinkToFit="1"/>
    </xf>
    <xf numFmtId="0" fontId="43" fillId="0" borderId="0" xfId="0" applyFont="1"/>
    <xf numFmtId="0" fontId="5" fillId="24" borderId="9" xfId="0" applyFont="1" applyFill="1" applyBorder="1" applyAlignment="1">
      <alignment horizontal="center"/>
    </xf>
    <xf numFmtId="0" fontId="5" fillId="24" borderId="7" xfId="0" applyFont="1" applyFill="1" applyBorder="1" applyAlignment="1">
      <alignment horizontal="center"/>
    </xf>
    <xf numFmtId="0" fontId="5" fillId="24" borderId="7" xfId="0" applyFont="1" applyFill="1" applyBorder="1"/>
    <xf numFmtId="0" fontId="5" fillId="24" borderId="8" xfId="0" applyFont="1" applyFill="1" applyBorder="1" applyAlignment="1">
      <alignment horizontal="center"/>
    </xf>
    <xf numFmtId="0" fontId="43" fillId="0" borderId="3" xfId="0" applyFont="1" applyBorder="1"/>
    <xf numFmtId="0" fontId="43" fillId="0" borderId="13" xfId="0" applyFont="1" applyBorder="1"/>
    <xf numFmtId="0" fontId="5" fillId="23" borderId="17" xfId="0" applyFont="1" applyFill="1" applyBorder="1" applyAlignment="1">
      <alignment horizontal="center"/>
    </xf>
    <xf numFmtId="0" fontId="43" fillId="25" borderId="9" xfId="0" applyFont="1" applyFill="1" applyBorder="1" applyAlignment="1">
      <alignment horizontal="center" vertical="center"/>
    </xf>
    <xf numFmtId="0" fontId="43" fillId="25" borderId="7" xfId="0" applyFont="1" applyFill="1" applyBorder="1" applyAlignment="1">
      <alignment vertical="center"/>
    </xf>
    <xf numFmtId="0" fontId="43" fillId="25" borderId="7" xfId="0" applyFont="1" applyFill="1" applyBorder="1" applyAlignment="1">
      <alignment horizontal="center" vertical="center"/>
    </xf>
    <xf numFmtId="0" fontId="43" fillId="25" borderId="7" xfId="0" applyFont="1" applyFill="1" applyBorder="1" applyAlignment="1">
      <alignment horizontal="left" vertical="center" wrapText="1"/>
    </xf>
    <xf numFmtId="0" fontId="43" fillId="25" borderId="7" xfId="0" applyFont="1" applyFill="1" applyBorder="1" applyAlignment="1">
      <alignment horizontal="left" vertical="center"/>
    </xf>
    <xf numFmtId="0" fontId="43" fillId="25" borderId="8" xfId="0" applyFont="1" applyFill="1" applyBorder="1" applyAlignment="1">
      <alignment horizontal="left" vertical="center"/>
    </xf>
    <xf numFmtId="0" fontId="43" fillId="0" borderId="0" xfId="0" applyFont="1" applyAlignment="1">
      <alignment vertical="center"/>
    </xf>
    <xf numFmtId="0" fontId="43" fillId="25" borderId="7" xfId="0" applyFont="1" applyFill="1" applyBorder="1" applyAlignment="1">
      <alignment vertical="center" wrapText="1"/>
    </xf>
    <xf numFmtId="0" fontId="43" fillId="25" borderId="7" xfId="0" applyFont="1" applyFill="1" applyBorder="1"/>
    <xf numFmtId="0" fontId="43" fillId="25" borderId="7" xfId="0" applyFont="1" applyFill="1" applyBorder="1" applyAlignment="1">
      <alignment horizontal="center"/>
    </xf>
    <xf numFmtId="0" fontId="43" fillId="25" borderId="9" xfId="0" applyFont="1" applyFill="1" applyBorder="1" applyAlignment="1">
      <alignment horizontal="center"/>
    </xf>
    <xf numFmtId="0" fontId="43" fillId="25" borderId="7" xfId="0" applyFont="1" applyFill="1" applyBorder="1" applyAlignment="1">
      <alignment horizontal="center" wrapText="1"/>
    </xf>
    <xf numFmtId="0" fontId="43" fillId="25" borderId="7" xfId="0" applyFont="1" applyFill="1" applyBorder="1" applyAlignment="1">
      <alignment horizontal="left" vertical="top" wrapText="1"/>
    </xf>
    <xf numFmtId="0" fontId="43" fillId="25" borderId="7" xfId="0" applyFont="1" applyFill="1" applyBorder="1" applyAlignment="1">
      <alignment horizontal="left" wrapText="1"/>
    </xf>
    <xf numFmtId="0" fontId="43" fillId="0" borderId="3" xfId="0" applyFont="1" applyBorder="1" applyAlignment="1">
      <alignment horizontal="center"/>
    </xf>
    <xf numFmtId="0" fontId="43" fillId="0" borderId="0" xfId="0" applyFont="1" applyAlignment="1">
      <alignment horizontal="center"/>
    </xf>
    <xf numFmtId="0" fontId="43" fillId="0" borderId="13" xfId="0" applyFont="1" applyBorder="1" applyAlignment="1">
      <alignment horizontal="left"/>
    </xf>
    <xf numFmtId="0" fontId="43" fillId="25" borderId="7" xfId="0" applyFont="1" applyFill="1" applyBorder="1" applyAlignment="1">
      <alignment wrapText="1"/>
    </xf>
    <xf numFmtId="0" fontId="43" fillId="25" borderId="8" xfId="0" applyFont="1" applyFill="1" applyBorder="1" applyAlignment="1">
      <alignment horizontal="left"/>
    </xf>
    <xf numFmtId="0" fontId="43" fillId="25" borderId="14" xfId="0" applyFont="1" applyFill="1" applyBorder="1" applyAlignment="1">
      <alignment horizontal="center"/>
    </xf>
    <xf numFmtId="0" fontId="43" fillId="25" borderId="6" xfId="0" applyFont="1" applyFill="1" applyBorder="1"/>
    <xf numFmtId="0" fontId="43" fillId="25" borderId="6" xfId="0" applyFont="1" applyFill="1" applyBorder="1" applyAlignment="1">
      <alignment horizontal="center"/>
    </xf>
    <xf numFmtId="0" fontId="43" fillId="25" borderId="6" xfId="0" applyFont="1" applyFill="1" applyBorder="1" applyAlignment="1">
      <alignment horizontal="left" wrapText="1"/>
    </xf>
    <xf numFmtId="0" fontId="43" fillId="25" borderId="15" xfId="0" applyFont="1" applyFill="1" applyBorder="1" applyAlignment="1">
      <alignment horizontal="left"/>
    </xf>
    <xf numFmtId="0" fontId="43" fillId="0" borderId="7" xfId="0" applyFont="1" applyBorder="1" applyAlignment="1">
      <alignment horizontal="center"/>
    </xf>
    <xf numFmtId="0" fontId="43" fillId="25" borderId="14" xfId="0" applyFont="1" applyFill="1" applyBorder="1" applyAlignment="1">
      <alignment horizontal="center" vertical="center"/>
    </xf>
    <xf numFmtId="0" fontId="43" fillId="26" borderId="6" xfId="0" applyFont="1" applyFill="1" applyBorder="1" applyAlignment="1">
      <alignment vertical="center"/>
    </xf>
    <xf numFmtId="0" fontId="43" fillId="26" borderId="6" xfId="0" applyFont="1" applyFill="1" applyBorder="1" applyAlignment="1">
      <alignment horizontal="center"/>
    </xf>
    <xf numFmtId="0" fontId="43" fillId="26" borderId="7" xfId="0" applyFont="1" applyFill="1" applyBorder="1" applyAlignment="1">
      <alignment horizontal="left" vertical="center" wrapText="1"/>
    </xf>
    <xf numFmtId="0" fontId="43" fillId="25" borderId="15" xfId="0" applyFont="1" applyFill="1" applyBorder="1" applyAlignment="1">
      <alignment horizontal="left" vertical="center"/>
    </xf>
    <xf numFmtId="0" fontId="43" fillId="26" borderId="7" xfId="0" applyFont="1" applyFill="1" applyBorder="1" applyAlignment="1">
      <alignment vertical="center"/>
    </xf>
    <xf numFmtId="0" fontId="43" fillId="26" borderId="7" xfId="0" applyFont="1" applyFill="1" applyBorder="1" applyAlignment="1">
      <alignment horizontal="center"/>
    </xf>
    <xf numFmtId="0" fontId="43" fillId="26" borderId="7" xfId="0" applyFont="1" applyFill="1" applyBorder="1"/>
    <xf numFmtId="0" fontId="43" fillId="26" borderId="7" xfId="0" applyFont="1" applyFill="1" applyBorder="1" applyAlignment="1">
      <alignment horizontal="left" vertical="center"/>
    </xf>
    <xf numFmtId="0" fontId="43" fillId="25" borderId="7" xfId="0" applyFont="1" applyFill="1" applyBorder="1" applyAlignment="1">
      <alignment horizontal="left"/>
    </xf>
    <xf numFmtId="0" fontId="43" fillId="25" borderId="3" xfId="0" applyFont="1" applyFill="1" applyBorder="1"/>
    <xf numFmtId="0" fontId="43" fillId="25" borderId="0" xfId="0" applyFont="1" applyFill="1"/>
    <xf numFmtId="0" fontId="43" fillId="25" borderId="0" xfId="0" applyFont="1" applyFill="1" applyAlignment="1">
      <alignment horizontal="center"/>
    </xf>
    <xf numFmtId="0" fontId="43" fillId="25" borderId="13" xfId="0" applyFont="1" applyFill="1" applyBorder="1"/>
    <xf numFmtId="0" fontId="5" fillId="27" borderId="3" xfId="0" applyFont="1" applyFill="1" applyBorder="1" applyAlignment="1">
      <alignment horizontal="center"/>
    </xf>
    <xf numFmtId="0" fontId="5" fillId="27" borderId="0" xfId="0" applyFont="1" applyFill="1" applyAlignment="1">
      <alignment horizontal="center"/>
    </xf>
    <xf numFmtId="0" fontId="5" fillId="27" borderId="13" xfId="0" applyFont="1" applyFill="1" applyBorder="1" applyAlignment="1">
      <alignment horizontal="center"/>
    </xf>
    <xf numFmtId="0" fontId="43" fillId="25" borderId="8" xfId="0" applyFont="1" applyFill="1" applyBorder="1"/>
    <xf numFmtId="0" fontId="43" fillId="25" borderId="8" xfId="0" applyFont="1" applyFill="1" applyBorder="1" applyAlignment="1">
      <alignment vertical="center"/>
    </xf>
    <xf numFmtId="0" fontId="43" fillId="0" borderId="7" xfId="0" applyFont="1" applyBorder="1"/>
    <xf numFmtId="0" fontId="43" fillId="28" borderId="7" xfId="0" applyFont="1" applyFill="1" applyBorder="1" applyAlignment="1">
      <alignment horizontal="center" vertical="center"/>
    </xf>
    <xf numFmtId="0" fontId="43" fillId="28" borderId="7" xfId="0" applyFont="1" applyFill="1" applyBorder="1" applyAlignment="1">
      <alignment horizontal="left" vertical="center"/>
    </xf>
    <xf numFmtId="0" fontId="43" fillId="28" borderId="7" xfId="0" applyFont="1" applyFill="1" applyBorder="1"/>
    <xf numFmtId="0" fontId="43" fillId="28" borderId="7" xfId="0" applyFont="1" applyFill="1" applyBorder="1" applyAlignment="1">
      <alignment horizontal="left" vertical="center" wrapText="1"/>
    </xf>
    <xf numFmtId="0" fontId="43" fillId="28" borderId="7" xfId="0" applyFont="1" applyFill="1" applyBorder="1" applyAlignment="1">
      <alignment vertical="center"/>
    </xf>
    <xf numFmtId="0" fontId="43" fillId="0" borderId="0" xfId="0" applyFont="1" applyAlignment="1">
      <alignment horizontal="center" vertical="center"/>
    </xf>
    <xf numFmtId="0" fontId="5" fillId="25" borderId="1" xfId="0" applyFont="1" applyFill="1" applyBorder="1" applyAlignment="1">
      <alignment horizontal="center"/>
    </xf>
    <xf numFmtId="0" fontId="5" fillId="25" borderId="2" xfId="0" applyFont="1" applyFill="1" applyBorder="1" applyAlignment="1">
      <alignment horizontal="left" wrapText="1"/>
    </xf>
    <xf numFmtId="0" fontId="5" fillId="25" borderId="12" xfId="0" applyFont="1" applyFill="1" applyBorder="1" applyAlignment="1">
      <alignment horizontal="left" wrapText="1"/>
    </xf>
    <xf numFmtId="0" fontId="5" fillId="25" borderId="9" xfId="0" applyFont="1" applyFill="1" applyBorder="1" applyAlignment="1">
      <alignment horizontal="center" vertical="center"/>
    </xf>
    <xf numFmtId="0" fontId="5" fillId="25" borderId="7" xfId="0" applyFont="1" applyFill="1" applyBorder="1" applyAlignment="1">
      <alignment horizontal="left" wrapText="1"/>
    </xf>
    <xf numFmtId="0" fontId="5" fillId="25" borderId="8" xfId="0" applyFont="1" applyFill="1" applyBorder="1" applyAlignment="1">
      <alignment horizontal="left" wrapText="1"/>
    </xf>
    <xf numFmtId="0" fontId="5" fillId="25" borderId="9" xfId="0" applyFont="1" applyFill="1" applyBorder="1" applyAlignment="1">
      <alignment horizontal="center"/>
    </xf>
    <xf numFmtId="0" fontId="5" fillId="25" borderId="4" xfId="0" applyFont="1" applyFill="1" applyBorder="1" applyAlignment="1">
      <alignment horizontal="center"/>
    </xf>
    <xf numFmtId="0" fontId="5" fillId="25" borderId="5" xfId="0" applyFont="1" applyFill="1" applyBorder="1" applyAlignment="1">
      <alignment horizontal="left" wrapText="1"/>
    </xf>
    <xf numFmtId="0" fontId="5" fillId="25" borderId="11" xfId="0" applyFont="1" applyFill="1" applyBorder="1" applyAlignment="1">
      <alignment horizontal="left" wrapText="1"/>
    </xf>
    <xf numFmtId="0" fontId="43" fillId="25" borderId="9" xfId="0" applyFont="1" applyFill="1" applyBorder="1" applyAlignment="1">
      <alignment vertical="center"/>
    </xf>
    <xf numFmtId="0" fontId="43" fillId="28" borderId="9" xfId="0" applyFont="1" applyFill="1" applyBorder="1" applyAlignment="1">
      <alignment vertical="center"/>
    </xf>
    <xf numFmtId="0" fontId="43" fillId="28" borderId="8" xfId="0" applyFont="1" applyFill="1" applyBorder="1" applyAlignment="1">
      <alignment vertical="center"/>
    </xf>
    <xf numFmtId="0" fontId="45" fillId="25" borderId="9" xfId="0" applyFont="1" applyFill="1" applyBorder="1"/>
    <xf numFmtId="0" fontId="45" fillId="25" borderId="7" xfId="0" applyFont="1" applyFill="1" applyBorder="1" applyAlignment="1">
      <alignment vertical="center"/>
    </xf>
    <xf numFmtId="0" fontId="45" fillId="25" borderId="7" xfId="0" applyFont="1" applyFill="1" applyBorder="1" applyAlignment="1">
      <alignment horizontal="center" vertical="center"/>
    </xf>
    <xf numFmtId="0" fontId="45" fillId="25" borderId="7" xfId="0" applyFont="1" applyFill="1" applyBorder="1"/>
    <xf numFmtId="0" fontId="45" fillId="25" borderId="7" xfId="0" applyFont="1" applyFill="1" applyBorder="1" applyAlignment="1">
      <alignment horizontal="left" vertical="center" wrapText="1"/>
    </xf>
    <xf numFmtId="0" fontId="45" fillId="25" borderId="0" xfId="0" applyFont="1" applyFill="1"/>
    <xf numFmtId="0" fontId="45" fillId="25" borderId="8" xfId="0" applyFont="1" applyFill="1" applyBorder="1" applyAlignment="1">
      <alignment vertical="center"/>
    </xf>
    <xf numFmtId="0" fontId="45" fillId="28" borderId="9" xfId="0" applyFont="1" applyFill="1" applyBorder="1"/>
    <xf numFmtId="0" fontId="17" fillId="28" borderId="7" xfId="0" applyFont="1" applyFill="1" applyBorder="1" applyAlignment="1">
      <alignment vertical="center"/>
    </xf>
    <xf numFmtId="0" fontId="45" fillId="28" borderId="7" xfId="0" applyFont="1" applyFill="1" applyBorder="1" applyAlignment="1">
      <alignment horizontal="center" vertical="center"/>
    </xf>
    <xf numFmtId="0" fontId="45" fillId="28" borderId="7" xfId="0" applyFont="1" applyFill="1" applyBorder="1"/>
    <xf numFmtId="0" fontId="17" fillId="28" borderId="7" xfId="0" applyFont="1" applyFill="1" applyBorder="1" applyAlignment="1">
      <alignment horizontal="left" vertical="center" wrapText="1"/>
    </xf>
    <xf numFmtId="0" fontId="45" fillId="28" borderId="0" xfId="0" applyFont="1" applyFill="1"/>
    <xf numFmtId="0" fontId="45" fillId="28" borderId="8" xfId="0" applyFont="1" applyFill="1" applyBorder="1" applyAlignment="1">
      <alignment vertical="center"/>
    </xf>
    <xf numFmtId="0" fontId="43" fillId="25" borderId="9" xfId="0" applyFont="1" applyFill="1" applyBorder="1"/>
    <xf numFmtId="0" fontId="5" fillId="25" borderId="16"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0" borderId="7" xfId="0" applyFont="1" applyBorder="1" applyAlignment="1">
      <alignment horizontal="center"/>
    </xf>
    <xf numFmtId="0" fontId="5" fillId="25" borderId="8" xfId="0" applyFont="1" applyFill="1" applyBorder="1" applyAlignment="1">
      <alignment horizontal="center" vertical="center" wrapText="1"/>
    </xf>
    <xf numFmtId="0" fontId="10" fillId="25" borderId="20" xfId="0" applyFont="1" applyFill="1" applyBorder="1" applyAlignment="1">
      <alignment horizontal="center" vertical="center" wrapText="1"/>
    </xf>
    <xf numFmtId="0" fontId="10" fillId="25" borderId="11" xfId="0" applyFont="1" applyFill="1" applyBorder="1" applyAlignment="1">
      <alignment vertical="center" wrapText="1"/>
    </xf>
    <xf numFmtId="0" fontId="10" fillId="25" borderId="11" xfId="0" applyFont="1" applyFill="1" applyBorder="1" applyAlignment="1">
      <alignment horizontal="center" vertical="center" wrapText="1"/>
    </xf>
    <xf numFmtId="0" fontId="8" fillId="25" borderId="11" xfId="0" applyFont="1" applyFill="1" applyBorder="1" applyAlignment="1">
      <alignment horizontal="center" vertical="center" wrapText="1"/>
    </xf>
    <xf numFmtId="0" fontId="17" fillId="25" borderId="5" xfId="0" applyFont="1" applyFill="1" applyBorder="1" applyAlignment="1">
      <alignment horizontal="center" vertical="center" wrapText="1"/>
    </xf>
    <xf numFmtId="0" fontId="43" fillId="0" borderId="7" xfId="0" applyFont="1" applyBorder="1" applyAlignment="1">
      <alignment horizontal="center" vertical="center"/>
    </xf>
    <xf numFmtId="0" fontId="16" fillId="25" borderId="8" xfId="0" applyFont="1" applyFill="1" applyBorder="1" applyAlignment="1">
      <alignment horizontal="center" vertical="top" wrapText="1"/>
    </xf>
    <xf numFmtId="0" fontId="43" fillId="0" borderId="8" xfId="0" applyFont="1" applyBorder="1" applyAlignment="1">
      <alignment horizontal="center"/>
    </xf>
    <xf numFmtId="0" fontId="10" fillId="25" borderId="5" xfId="0" applyFont="1" applyFill="1" applyBorder="1" applyAlignment="1">
      <alignment horizontal="center" vertical="center" wrapText="1"/>
    </xf>
    <xf numFmtId="0" fontId="10" fillId="25" borderId="8" xfId="0" applyFont="1" applyFill="1" applyBorder="1" applyAlignment="1">
      <alignment horizontal="center" vertical="center" wrapText="1"/>
    </xf>
    <xf numFmtId="0" fontId="43" fillId="0" borderId="8" xfId="0" applyFont="1" applyBorder="1" applyAlignment="1">
      <alignment horizontal="center" vertical="center"/>
    </xf>
    <xf numFmtId="0" fontId="43" fillId="0" borderId="1" xfId="0" applyFont="1" applyBorder="1"/>
    <xf numFmtId="0" fontId="43" fillId="0" borderId="2" xfId="0" applyFont="1" applyBorder="1"/>
    <xf numFmtId="0" fontId="43" fillId="0" borderId="12" xfId="0" applyFont="1" applyBorder="1"/>
    <xf numFmtId="0" fontId="43" fillId="25" borderId="24" xfId="0" applyFont="1" applyFill="1" applyBorder="1"/>
    <xf numFmtId="0" fontId="43" fillId="25" borderId="25" xfId="0" applyFont="1" applyFill="1" applyBorder="1" applyAlignment="1">
      <alignment wrapText="1"/>
    </xf>
    <xf numFmtId="167" fontId="23" fillId="0" borderId="18" xfId="1" applyNumberFormat="1" applyFont="1" applyFill="1" applyBorder="1" applyAlignment="1">
      <alignment horizontal="center" vertical="center" wrapText="1"/>
    </xf>
    <xf numFmtId="0" fontId="0" fillId="11" borderId="0" xfId="0" applyFill="1" applyAlignment="1">
      <alignment vertical="center"/>
    </xf>
    <xf numFmtId="0" fontId="19" fillId="11" borderId="7" xfId="0" applyFont="1" applyFill="1" applyBorder="1" applyAlignment="1">
      <alignment horizontal="left" vertical="center" wrapText="1" shrinkToFit="1"/>
    </xf>
    <xf numFmtId="169" fontId="48" fillId="0" borderId="7" xfId="1" applyNumberFormat="1" applyFont="1" applyBorder="1" applyAlignment="1">
      <alignment horizontal="center" vertical="center"/>
    </xf>
    <xf numFmtId="1" fontId="48" fillId="0" borderId="7" xfId="1" applyNumberFormat="1" applyFont="1" applyBorder="1" applyAlignment="1">
      <alignment horizontal="center" vertical="center"/>
    </xf>
    <xf numFmtId="2" fontId="48" fillId="0" borderId="7" xfId="0" applyNumberFormat="1" applyFont="1" applyBorder="1" applyAlignment="1">
      <alignment horizontal="center" vertical="center"/>
    </xf>
    <xf numFmtId="3" fontId="18" fillId="0" borderId="7" xfId="0" applyNumberFormat="1" applyFont="1" applyBorder="1" applyAlignment="1">
      <alignment horizontal="center" vertical="center"/>
    </xf>
    <xf numFmtId="3" fontId="19" fillId="17" borderId="7" xfId="0" applyNumberFormat="1" applyFont="1" applyFill="1" applyBorder="1" applyAlignment="1">
      <alignment horizontal="center" vertical="center"/>
    </xf>
    <xf numFmtId="0" fontId="48" fillId="0" borderId="7" xfId="16" applyFont="1" applyBorder="1" applyAlignment="1">
      <alignment horizontal="center" vertical="center"/>
    </xf>
    <xf numFmtId="0" fontId="48" fillId="0" borderId="7" xfId="17" applyFont="1" applyBorder="1" applyAlignment="1">
      <alignment horizontal="center" vertical="center"/>
    </xf>
    <xf numFmtId="0" fontId="25" fillId="5" borderId="7" xfId="0" applyFont="1" applyFill="1" applyBorder="1" applyAlignment="1">
      <alignment horizontal="center" vertical="center"/>
    </xf>
    <xf numFmtId="0" fontId="48" fillId="0" borderId="7" xfId="18" applyFont="1" applyBorder="1" applyAlignment="1">
      <alignment horizontal="center" vertical="center"/>
    </xf>
    <xf numFmtId="0" fontId="48" fillId="0" borderId="7" xfId="19" applyFont="1" applyBorder="1" applyAlignment="1">
      <alignment horizontal="center" vertical="center"/>
    </xf>
    <xf numFmtId="0" fontId="48" fillId="0" borderId="7" xfId="0" applyFont="1" applyBorder="1" applyAlignment="1">
      <alignment horizontal="center" vertical="center"/>
    </xf>
    <xf numFmtId="3" fontId="19" fillId="18" borderId="7" xfId="0" applyNumberFormat="1" applyFont="1" applyFill="1" applyBorder="1" applyAlignment="1">
      <alignment horizontal="center" vertical="center" wrapText="1"/>
    </xf>
    <xf numFmtId="0" fontId="50" fillId="0" borderId="7" xfId="0" applyFont="1" applyBorder="1" applyAlignment="1">
      <alignment vertical="center"/>
    </xf>
    <xf numFmtId="0" fontId="50" fillId="0" borderId="7" xfId="0" applyFont="1" applyBorder="1" applyAlignment="1">
      <alignment horizontal="center" vertical="center"/>
    </xf>
    <xf numFmtId="3" fontId="25" fillId="5" borderId="7" xfId="0" applyNumberFormat="1" applyFont="1" applyFill="1" applyBorder="1" applyAlignment="1">
      <alignment horizontal="center" vertical="center"/>
    </xf>
    <xf numFmtId="2" fontId="51" fillId="2" borderId="7" xfId="1" applyNumberFormat="1" applyFont="1" applyFill="1" applyBorder="1" applyAlignment="1">
      <alignment horizontal="right" vertical="center" wrapText="1"/>
    </xf>
    <xf numFmtId="3" fontId="19" fillId="0" borderId="29" xfId="0" applyNumberFormat="1" applyFont="1" applyBorder="1" applyAlignment="1">
      <alignment horizontal="center" vertical="center"/>
    </xf>
    <xf numFmtId="3" fontId="19" fillId="0" borderId="30" xfId="0" applyNumberFormat="1" applyFont="1" applyBorder="1" applyAlignment="1">
      <alignment horizontal="center" vertical="center"/>
    </xf>
    <xf numFmtId="3" fontId="19" fillId="0" borderId="6" xfId="0" applyNumberFormat="1" applyFont="1" applyBorder="1" applyAlignment="1">
      <alignment horizontal="center" vertical="center"/>
    </xf>
    <xf numFmtId="0" fontId="20" fillId="0" borderId="31" xfId="0" applyFont="1" applyBorder="1" applyAlignment="1">
      <alignment horizontal="center" vertical="center" wrapText="1"/>
    </xf>
    <xf numFmtId="0" fontId="20" fillId="0" borderId="0" xfId="0" applyFont="1" applyAlignment="1">
      <alignment horizontal="center" vertical="center" wrapText="1"/>
    </xf>
    <xf numFmtId="3" fontId="26" fillId="17" borderId="29" xfId="0" applyNumberFormat="1" applyFont="1" applyFill="1" applyBorder="1" applyAlignment="1">
      <alignment horizontal="center" vertical="center"/>
    </xf>
    <xf numFmtId="3" fontId="26" fillId="17" borderId="30" xfId="0" applyNumberFormat="1" applyFont="1" applyFill="1" applyBorder="1" applyAlignment="1">
      <alignment horizontal="center" vertical="center"/>
    </xf>
    <xf numFmtId="3" fontId="26" fillId="17" borderId="6" xfId="0" applyNumberFormat="1" applyFont="1" applyFill="1" applyBorder="1" applyAlignment="1">
      <alignment horizontal="center" vertical="center"/>
    </xf>
    <xf numFmtId="0" fontId="19" fillId="0" borderId="7" xfId="0" applyFont="1" applyBorder="1" applyAlignment="1">
      <alignment horizontal="center" vertical="center" wrapText="1"/>
    </xf>
    <xf numFmtId="1" fontId="19" fillId="0" borderId="7" xfId="0" applyNumberFormat="1" applyFont="1" applyBorder="1" applyAlignment="1">
      <alignment horizontal="center" vertical="center"/>
    </xf>
    <xf numFmtId="43" fontId="23" fillId="0" borderId="17" xfId="1" applyFont="1" applyFill="1" applyBorder="1" applyAlignment="1">
      <alignment horizontal="left" vertical="center" wrapText="1"/>
    </xf>
    <xf numFmtId="43" fontId="23" fillId="0" borderId="18" xfId="1" applyFont="1" applyFill="1" applyBorder="1" applyAlignment="1">
      <alignment horizontal="left" vertical="center" wrapText="1"/>
    </xf>
    <xf numFmtId="0" fontId="33" fillId="0" borderId="7" xfId="0" applyFont="1" applyBorder="1" applyAlignment="1">
      <alignment horizontal="center" vertical="center" wrapText="1"/>
    </xf>
    <xf numFmtId="0" fontId="19" fillId="6" borderId="7" xfId="0" applyFont="1" applyFill="1" applyBorder="1" applyAlignment="1">
      <alignment horizontal="center" vertical="center" wrapText="1"/>
    </xf>
    <xf numFmtId="166" fontId="19" fillId="0" borderId="7" xfId="0" applyNumberFormat="1" applyFont="1" applyBorder="1" applyAlignment="1">
      <alignment horizontal="center" vertical="center" wrapText="1"/>
    </xf>
    <xf numFmtId="0" fontId="43" fillId="25" borderId="7" xfId="0" applyFont="1" applyFill="1" applyBorder="1" applyAlignment="1">
      <alignment horizontal="left" vertical="center" wrapText="1"/>
    </xf>
    <xf numFmtId="0" fontId="43" fillId="25" borderId="8" xfId="0" applyFont="1" applyFill="1" applyBorder="1" applyAlignment="1">
      <alignment horizontal="left" vertical="center" wrapText="1"/>
    </xf>
    <xf numFmtId="0" fontId="43" fillId="25" borderId="26" xfId="0" applyFont="1" applyFill="1" applyBorder="1" applyAlignment="1">
      <alignment horizontal="left" vertical="center" wrapText="1"/>
    </xf>
    <xf numFmtId="0" fontId="43" fillId="25" borderId="27" xfId="0" applyFont="1" applyFill="1" applyBorder="1" applyAlignment="1">
      <alignment horizontal="left" vertical="center" wrapText="1"/>
    </xf>
    <xf numFmtId="0" fontId="43" fillId="25" borderId="28" xfId="0" applyFont="1" applyFill="1" applyBorder="1" applyAlignment="1">
      <alignment horizontal="left" vertical="center" wrapText="1"/>
    </xf>
    <xf numFmtId="0" fontId="42" fillId="23" borderId="1" xfId="0" applyFont="1" applyFill="1" applyBorder="1" applyAlignment="1">
      <alignment horizontal="center" vertical="center" wrapText="1"/>
    </xf>
    <xf numFmtId="0" fontId="42" fillId="23" borderId="2" xfId="0" applyFont="1" applyFill="1" applyBorder="1" applyAlignment="1">
      <alignment horizontal="center" vertical="center" wrapText="1"/>
    </xf>
    <xf numFmtId="0" fontId="42" fillId="23" borderId="12" xfId="0" applyFont="1" applyFill="1" applyBorder="1" applyAlignment="1">
      <alignment horizontal="center" vertical="center" wrapText="1"/>
    </xf>
    <xf numFmtId="0" fontId="5" fillId="23" borderId="18" xfId="0" applyFont="1" applyFill="1" applyBorder="1" applyAlignment="1">
      <alignment horizontal="left"/>
    </xf>
    <xf numFmtId="0" fontId="5" fillId="23" borderId="19" xfId="0" applyFont="1" applyFill="1" applyBorder="1" applyAlignment="1">
      <alignment horizontal="left"/>
    </xf>
    <xf numFmtId="0" fontId="5" fillId="23" borderId="18" xfId="0" applyFont="1" applyFill="1" applyBorder="1" applyAlignment="1">
      <alignment horizontal="left" wrapText="1"/>
    </xf>
    <xf numFmtId="0" fontId="5" fillId="23" borderId="19" xfId="0" applyFont="1" applyFill="1" applyBorder="1" applyAlignment="1">
      <alignment horizontal="left" wrapText="1"/>
    </xf>
    <xf numFmtId="0" fontId="5" fillId="23" borderId="21" xfId="0" applyFont="1" applyFill="1" applyBorder="1" applyAlignment="1">
      <alignment horizontal="left" wrapText="1"/>
    </xf>
    <xf numFmtId="0" fontId="5" fillId="23" borderId="22" xfId="0" applyFont="1" applyFill="1" applyBorder="1" applyAlignment="1">
      <alignment horizontal="left" wrapText="1"/>
    </xf>
    <xf numFmtId="0" fontId="5" fillId="23" borderId="23" xfId="0" applyFont="1" applyFill="1" applyBorder="1" applyAlignment="1">
      <alignment horizontal="left" wrapText="1"/>
    </xf>
    <xf numFmtId="0" fontId="13" fillId="9" borderId="7" xfId="6" applyFont="1" applyFill="1" applyBorder="1" applyAlignment="1">
      <alignment horizontal="center" vertical="center"/>
    </xf>
  </cellXfs>
  <cellStyles count="21">
    <cellStyle name="Comma" xfId="1" builtinId="3"/>
    <cellStyle name="Comma 12 3" xfId="7"/>
    <cellStyle name="Comma 2" xfId="4"/>
    <cellStyle name="Comma 3" xfId="15"/>
    <cellStyle name="Comma 6" xfId="3"/>
    <cellStyle name="Comma 6 2" xfId="10"/>
    <cellStyle name="Excel Built-in Normal 2" xfId="12"/>
    <cellStyle name="Normal" xfId="0" builtinId="0"/>
    <cellStyle name="Normal - Style1" xfId="6"/>
    <cellStyle name="Normal 10 3 2 2" xfId="11"/>
    <cellStyle name="Normal 2" xfId="16"/>
    <cellStyle name="Normal 2 2" xfId="13"/>
    <cellStyle name="Normal 2 3" xfId="9"/>
    <cellStyle name="Normal 3" xfId="17"/>
    <cellStyle name="Normal 3 3" xfId="5"/>
    <cellStyle name="Normal 4" xfId="18"/>
    <cellStyle name="Normal 5" xfId="14"/>
    <cellStyle name="Normal 5 2" xfId="8"/>
    <cellStyle name="Normal 6" xfId="19"/>
    <cellStyle name="Normal 7" xfId="2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149</xdr:row>
      <xdr:rowOff>0</xdr:rowOff>
    </xdr:from>
    <xdr:to>
      <xdr:col>4</xdr:col>
      <xdr:colOff>9525</xdr:colOff>
      <xdr:row>150</xdr:row>
      <xdr:rowOff>9525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a:extLst>
            <a:ext uri="{FF2B5EF4-FFF2-40B4-BE49-F238E27FC236}">
              <a16:creationId xmlns:a16="http://schemas.microsoft.com/office/drawing/2014/main" id="{00000000-0008-0000-0100-00005C000000}"/>
            </a:ext>
          </a:extLst>
        </xdr:cNvPr>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a:extLst>
            <a:ext uri="{FF2B5EF4-FFF2-40B4-BE49-F238E27FC236}">
              <a16:creationId xmlns:a16="http://schemas.microsoft.com/office/drawing/2014/main" id="{00000000-0008-0000-0100-00005D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a:extLst>
            <a:ext uri="{FF2B5EF4-FFF2-40B4-BE49-F238E27FC236}">
              <a16:creationId xmlns:a16="http://schemas.microsoft.com/office/drawing/2014/main" id="{00000000-0008-0000-0100-00005E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a:extLst>
            <a:ext uri="{FF2B5EF4-FFF2-40B4-BE49-F238E27FC236}">
              <a16:creationId xmlns:a16="http://schemas.microsoft.com/office/drawing/2014/main" id="{00000000-0008-0000-0100-000063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80"/>
  <sheetViews>
    <sheetView tabSelected="1" zoomScale="68" zoomScaleNormal="68" workbookViewId="0">
      <selection activeCell="H16" sqref="H16:H573"/>
    </sheetView>
  </sheetViews>
  <sheetFormatPr defaultColWidth="9.140625" defaultRowHeight="15"/>
  <cols>
    <col min="1" max="1" width="11" style="167" customWidth="1"/>
    <col min="2" max="2" width="9.140625" style="167"/>
    <col min="3" max="3" width="9.140625" style="178"/>
    <col min="4" max="4" width="24.85546875" style="178" customWidth="1"/>
    <col min="5" max="5" width="95.85546875" style="167" customWidth="1"/>
    <col min="6" max="6" width="12.7109375" style="167" customWidth="1"/>
    <col min="7" max="7" width="12.85546875" style="166" customWidth="1"/>
    <col min="8" max="9" width="16.28515625" style="168" customWidth="1"/>
    <col min="10" max="16384" width="9.140625" style="167"/>
  </cols>
  <sheetData>
    <row r="1" spans="1:9" ht="15.75" thickBot="1">
      <c r="A1" s="14"/>
      <c r="B1" s="14"/>
      <c r="C1" s="14"/>
      <c r="D1" s="14"/>
      <c r="E1" s="15"/>
    </row>
    <row r="2" spans="1:9" ht="19.5" customHeight="1">
      <c r="A2" s="16"/>
      <c r="B2" s="17"/>
      <c r="C2" s="17"/>
      <c r="D2" s="17"/>
      <c r="E2" s="18" t="s">
        <v>960</v>
      </c>
      <c r="F2" s="19"/>
      <c r="G2" s="169"/>
      <c r="H2" s="170"/>
      <c r="I2" s="222"/>
    </row>
    <row r="3" spans="1:9" ht="26.25" customHeight="1">
      <c r="A3" s="20"/>
      <c r="B3" s="14"/>
      <c r="C3" s="14"/>
      <c r="D3" s="14"/>
      <c r="E3" s="21" t="s">
        <v>0</v>
      </c>
      <c r="F3" s="15"/>
      <c r="H3" s="171"/>
      <c r="I3" s="223"/>
    </row>
    <row r="4" spans="1:9" ht="18" customHeight="1">
      <c r="A4" s="20"/>
      <c r="B4" s="14"/>
      <c r="C4" s="14"/>
      <c r="D4" s="14"/>
      <c r="E4" s="21" t="s">
        <v>1</v>
      </c>
      <c r="F4" s="15"/>
      <c r="H4" s="171"/>
      <c r="I4" s="223"/>
    </row>
    <row r="5" spans="1:9" ht="18" customHeight="1">
      <c r="A5" s="20"/>
      <c r="B5" s="14"/>
      <c r="C5" s="14"/>
      <c r="D5" s="14"/>
      <c r="E5" s="21" t="s">
        <v>2</v>
      </c>
      <c r="F5" s="15"/>
      <c r="H5" s="171"/>
      <c r="I5" s="223"/>
    </row>
    <row r="6" spans="1:9" ht="15.75" customHeight="1">
      <c r="A6" s="20"/>
      <c r="B6" s="14"/>
      <c r="C6" s="14"/>
      <c r="D6" s="14"/>
      <c r="E6" s="21" t="s">
        <v>3</v>
      </c>
      <c r="F6" s="15"/>
      <c r="H6" s="171"/>
      <c r="I6" s="223"/>
    </row>
    <row r="7" spans="1:9" ht="15.75" customHeight="1">
      <c r="A7" s="20"/>
      <c r="B7" s="14"/>
      <c r="C7" s="14"/>
      <c r="D7" s="14"/>
      <c r="E7" s="21" t="s">
        <v>4</v>
      </c>
      <c r="F7" s="15"/>
      <c r="H7" s="171"/>
      <c r="I7" s="223"/>
    </row>
    <row r="8" spans="1:9" ht="20.25" customHeight="1">
      <c r="A8" s="20"/>
      <c r="B8" s="14"/>
      <c r="C8" s="14"/>
      <c r="D8" s="14"/>
      <c r="E8" s="21" t="s">
        <v>5</v>
      </c>
      <c r="F8" s="15"/>
      <c r="H8" s="171"/>
      <c r="I8" s="223"/>
    </row>
    <row r="9" spans="1:9" ht="35.25" customHeight="1">
      <c r="A9" s="20"/>
      <c r="B9" s="14"/>
      <c r="C9" s="14"/>
      <c r="D9" s="14"/>
      <c r="E9" s="21" t="s">
        <v>961</v>
      </c>
      <c r="F9" s="15"/>
      <c r="H9" s="171"/>
      <c r="I9" s="223"/>
    </row>
    <row r="10" spans="1:9" ht="23.25" customHeight="1" thickBot="1">
      <c r="A10" s="224"/>
      <c r="B10" s="225"/>
      <c r="C10" s="225"/>
      <c r="D10" s="225"/>
      <c r="E10" s="226" t="s">
        <v>6</v>
      </c>
      <c r="F10" s="227"/>
      <c r="G10" s="228"/>
      <c r="H10" s="182"/>
      <c r="I10" s="229"/>
    </row>
    <row r="11" spans="1:9" ht="15.75" customHeight="1" thickBot="1">
      <c r="A11" s="394" t="s">
        <v>1164</v>
      </c>
      <c r="B11" s="395"/>
      <c r="C11" s="395"/>
      <c r="D11" s="395"/>
      <c r="E11" s="395"/>
      <c r="F11" s="234" t="s">
        <v>1130</v>
      </c>
      <c r="G11" s="365">
        <v>500</v>
      </c>
      <c r="H11" s="235"/>
      <c r="I11" s="236"/>
    </row>
    <row r="12" spans="1:9" ht="54.75" customHeight="1">
      <c r="A12" s="230" t="s">
        <v>505</v>
      </c>
      <c r="B12" s="230"/>
      <c r="C12" s="230" t="s">
        <v>506</v>
      </c>
      <c r="D12" s="230" t="s">
        <v>7</v>
      </c>
      <c r="E12" s="231" t="s">
        <v>8</v>
      </c>
      <c r="F12" s="232" t="s">
        <v>10</v>
      </c>
      <c r="G12" s="232" t="s">
        <v>9</v>
      </c>
      <c r="H12" s="233" t="s">
        <v>1129</v>
      </c>
      <c r="I12" s="233" t="s">
        <v>1005</v>
      </c>
    </row>
    <row r="13" spans="1:9" ht="15.75">
      <c r="A13" s="22" t="s">
        <v>11</v>
      </c>
      <c r="B13" s="22"/>
      <c r="C13" s="22"/>
      <c r="D13" s="22"/>
      <c r="E13" s="25" t="s">
        <v>12</v>
      </c>
      <c r="F13" s="26"/>
      <c r="G13" s="27"/>
      <c r="H13" s="24"/>
      <c r="I13" s="24"/>
    </row>
    <row r="14" spans="1:9" ht="15.75">
      <c r="A14" s="28"/>
      <c r="B14" s="29" t="s">
        <v>13</v>
      </c>
      <c r="C14" s="29"/>
      <c r="D14" s="29"/>
      <c r="E14" s="30" t="s">
        <v>14</v>
      </c>
      <c r="F14" s="31"/>
      <c r="G14" s="32"/>
      <c r="H14" s="33"/>
      <c r="I14" s="33"/>
    </row>
    <row r="15" spans="1:9" ht="50.25" customHeight="1">
      <c r="A15" s="35"/>
      <c r="B15" s="35"/>
      <c r="C15" s="36" t="s">
        <v>15</v>
      </c>
      <c r="D15" s="35" t="s">
        <v>16</v>
      </c>
      <c r="E15" s="37" t="s">
        <v>17</v>
      </c>
      <c r="F15" s="106"/>
      <c r="G15" s="38"/>
      <c r="H15" s="39"/>
      <c r="I15" s="39"/>
    </row>
    <row r="16" spans="1:9" ht="33" customHeight="1">
      <c r="A16" s="35"/>
      <c r="B16" s="35"/>
      <c r="C16" s="35" t="s">
        <v>18</v>
      </c>
      <c r="D16" s="35"/>
      <c r="E16" s="40" t="s">
        <v>19</v>
      </c>
      <c r="F16" s="106" t="s">
        <v>20</v>
      </c>
      <c r="G16" s="186">
        <v>0</v>
      </c>
      <c r="H16" s="201"/>
      <c r="I16" s="39">
        <f>H16*$G16</f>
        <v>0</v>
      </c>
    </row>
    <row r="17" spans="1:9">
      <c r="A17" s="35"/>
      <c r="B17" s="35"/>
      <c r="C17" s="35" t="s">
        <v>21</v>
      </c>
      <c r="D17" s="41"/>
      <c r="E17" s="40" t="s">
        <v>22</v>
      </c>
      <c r="F17" s="106" t="s">
        <v>20</v>
      </c>
      <c r="G17" s="186">
        <v>500</v>
      </c>
      <c r="H17" s="201"/>
      <c r="I17" s="39">
        <f t="shared" ref="I17:I24" si="0">H17*$G17</f>
        <v>0</v>
      </c>
    </row>
    <row r="18" spans="1:9">
      <c r="A18" s="35"/>
      <c r="B18" s="35"/>
      <c r="C18" s="35" t="s">
        <v>23</v>
      </c>
      <c r="D18" s="41"/>
      <c r="E18" s="40" t="s">
        <v>24</v>
      </c>
      <c r="F18" s="106" t="s">
        <v>20</v>
      </c>
      <c r="G18" s="186">
        <v>0</v>
      </c>
      <c r="H18" s="201"/>
      <c r="I18" s="39">
        <f t="shared" si="0"/>
        <v>0</v>
      </c>
    </row>
    <row r="19" spans="1:9">
      <c r="A19" s="35"/>
      <c r="B19" s="35"/>
      <c r="C19" s="35" t="s">
        <v>25</v>
      </c>
      <c r="D19" s="35"/>
      <c r="E19" s="40" t="s">
        <v>26</v>
      </c>
      <c r="F19" s="106" t="s">
        <v>20</v>
      </c>
      <c r="G19" s="186">
        <v>0</v>
      </c>
      <c r="H19" s="201"/>
      <c r="I19" s="39">
        <f t="shared" si="0"/>
        <v>0</v>
      </c>
    </row>
    <row r="20" spans="1:9">
      <c r="A20" s="35"/>
      <c r="B20" s="35"/>
      <c r="C20" s="35" t="s">
        <v>27</v>
      </c>
      <c r="D20" s="35"/>
      <c r="E20" s="42" t="s">
        <v>28</v>
      </c>
      <c r="F20" s="106" t="s">
        <v>20</v>
      </c>
      <c r="G20" s="186">
        <v>0</v>
      </c>
      <c r="H20" s="201"/>
      <c r="I20" s="39">
        <f t="shared" si="0"/>
        <v>0</v>
      </c>
    </row>
    <row r="21" spans="1:9">
      <c r="A21" s="35"/>
      <c r="B21" s="35"/>
      <c r="C21" s="35" t="s">
        <v>29</v>
      </c>
      <c r="D21" s="35"/>
      <c r="E21" s="42" t="s">
        <v>30</v>
      </c>
      <c r="F21" s="106" t="s">
        <v>20</v>
      </c>
      <c r="G21" s="186">
        <v>0</v>
      </c>
      <c r="H21" s="201"/>
      <c r="I21" s="39">
        <f t="shared" si="0"/>
        <v>0</v>
      </c>
    </row>
    <row r="22" spans="1:9">
      <c r="A22" s="35"/>
      <c r="B22" s="35"/>
      <c r="C22" s="35" t="s">
        <v>31</v>
      </c>
      <c r="D22" s="35"/>
      <c r="E22" s="42" t="s">
        <v>32</v>
      </c>
      <c r="F22" s="106" t="s">
        <v>20</v>
      </c>
      <c r="G22" s="186">
        <v>0</v>
      </c>
      <c r="H22" s="201"/>
      <c r="I22" s="39">
        <f t="shared" si="0"/>
        <v>0</v>
      </c>
    </row>
    <row r="23" spans="1:9">
      <c r="A23" s="35"/>
      <c r="B23" s="35"/>
      <c r="C23" s="36" t="s">
        <v>33</v>
      </c>
      <c r="D23" s="35" t="s">
        <v>34</v>
      </c>
      <c r="E23" s="43" t="s">
        <v>35</v>
      </c>
      <c r="F23" s="106"/>
      <c r="G23" s="186"/>
      <c r="H23" s="201"/>
      <c r="I23" s="39"/>
    </row>
    <row r="24" spans="1:9">
      <c r="A24" s="35"/>
      <c r="B24" s="35"/>
      <c r="C24" s="35" t="s">
        <v>36</v>
      </c>
      <c r="D24" s="41"/>
      <c r="E24" s="40" t="s">
        <v>37</v>
      </c>
      <c r="F24" s="106" t="s">
        <v>39</v>
      </c>
      <c r="G24" s="186">
        <v>0.2</v>
      </c>
      <c r="H24" s="201"/>
      <c r="I24" s="39">
        <f t="shared" si="0"/>
        <v>0</v>
      </c>
    </row>
    <row r="25" spans="1:9">
      <c r="A25" s="35"/>
      <c r="B25" s="35"/>
      <c r="C25" s="35" t="s">
        <v>40</v>
      </c>
      <c r="D25" s="35"/>
      <c r="E25" s="42" t="s">
        <v>41</v>
      </c>
      <c r="F25" s="106" t="s">
        <v>39</v>
      </c>
      <c r="G25" s="186">
        <v>0</v>
      </c>
      <c r="H25" s="201"/>
      <c r="I25" s="39">
        <f t="shared" ref="I25:I28" si="1">H25*$G25</f>
        <v>0</v>
      </c>
    </row>
    <row r="26" spans="1:9">
      <c r="A26" s="35"/>
      <c r="B26" s="35"/>
      <c r="C26" s="35" t="s">
        <v>43</v>
      </c>
      <c r="D26" s="35"/>
      <c r="E26" s="40" t="s">
        <v>38</v>
      </c>
      <c r="F26" s="106" t="s">
        <v>39</v>
      </c>
      <c r="G26" s="186">
        <v>0.4</v>
      </c>
      <c r="H26" s="201"/>
      <c r="I26" s="39">
        <f t="shared" si="1"/>
        <v>0</v>
      </c>
    </row>
    <row r="27" spans="1:9">
      <c r="A27" s="35"/>
      <c r="B27" s="35"/>
      <c r="C27" s="35" t="s">
        <v>44</v>
      </c>
      <c r="D27" s="35"/>
      <c r="E27" s="40" t="s">
        <v>42</v>
      </c>
      <c r="F27" s="106" t="s">
        <v>39</v>
      </c>
      <c r="G27" s="186">
        <v>0</v>
      </c>
      <c r="H27" s="201"/>
      <c r="I27" s="39">
        <f t="shared" si="1"/>
        <v>0</v>
      </c>
    </row>
    <row r="28" spans="1:9" ht="36.75" customHeight="1">
      <c r="A28" s="35"/>
      <c r="B28" s="35"/>
      <c r="C28" s="36" t="s">
        <v>45</v>
      </c>
      <c r="D28" s="35" t="s">
        <v>46</v>
      </c>
      <c r="E28" s="42" t="s">
        <v>47</v>
      </c>
      <c r="F28" s="106" t="s">
        <v>39</v>
      </c>
      <c r="G28" s="186">
        <v>0.2</v>
      </c>
      <c r="H28" s="201"/>
      <c r="I28" s="39">
        <f t="shared" si="1"/>
        <v>0</v>
      </c>
    </row>
    <row r="29" spans="1:9" ht="31.5">
      <c r="A29" s="44" t="s">
        <v>48</v>
      </c>
      <c r="B29" s="45"/>
      <c r="C29" s="46"/>
      <c r="D29" s="46"/>
      <c r="E29" s="47"/>
      <c r="F29" s="48"/>
      <c r="G29" s="49"/>
      <c r="H29" s="202"/>
      <c r="I29" s="164">
        <f>SUM(I16:I28)</f>
        <v>0</v>
      </c>
    </row>
    <row r="30" spans="1:9" ht="15.75">
      <c r="A30" s="28"/>
      <c r="B30" s="29" t="s">
        <v>49</v>
      </c>
      <c r="C30" s="29"/>
      <c r="D30" s="29"/>
      <c r="E30" s="30" t="s">
        <v>50</v>
      </c>
      <c r="F30" s="31"/>
      <c r="G30" s="32"/>
      <c r="H30" s="203"/>
      <c r="I30" s="33"/>
    </row>
    <row r="31" spans="1:9" ht="32.25" customHeight="1">
      <c r="A31" s="50"/>
      <c r="B31" s="50"/>
      <c r="C31" s="36" t="s">
        <v>15</v>
      </c>
      <c r="D31" s="35" t="s">
        <v>51</v>
      </c>
      <c r="E31" s="51" t="s">
        <v>52</v>
      </c>
      <c r="F31" s="106" t="s">
        <v>53</v>
      </c>
      <c r="G31" s="101">
        <v>193</v>
      </c>
      <c r="H31" s="201"/>
      <c r="I31" s="39">
        <f t="shared" ref="I31:I33" si="2">H31*$G31</f>
        <v>0</v>
      </c>
    </row>
    <row r="32" spans="1:9" ht="45.75" customHeight="1">
      <c r="A32" s="50"/>
      <c r="B32" s="50"/>
      <c r="C32" s="36" t="s">
        <v>33</v>
      </c>
      <c r="D32" s="35" t="s">
        <v>54</v>
      </c>
      <c r="E32" s="52" t="s">
        <v>55</v>
      </c>
      <c r="F32" s="106"/>
      <c r="G32" s="186"/>
      <c r="H32" s="201"/>
      <c r="I32" s="39"/>
    </row>
    <row r="33" spans="1:9" ht="33" customHeight="1">
      <c r="A33" s="50"/>
      <c r="B33" s="50"/>
      <c r="C33" s="53" t="s">
        <v>36</v>
      </c>
      <c r="D33" s="35"/>
      <c r="E33" s="52" t="s">
        <v>56</v>
      </c>
      <c r="F33" s="106" t="s">
        <v>53</v>
      </c>
      <c r="G33" s="101">
        <v>5</v>
      </c>
      <c r="H33" s="201"/>
      <c r="I33" s="39">
        <f t="shared" si="2"/>
        <v>0</v>
      </c>
    </row>
    <row r="34" spans="1:9" ht="31.5">
      <c r="A34" s="44" t="s">
        <v>507</v>
      </c>
      <c r="B34" s="45"/>
      <c r="C34" s="46"/>
      <c r="D34" s="46"/>
      <c r="E34" s="47"/>
      <c r="F34" s="48"/>
      <c r="G34" s="49"/>
      <c r="H34" s="202"/>
      <c r="I34" s="164">
        <f>SUM(I31:I33)</f>
        <v>0</v>
      </c>
    </row>
    <row r="35" spans="1:9" ht="15.75">
      <c r="A35" s="29"/>
      <c r="B35" s="29" t="s">
        <v>57</v>
      </c>
      <c r="C35" s="54"/>
      <c r="D35" s="29"/>
      <c r="E35" s="30" t="s">
        <v>58</v>
      </c>
      <c r="F35" s="34"/>
      <c r="G35" s="55"/>
      <c r="H35" s="204"/>
      <c r="I35" s="56"/>
    </row>
    <row r="36" spans="1:9">
      <c r="A36" s="36"/>
      <c r="B36" s="36"/>
      <c r="C36" s="35" t="s">
        <v>15</v>
      </c>
      <c r="D36" s="36"/>
      <c r="E36" s="57" t="s">
        <v>508</v>
      </c>
      <c r="F36" s="106"/>
      <c r="G36" s="186"/>
      <c r="H36" s="201"/>
      <c r="I36" s="39"/>
    </row>
    <row r="37" spans="1:9" ht="44.25" customHeight="1">
      <c r="A37" s="50"/>
      <c r="B37" s="50"/>
      <c r="C37" s="35" t="s">
        <v>18</v>
      </c>
      <c r="D37" s="35" t="s">
        <v>59</v>
      </c>
      <c r="E37" s="58" t="s">
        <v>60</v>
      </c>
      <c r="F37" s="106" t="s">
        <v>61</v>
      </c>
      <c r="G37" s="186">
        <v>0</v>
      </c>
      <c r="H37" s="369"/>
      <c r="I37" s="39">
        <f t="shared" ref="I37:I43" si="3">H37*$G37</f>
        <v>0</v>
      </c>
    </row>
    <row r="38" spans="1:9" ht="48.75" customHeight="1">
      <c r="A38" s="50"/>
      <c r="B38" s="50"/>
      <c r="C38" s="35" t="s">
        <v>21</v>
      </c>
      <c r="D38" s="35" t="s">
        <v>62</v>
      </c>
      <c r="E38" s="58" t="s">
        <v>63</v>
      </c>
      <c r="F38" s="106" t="s">
        <v>61</v>
      </c>
      <c r="G38" s="186">
        <v>0</v>
      </c>
      <c r="H38" s="369"/>
      <c r="I38" s="39">
        <f t="shared" si="3"/>
        <v>0</v>
      </c>
    </row>
    <row r="39" spans="1:9">
      <c r="A39" s="50"/>
      <c r="B39" s="50"/>
      <c r="C39" s="35" t="s">
        <v>33</v>
      </c>
      <c r="D39" s="35"/>
      <c r="E39" s="59" t="s">
        <v>509</v>
      </c>
      <c r="F39" s="106"/>
      <c r="G39" s="186"/>
      <c r="H39" s="369"/>
      <c r="I39" s="39"/>
    </row>
    <row r="40" spans="1:9" ht="79.5" customHeight="1">
      <c r="A40" s="50"/>
      <c r="B40" s="50"/>
      <c r="C40" s="35" t="s">
        <v>36</v>
      </c>
      <c r="D40" s="35" t="s">
        <v>65</v>
      </c>
      <c r="E40" s="60" t="s">
        <v>952</v>
      </c>
      <c r="F40" s="106" t="s">
        <v>61</v>
      </c>
      <c r="G40" s="186">
        <v>248.54999999999998</v>
      </c>
      <c r="H40" s="369"/>
      <c r="I40" s="39">
        <f t="shared" si="3"/>
        <v>0</v>
      </c>
    </row>
    <row r="41" spans="1:9" ht="75" customHeight="1">
      <c r="A41" s="50"/>
      <c r="B41" s="50"/>
      <c r="C41" s="35" t="s">
        <v>40</v>
      </c>
      <c r="D41" s="35" t="s">
        <v>67</v>
      </c>
      <c r="E41" s="58" t="s">
        <v>68</v>
      </c>
      <c r="F41" s="106" t="s">
        <v>53</v>
      </c>
      <c r="G41" s="186">
        <v>10.1</v>
      </c>
      <c r="H41" s="369"/>
      <c r="I41" s="39">
        <f t="shared" si="3"/>
        <v>0</v>
      </c>
    </row>
    <row r="42" spans="1:9">
      <c r="A42" s="50"/>
      <c r="B42" s="50"/>
      <c r="C42" s="36" t="s">
        <v>45</v>
      </c>
      <c r="D42" s="36"/>
      <c r="E42" s="58" t="s">
        <v>510</v>
      </c>
      <c r="F42" s="106"/>
      <c r="G42" s="186"/>
      <c r="H42" s="368"/>
      <c r="I42" s="39"/>
    </row>
    <row r="43" spans="1:9" ht="47.25" customHeight="1">
      <c r="A43" s="50"/>
      <c r="B43" s="50"/>
      <c r="C43" s="35" t="s">
        <v>75</v>
      </c>
      <c r="D43" s="35" t="s">
        <v>511</v>
      </c>
      <c r="E43" s="60" t="s">
        <v>953</v>
      </c>
      <c r="F43" s="106" t="s">
        <v>61</v>
      </c>
      <c r="G43" s="186">
        <v>517.29999999999995</v>
      </c>
      <c r="H43" s="368"/>
      <c r="I43" s="39">
        <f t="shared" si="3"/>
        <v>0</v>
      </c>
    </row>
    <row r="44" spans="1:9" ht="31.5">
      <c r="A44" s="44" t="s">
        <v>69</v>
      </c>
      <c r="B44" s="44"/>
      <c r="C44" s="46"/>
      <c r="D44" s="46"/>
      <c r="E44" s="44"/>
      <c r="F44" s="61"/>
      <c r="G44" s="49"/>
      <c r="H44" s="202"/>
      <c r="I44" s="164">
        <f>SUM(I37:I43)</f>
        <v>0</v>
      </c>
    </row>
    <row r="45" spans="1:9" ht="15.75">
      <c r="A45" s="29"/>
      <c r="B45" s="29" t="s">
        <v>70</v>
      </c>
      <c r="C45" s="54"/>
      <c r="D45" s="29"/>
      <c r="E45" s="30" t="s">
        <v>71</v>
      </c>
      <c r="F45" s="34"/>
      <c r="G45" s="55"/>
      <c r="H45" s="204"/>
      <c r="I45" s="56"/>
    </row>
    <row r="46" spans="1:9" ht="102" customHeight="1">
      <c r="A46" s="35"/>
      <c r="B46" s="35"/>
      <c r="C46" s="36" t="s">
        <v>15</v>
      </c>
      <c r="D46" s="35" t="s">
        <v>72</v>
      </c>
      <c r="E46" s="43" t="s">
        <v>954</v>
      </c>
      <c r="F46" s="106" t="s">
        <v>53</v>
      </c>
      <c r="G46" s="186">
        <v>0</v>
      </c>
      <c r="H46" s="370"/>
      <c r="I46" s="39">
        <f t="shared" ref="I46:I50" si="4">H46*$G46</f>
        <v>0</v>
      </c>
    </row>
    <row r="47" spans="1:9" ht="106.5" customHeight="1">
      <c r="A47" s="35"/>
      <c r="B47" s="35"/>
      <c r="C47" s="36" t="s">
        <v>33</v>
      </c>
      <c r="D47" s="35" t="s">
        <v>73</v>
      </c>
      <c r="E47" s="42" t="s">
        <v>74</v>
      </c>
      <c r="F47" s="106" t="s">
        <v>53</v>
      </c>
      <c r="G47" s="101">
        <v>0</v>
      </c>
      <c r="H47" s="370"/>
      <c r="I47" s="39">
        <f t="shared" si="4"/>
        <v>0</v>
      </c>
    </row>
    <row r="48" spans="1:9" ht="59.25" customHeight="1">
      <c r="A48" s="35"/>
      <c r="B48" s="35"/>
      <c r="C48" s="36" t="s">
        <v>45</v>
      </c>
      <c r="D48" s="35" t="s">
        <v>76</v>
      </c>
      <c r="E48" s="62" t="s">
        <v>77</v>
      </c>
      <c r="F48" s="106" t="s">
        <v>78</v>
      </c>
      <c r="G48" s="186">
        <v>0</v>
      </c>
      <c r="H48" s="370"/>
      <c r="I48" s="39">
        <f t="shared" si="4"/>
        <v>0</v>
      </c>
    </row>
    <row r="49" spans="1:9" ht="106.5" customHeight="1">
      <c r="A49" s="35"/>
      <c r="B49" s="35"/>
      <c r="C49" s="36" t="s">
        <v>64</v>
      </c>
      <c r="D49" s="35" t="s">
        <v>80</v>
      </c>
      <c r="E49" s="43" t="s">
        <v>955</v>
      </c>
      <c r="F49" s="106" t="s">
        <v>78</v>
      </c>
      <c r="G49" s="186">
        <v>0</v>
      </c>
      <c r="H49" s="370"/>
      <c r="I49" s="39">
        <f t="shared" si="4"/>
        <v>0</v>
      </c>
    </row>
    <row r="50" spans="1:9" ht="102.75" customHeight="1">
      <c r="A50" s="35"/>
      <c r="B50" s="35"/>
      <c r="C50" s="36" t="s">
        <v>66</v>
      </c>
      <c r="D50" s="41" t="s">
        <v>80</v>
      </c>
      <c r="E50" s="43" t="s">
        <v>1033</v>
      </c>
      <c r="F50" s="106" t="s">
        <v>78</v>
      </c>
      <c r="G50" s="186">
        <v>0</v>
      </c>
      <c r="H50" s="370"/>
      <c r="I50" s="39">
        <f t="shared" si="4"/>
        <v>0</v>
      </c>
    </row>
    <row r="51" spans="1:9" ht="31.5">
      <c r="A51" s="44" t="s">
        <v>512</v>
      </c>
      <c r="B51" s="44"/>
      <c r="C51" s="46"/>
      <c r="D51" s="46"/>
      <c r="E51" s="44"/>
      <c r="F51" s="61"/>
      <c r="G51" s="49"/>
      <c r="H51" s="202"/>
      <c r="I51" s="164">
        <f>SUM(I46:I50)</f>
        <v>0</v>
      </c>
    </row>
    <row r="52" spans="1:9" ht="15.75">
      <c r="A52" s="63"/>
      <c r="B52" s="63" t="s">
        <v>82</v>
      </c>
      <c r="C52" s="29"/>
      <c r="D52" s="29"/>
      <c r="E52" s="64" t="s">
        <v>83</v>
      </c>
      <c r="F52" s="65"/>
      <c r="G52" s="66"/>
      <c r="H52" s="207"/>
      <c r="I52" s="67"/>
    </row>
    <row r="53" spans="1:9" ht="61.5" customHeight="1">
      <c r="A53" s="35"/>
      <c r="B53" s="35"/>
      <c r="C53" s="36" t="s">
        <v>15</v>
      </c>
      <c r="D53" s="35" t="s">
        <v>84</v>
      </c>
      <c r="E53" s="40" t="s">
        <v>1034</v>
      </c>
      <c r="F53" s="106" t="s">
        <v>78</v>
      </c>
      <c r="G53" s="186">
        <v>0</v>
      </c>
      <c r="H53" s="206"/>
      <c r="I53" s="39">
        <f t="shared" ref="I53:I58" si="5">H53*$G53</f>
        <v>0</v>
      </c>
    </row>
    <row r="54" spans="1:9" ht="58.5" customHeight="1">
      <c r="A54" s="35"/>
      <c r="B54" s="35"/>
      <c r="C54" s="36" t="s">
        <v>33</v>
      </c>
      <c r="D54" s="41" t="s">
        <v>85</v>
      </c>
      <c r="E54" s="40" t="s">
        <v>1035</v>
      </c>
      <c r="F54" s="106" t="s">
        <v>78</v>
      </c>
      <c r="G54" s="101">
        <v>0</v>
      </c>
      <c r="H54" s="206"/>
      <c r="I54" s="39">
        <f t="shared" si="5"/>
        <v>0</v>
      </c>
    </row>
    <row r="55" spans="1:9" ht="66.75" customHeight="1">
      <c r="A55" s="35"/>
      <c r="B55" s="35"/>
      <c r="C55" s="36" t="s">
        <v>45</v>
      </c>
      <c r="D55" s="35" t="s">
        <v>86</v>
      </c>
      <c r="E55" s="62" t="s">
        <v>1172</v>
      </c>
      <c r="F55" s="106" t="s">
        <v>87</v>
      </c>
      <c r="G55" s="186">
        <v>1000</v>
      </c>
      <c r="H55" s="206"/>
      <c r="I55" s="39">
        <f t="shared" si="5"/>
        <v>0</v>
      </c>
    </row>
    <row r="56" spans="1:9" ht="37.5" customHeight="1">
      <c r="A56" s="35"/>
      <c r="B56" s="35"/>
      <c r="C56" s="36" t="s">
        <v>64</v>
      </c>
      <c r="D56" s="41" t="s">
        <v>88</v>
      </c>
      <c r="E56" s="42" t="s">
        <v>89</v>
      </c>
      <c r="F56" s="106" t="s">
        <v>87</v>
      </c>
      <c r="G56" s="186">
        <v>0</v>
      </c>
      <c r="H56" s="206"/>
      <c r="I56" s="39">
        <f t="shared" si="5"/>
        <v>0</v>
      </c>
    </row>
    <row r="57" spans="1:9" ht="40.5" customHeight="1">
      <c r="A57" s="35"/>
      <c r="B57" s="35"/>
      <c r="C57" s="36" t="s">
        <v>66</v>
      </c>
      <c r="D57" s="41" t="s">
        <v>90</v>
      </c>
      <c r="E57" s="42" t="s">
        <v>91</v>
      </c>
      <c r="F57" s="106" t="s">
        <v>87</v>
      </c>
      <c r="G57" s="186">
        <v>0</v>
      </c>
      <c r="H57" s="206"/>
      <c r="I57" s="39">
        <f t="shared" si="5"/>
        <v>0</v>
      </c>
    </row>
    <row r="58" spans="1:9" ht="65.25" customHeight="1">
      <c r="A58" s="36"/>
      <c r="B58" s="36"/>
      <c r="C58" s="36" t="s">
        <v>98</v>
      </c>
      <c r="D58" s="41" t="s">
        <v>93</v>
      </c>
      <c r="E58" s="42" t="s">
        <v>94</v>
      </c>
      <c r="F58" s="106" t="s">
        <v>78</v>
      </c>
      <c r="G58" s="186">
        <v>0</v>
      </c>
      <c r="H58" s="206"/>
      <c r="I58" s="39">
        <f t="shared" si="5"/>
        <v>0</v>
      </c>
    </row>
    <row r="59" spans="1:9" ht="31.5">
      <c r="A59" s="44" t="s">
        <v>95</v>
      </c>
      <c r="B59" s="44"/>
      <c r="C59" s="46"/>
      <c r="D59" s="46"/>
      <c r="E59" s="68"/>
      <c r="F59" s="69"/>
      <c r="G59" s="70"/>
      <c r="H59" s="208"/>
      <c r="I59" s="71">
        <f>SUM(I53:I58)</f>
        <v>0</v>
      </c>
    </row>
    <row r="60" spans="1:9" ht="15.75">
      <c r="A60" s="63"/>
      <c r="B60" s="63" t="s">
        <v>96</v>
      </c>
      <c r="C60" s="29"/>
      <c r="D60" s="29"/>
      <c r="E60" s="64" t="s">
        <v>97</v>
      </c>
      <c r="F60" s="65"/>
      <c r="G60" s="66"/>
      <c r="H60" s="207"/>
      <c r="I60" s="67"/>
    </row>
    <row r="61" spans="1:9" ht="111" customHeight="1">
      <c r="A61" s="35"/>
      <c r="B61" s="35"/>
      <c r="C61" s="72" t="s">
        <v>15</v>
      </c>
      <c r="D61" s="106" t="s">
        <v>1036</v>
      </c>
      <c r="E61" s="43" t="s">
        <v>973</v>
      </c>
      <c r="F61" s="106" t="s">
        <v>78</v>
      </c>
      <c r="G61" s="186">
        <v>0</v>
      </c>
      <c r="H61" s="206"/>
      <c r="I61" s="39">
        <f t="shared" ref="I61:I83" si="6">H61*$G61</f>
        <v>0</v>
      </c>
    </row>
    <row r="62" spans="1:9" ht="114.75" customHeight="1">
      <c r="A62" s="35"/>
      <c r="B62" s="35"/>
      <c r="C62" s="36" t="s">
        <v>33</v>
      </c>
      <c r="D62" s="35" t="s">
        <v>1037</v>
      </c>
      <c r="E62" s="43" t="s">
        <v>974</v>
      </c>
      <c r="F62" s="106" t="s">
        <v>78</v>
      </c>
      <c r="G62" s="186">
        <v>0</v>
      </c>
      <c r="H62" s="206"/>
      <c r="I62" s="39">
        <f t="shared" si="6"/>
        <v>0</v>
      </c>
    </row>
    <row r="63" spans="1:9" ht="108.75" customHeight="1">
      <c r="A63" s="35"/>
      <c r="B63" s="35"/>
      <c r="C63" s="36" t="s">
        <v>45</v>
      </c>
      <c r="D63" s="35" t="s">
        <v>1038</v>
      </c>
      <c r="E63" s="43" t="s">
        <v>975</v>
      </c>
      <c r="F63" s="106" t="s">
        <v>78</v>
      </c>
      <c r="G63" s="186">
        <v>0</v>
      </c>
      <c r="H63" s="206"/>
      <c r="I63" s="39">
        <f t="shared" si="6"/>
        <v>0</v>
      </c>
    </row>
    <row r="64" spans="1:9" ht="102" customHeight="1">
      <c r="A64" s="36"/>
      <c r="B64" s="36"/>
      <c r="C64" s="36" t="s">
        <v>64</v>
      </c>
      <c r="D64" s="35" t="s">
        <v>1039</v>
      </c>
      <c r="E64" s="43" t="s">
        <v>976</v>
      </c>
      <c r="F64" s="106" t="s">
        <v>78</v>
      </c>
      <c r="G64" s="186">
        <v>0</v>
      </c>
      <c r="H64" s="206"/>
      <c r="I64" s="39">
        <f t="shared" si="6"/>
        <v>0</v>
      </c>
    </row>
    <row r="65" spans="1:9" ht="98.25" customHeight="1">
      <c r="A65" s="36"/>
      <c r="B65" s="36"/>
      <c r="C65" s="36" t="s">
        <v>513</v>
      </c>
      <c r="D65" s="73" t="s">
        <v>1040</v>
      </c>
      <c r="E65" s="74" t="s">
        <v>1023</v>
      </c>
      <c r="F65" s="106" t="s">
        <v>78</v>
      </c>
      <c r="G65" s="186">
        <v>540</v>
      </c>
      <c r="H65" s="206"/>
      <c r="I65" s="39">
        <f t="shared" si="6"/>
        <v>0</v>
      </c>
    </row>
    <row r="66" spans="1:9" ht="89.25">
      <c r="A66" s="36"/>
      <c r="B66" s="36"/>
      <c r="C66" s="36" t="s">
        <v>66</v>
      </c>
      <c r="D66" s="35" t="s">
        <v>1041</v>
      </c>
      <c r="E66" s="43" t="s">
        <v>1007</v>
      </c>
      <c r="F66" s="106" t="s">
        <v>78</v>
      </c>
      <c r="G66" s="186">
        <v>0</v>
      </c>
      <c r="H66" s="206"/>
      <c r="I66" s="39">
        <f t="shared" si="6"/>
        <v>0</v>
      </c>
    </row>
    <row r="67" spans="1:9" ht="103.5" customHeight="1">
      <c r="A67" s="35"/>
      <c r="B67" s="35"/>
      <c r="C67" s="36" t="s">
        <v>98</v>
      </c>
      <c r="D67" s="35" t="s">
        <v>1042</v>
      </c>
      <c r="E67" s="75" t="s">
        <v>1008</v>
      </c>
      <c r="F67" s="106" t="s">
        <v>78</v>
      </c>
      <c r="G67" s="186">
        <v>0</v>
      </c>
      <c r="H67" s="206"/>
      <c r="I67" s="39">
        <f t="shared" si="6"/>
        <v>0</v>
      </c>
    </row>
    <row r="68" spans="1:9" ht="90" customHeight="1">
      <c r="A68" s="35"/>
      <c r="B68" s="35"/>
      <c r="C68" s="36" t="s">
        <v>92</v>
      </c>
      <c r="D68" s="35" t="s">
        <v>99</v>
      </c>
      <c r="E68" s="43" t="s">
        <v>1021</v>
      </c>
      <c r="F68" s="106" t="s">
        <v>78</v>
      </c>
      <c r="G68" s="186">
        <v>0</v>
      </c>
      <c r="H68" s="206"/>
      <c r="I68" s="39">
        <f t="shared" si="6"/>
        <v>0</v>
      </c>
    </row>
    <row r="69" spans="1:9" ht="84.75" customHeight="1">
      <c r="A69" s="35"/>
      <c r="B69" s="35"/>
      <c r="C69" s="36" t="s">
        <v>100</v>
      </c>
      <c r="D69" s="35" t="s">
        <v>101</v>
      </c>
      <c r="E69" s="43" t="s">
        <v>1022</v>
      </c>
      <c r="F69" s="106" t="s">
        <v>102</v>
      </c>
      <c r="G69" s="186">
        <v>0</v>
      </c>
      <c r="H69" s="206"/>
      <c r="I69" s="39">
        <f t="shared" si="6"/>
        <v>0</v>
      </c>
    </row>
    <row r="70" spans="1:9" ht="105" customHeight="1">
      <c r="A70" s="35"/>
      <c r="B70" s="35"/>
      <c r="C70" s="72" t="s">
        <v>103</v>
      </c>
      <c r="D70" s="35" t="s">
        <v>1043</v>
      </c>
      <c r="E70" s="43" t="s">
        <v>935</v>
      </c>
      <c r="F70" s="106" t="s">
        <v>102</v>
      </c>
      <c r="G70" s="186">
        <v>0</v>
      </c>
      <c r="H70" s="206"/>
      <c r="I70" s="39">
        <f t="shared" si="6"/>
        <v>0</v>
      </c>
    </row>
    <row r="71" spans="1:9" ht="99.75" customHeight="1">
      <c r="A71" s="35"/>
      <c r="B71" s="35"/>
      <c r="C71" s="36" t="s">
        <v>104</v>
      </c>
      <c r="D71" s="35" t="s">
        <v>1044</v>
      </c>
      <c r="E71" s="43" t="s">
        <v>936</v>
      </c>
      <c r="F71" s="106" t="s">
        <v>102</v>
      </c>
      <c r="G71" s="186">
        <v>110</v>
      </c>
      <c r="H71" s="206"/>
      <c r="I71" s="39">
        <f t="shared" si="6"/>
        <v>0</v>
      </c>
    </row>
    <row r="72" spans="1:9" ht="91.5" customHeight="1">
      <c r="A72" s="35"/>
      <c r="B72" s="35"/>
      <c r="C72" s="36" t="s">
        <v>652</v>
      </c>
      <c r="D72" s="73" t="s">
        <v>1045</v>
      </c>
      <c r="E72" s="74" t="s">
        <v>936</v>
      </c>
      <c r="F72" s="106" t="s">
        <v>102</v>
      </c>
      <c r="G72" s="186">
        <v>0</v>
      </c>
      <c r="H72" s="206"/>
      <c r="I72" s="39">
        <f t="shared" si="6"/>
        <v>0</v>
      </c>
    </row>
    <row r="73" spans="1:9" ht="96" customHeight="1">
      <c r="A73" s="35"/>
      <c r="B73" s="35"/>
      <c r="C73" s="36" t="s">
        <v>105</v>
      </c>
      <c r="D73" s="35" t="s">
        <v>1046</v>
      </c>
      <c r="E73" s="43" t="s">
        <v>937</v>
      </c>
      <c r="F73" s="106" t="s">
        <v>102</v>
      </c>
      <c r="G73" s="186">
        <v>0</v>
      </c>
      <c r="H73" s="206"/>
      <c r="I73" s="39">
        <f t="shared" si="6"/>
        <v>0</v>
      </c>
    </row>
    <row r="74" spans="1:9" ht="89.25" customHeight="1">
      <c r="A74" s="35"/>
      <c r="B74" s="35"/>
      <c r="C74" s="36" t="s">
        <v>106</v>
      </c>
      <c r="D74" s="35" t="s">
        <v>1047</v>
      </c>
      <c r="E74" s="172" t="s">
        <v>1009</v>
      </c>
      <c r="F74" s="106" t="s">
        <v>78</v>
      </c>
      <c r="G74" s="186">
        <v>238.95</v>
      </c>
      <c r="H74" s="206"/>
      <c r="I74" s="39">
        <f t="shared" si="6"/>
        <v>0</v>
      </c>
    </row>
    <row r="75" spans="1:9" ht="87" customHeight="1">
      <c r="A75" s="35"/>
      <c r="B75" s="35"/>
      <c r="C75" s="36" t="s">
        <v>107</v>
      </c>
      <c r="D75" s="35" t="s">
        <v>1048</v>
      </c>
      <c r="E75" s="172" t="s">
        <v>1010</v>
      </c>
      <c r="F75" s="106" t="s">
        <v>78</v>
      </c>
      <c r="G75" s="186">
        <v>278.5</v>
      </c>
      <c r="H75" s="206"/>
      <c r="I75" s="39">
        <f t="shared" si="6"/>
        <v>0</v>
      </c>
    </row>
    <row r="76" spans="1:9" ht="88.5" customHeight="1">
      <c r="A76" s="35"/>
      <c r="B76" s="35"/>
      <c r="C76" s="36" t="s">
        <v>108</v>
      </c>
      <c r="D76" s="237" t="s">
        <v>1131</v>
      </c>
      <c r="E76" s="76" t="s">
        <v>938</v>
      </c>
      <c r="F76" s="106" t="s">
        <v>78</v>
      </c>
      <c r="G76" s="186">
        <v>0</v>
      </c>
      <c r="H76" s="206"/>
      <c r="I76" s="39">
        <f t="shared" si="6"/>
        <v>0</v>
      </c>
    </row>
    <row r="77" spans="1:9" ht="87" customHeight="1">
      <c r="A77" s="35"/>
      <c r="B77" s="35"/>
      <c r="C77" s="36" t="s">
        <v>109</v>
      </c>
      <c r="D77" s="106" t="s">
        <v>111</v>
      </c>
      <c r="E77" s="43" t="s">
        <v>939</v>
      </c>
      <c r="F77" s="106" t="s">
        <v>78</v>
      </c>
      <c r="G77" s="186">
        <v>0</v>
      </c>
      <c r="H77" s="206"/>
      <c r="I77" s="39">
        <f t="shared" si="6"/>
        <v>0</v>
      </c>
    </row>
    <row r="78" spans="1:9" ht="77.25" customHeight="1">
      <c r="A78" s="35"/>
      <c r="B78" s="35"/>
      <c r="C78" s="36" t="s">
        <v>110</v>
      </c>
      <c r="D78" s="35" t="s">
        <v>1049</v>
      </c>
      <c r="E78" s="76" t="s">
        <v>1030</v>
      </c>
      <c r="F78" s="106" t="s">
        <v>78</v>
      </c>
      <c r="G78" s="186">
        <v>0</v>
      </c>
      <c r="H78" s="206"/>
      <c r="I78" s="39">
        <f t="shared" si="6"/>
        <v>0</v>
      </c>
    </row>
    <row r="79" spans="1:9" ht="87" customHeight="1">
      <c r="A79" s="35"/>
      <c r="B79" s="35"/>
      <c r="C79" s="36" t="s">
        <v>112</v>
      </c>
      <c r="D79" s="35" t="s">
        <v>988</v>
      </c>
      <c r="E79" s="172" t="s">
        <v>987</v>
      </c>
      <c r="F79" s="106" t="s">
        <v>78</v>
      </c>
      <c r="G79" s="186"/>
      <c r="H79" s="206"/>
      <c r="I79" s="39">
        <f t="shared" si="6"/>
        <v>0</v>
      </c>
    </row>
    <row r="80" spans="1:9" ht="52.5" customHeight="1">
      <c r="A80" s="50"/>
      <c r="B80" s="50"/>
      <c r="C80" s="36" t="s">
        <v>113</v>
      </c>
      <c r="D80" s="35" t="s">
        <v>115</v>
      </c>
      <c r="E80" s="43" t="s">
        <v>514</v>
      </c>
      <c r="F80" s="106" t="s">
        <v>116</v>
      </c>
      <c r="G80" s="101">
        <v>8.1999999999999993</v>
      </c>
      <c r="H80" s="206"/>
      <c r="I80" s="39">
        <f t="shared" si="6"/>
        <v>0</v>
      </c>
    </row>
    <row r="81" spans="1:9" ht="52.5" customHeight="1">
      <c r="A81" s="50"/>
      <c r="B81" s="50"/>
      <c r="C81" s="36" t="s">
        <v>114</v>
      </c>
      <c r="D81" s="35" t="s">
        <v>991</v>
      </c>
      <c r="E81" s="60" t="s">
        <v>990</v>
      </c>
      <c r="F81" s="106" t="s">
        <v>116</v>
      </c>
      <c r="G81" s="186">
        <v>0</v>
      </c>
      <c r="H81" s="206"/>
      <c r="I81" s="39">
        <f t="shared" si="6"/>
        <v>0</v>
      </c>
    </row>
    <row r="82" spans="1:9" ht="46.5" customHeight="1">
      <c r="A82" s="50"/>
      <c r="B82" s="50"/>
      <c r="C82" s="36" t="s">
        <v>117</v>
      </c>
      <c r="D82" s="35" t="s">
        <v>713</v>
      </c>
      <c r="E82" s="77" t="s">
        <v>119</v>
      </c>
      <c r="F82" s="106" t="s">
        <v>120</v>
      </c>
      <c r="G82" s="186">
        <v>0</v>
      </c>
      <c r="H82" s="206"/>
      <c r="I82" s="39">
        <f t="shared" si="6"/>
        <v>0</v>
      </c>
    </row>
    <row r="83" spans="1:9" ht="112.5" customHeight="1">
      <c r="A83" s="35"/>
      <c r="B83" s="35"/>
      <c r="C83" s="36" t="s">
        <v>118</v>
      </c>
      <c r="D83" s="238" t="s">
        <v>1132</v>
      </c>
      <c r="E83" s="74" t="s">
        <v>1050</v>
      </c>
      <c r="F83" s="106" t="s">
        <v>78</v>
      </c>
      <c r="G83" s="186">
        <v>60.250000000000007</v>
      </c>
      <c r="H83" s="206"/>
      <c r="I83" s="39">
        <f t="shared" si="6"/>
        <v>0</v>
      </c>
    </row>
    <row r="84" spans="1:9" ht="31.5">
      <c r="A84" s="44" t="s">
        <v>515</v>
      </c>
      <c r="B84" s="44"/>
      <c r="C84" s="46"/>
      <c r="D84" s="46"/>
      <c r="E84" s="68"/>
      <c r="F84" s="44"/>
      <c r="G84" s="68"/>
      <c r="H84" s="209"/>
      <c r="I84" s="78">
        <f>SUM(I61:I83)</f>
        <v>0</v>
      </c>
    </row>
    <row r="85" spans="1:9" ht="15.75">
      <c r="A85" s="23" t="s">
        <v>122</v>
      </c>
      <c r="B85" s="23"/>
      <c r="C85" s="23"/>
      <c r="D85" s="23"/>
      <c r="E85" s="79" t="s">
        <v>123</v>
      </c>
      <c r="F85" s="23"/>
      <c r="G85" s="23"/>
      <c r="H85" s="210"/>
      <c r="I85" s="80"/>
    </row>
    <row r="86" spans="1:9" ht="15.75">
      <c r="A86" s="63"/>
      <c r="B86" s="63" t="s">
        <v>124</v>
      </c>
      <c r="C86" s="29"/>
      <c r="D86" s="29"/>
      <c r="E86" s="64" t="s">
        <v>125</v>
      </c>
      <c r="F86" s="63"/>
      <c r="G86" s="64"/>
      <c r="H86" s="211"/>
      <c r="I86" s="81"/>
    </row>
    <row r="87" spans="1:9" ht="99.75" customHeight="1">
      <c r="A87" s="35"/>
      <c r="B87" s="35"/>
      <c r="C87" s="36" t="s">
        <v>15</v>
      </c>
      <c r="D87" s="35" t="s">
        <v>126</v>
      </c>
      <c r="E87" s="50" t="s">
        <v>127</v>
      </c>
      <c r="F87" s="106" t="s">
        <v>78</v>
      </c>
      <c r="G87" s="186">
        <v>0</v>
      </c>
      <c r="H87" s="201"/>
      <c r="I87" s="39">
        <f t="shared" ref="I87:I89" si="7">H87*$G87</f>
        <v>0</v>
      </c>
    </row>
    <row r="88" spans="1:9" ht="82.5" customHeight="1">
      <c r="A88" s="35"/>
      <c r="B88" s="35"/>
      <c r="C88" s="36" t="s">
        <v>33</v>
      </c>
      <c r="D88" s="35" t="s">
        <v>128</v>
      </c>
      <c r="E88" s="42" t="s">
        <v>1051</v>
      </c>
      <c r="F88" s="106" t="s">
        <v>129</v>
      </c>
      <c r="G88" s="186">
        <v>0</v>
      </c>
      <c r="H88" s="201"/>
      <c r="I88" s="39">
        <f t="shared" si="7"/>
        <v>0</v>
      </c>
    </row>
    <row r="89" spans="1:9" ht="66.75" customHeight="1">
      <c r="A89" s="35"/>
      <c r="B89" s="35"/>
      <c r="C89" s="36" t="s">
        <v>45</v>
      </c>
      <c r="D89" s="41" t="s">
        <v>1052</v>
      </c>
      <c r="E89" s="82" t="s">
        <v>1053</v>
      </c>
      <c r="F89" s="106" t="s">
        <v>129</v>
      </c>
      <c r="G89" s="186">
        <v>0</v>
      </c>
      <c r="H89" s="206"/>
      <c r="I89" s="39">
        <f t="shared" si="7"/>
        <v>0</v>
      </c>
    </row>
    <row r="90" spans="1:9" ht="31.5">
      <c r="A90" s="44" t="s">
        <v>516</v>
      </c>
      <c r="B90" s="44"/>
      <c r="C90" s="46"/>
      <c r="D90" s="46"/>
      <c r="E90" s="68"/>
      <c r="F90" s="69"/>
      <c r="G90" s="70"/>
      <c r="H90" s="208"/>
      <c r="I90" s="71">
        <f>SUM(I87:I89)</f>
        <v>0</v>
      </c>
    </row>
    <row r="91" spans="1:9" ht="15.75">
      <c r="A91" s="29"/>
      <c r="B91" s="29" t="s">
        <v>130</v>
      </c>
      <c r="C91" s="29"/>
      <c r="D91" s="29"/>
      <c r="E91" s="83" t="s">
        <v>131</v>
      </c>
      <c r="F91" s="84"/>
      <c r="G91" s="85"/>
      <c r="H91" s="212"/>
      <c r="I91" s="86"/>
    </row>
    <row r="92" spans="1:9" ht="82.5" customHeight="1">
      <c r="A92" s="35"/>
      <c r="B92" s="35"/>
      <c r="C92" s="36" t="s">
        <v>15</v>
      </c>
      <c r="D92" s="35" t="s">
        <v>132</v>
      </c>
      <c r="E92" s="40" t="s">
        <v>1054</v>
      </c>
      <c r="F92" s="106" t="s">
        <v>78</v>
      </c>
      <c r="G92" s="186">
        <v>0</v>
      </c>
      <c r="H92" s="206"/>
      <c r="I92" s="39">
        <f t="shared" ref="I92:I93" si="8">H92*$G92</f>
        <v>0</v>
      </c>
    </row>
    <row r="93" spans="1:9" ht="48.75" customHeight="1">
      <c r="A93" s="35"/>
      <c r="B93" s="35"/>
      <c r="C93" s="87" t="s">
        <v>33</v>
      </c>
      <c r="D93" s="106" t="s">
        <v>133</v>
      </c>
      <c r="E93" s="74" t="s">
        <v>517</v>
      </c>
      <c r="F93" s="106" t="s">
        <v>134</v>
      </c>
      <c r="G93" s="186">
        <v>0</v>
      </c>
      <c r="H93" s="201"/>
      <c r="I93" s="39">
        <f t="shared" si="8"/>
        <v>0</v>
      </c>
    </row>
    <row r="94" spans="1:9" ht="48.75" customHeight="1">
      <c r="A94" s="35"/>
      <c r="B94" s="35"/>
      <c r="C94" s="239" t="s">
        <v>45</v>
      </c>
      <c r="D94" s="240" t="s">
        <v>1133</v>
      </c>
      <c r="E94" s="241" t="s">
        <v>1134</v>
      </c>
      <c r="F94" s="240" t="s">
        <v>78</v>
      </c>
      <c r="G94" s="186">
        <v>0</v>
      </c>
      <c r="H94" s="201"/>
      <c r="I94" s="39"/>
    </row>
    <row r="95" spans="1:9" ht="48.75" customHeight="1">
      <c r="A95" s="35"/>
      <c r="B95" s="35"/>
      <c r="C95" s="239" t="s">
        <v>64</v>
      </c>
      <c r="D95" s="240" t="s">
        <v>1135</v>
      </c>
      <c r="E95" s="241" t="s">
        <v>1136</v>
      </c>
      <c r="F95" s="240" t="s">
        <v>78</v>
      </c>
      <c r="G95" s="186">
        <v>0</v>
      </c>
      <c r="H95" s="201"/>
      <c r="I95" s="39"/>
    </row>
    <row r="96" spans="1:9" ht="31.5">
      <c r="A96" s="44" t="s">
        <v>518</v>
      </c>
      <c r="B96" s="44"/>
      <c r="C96" s="46"/>
      <c r="D96" s="46"/>
      <c r="E96" s="68"/>
      <c r="F96" s="69"/>
      <c r="G96" s="70"/>
      <c r="H96" s="208"/>
      <c r="I96" s="71">
        <f>SUM(I92:I93)</f>
        <v>0</v>
      </c>
    </row>
    <row r="97" spans="1:9" ht="15.75">
      <c r="A97" s="29"/>
      <c r="B97" s="88" t="s">
        <v>135</v>
      </c>
      <c r="C97" s="29"/>
      <c r="D97" s="29"/>
      <c r="E97" s="83" t="s">
        <v>136</v>
      </c>
      <c r="F97" s="84"/>
      <c r="G97" s="85"/>
      <c r="H97" s="212"/>
      <c r="I97" s="86"/>
    </row>
    <row r="98" spans="1:9" ht="75.75" customHeight="1">
      <c r="A98" s="35"/>
      <c r="B98" s="35"/>
      <c r="C98" s="36" t="s">
        <v>15</v>
      </c>
      <c r="D98" s="41" t="s">
        <v>1055</v>
      </c>
      <c r="E98" s="43" t="s">
        <v>940</v>
      </c>
      <c r="F98" s="106" t="s">
        <v>78</v>
      </c>
      <c r="G98" s="198">
        <v>0</v>
      </c>
      <c r="H98" s="201"/>
      <c r="I98" s="39">
        <f t="shared" ref="I98:I127" si="9">H98*$G98</f>
        <v>0</v>
      </c>
    </row>
    <row r="99" spans="1:9" ht="64.5" customHeight="1">
      <c r="A99" s="35"/>
      <c r="B99" s="35"/>
      <c r="C99" s="36" t="s">
        <v>521</v>
      </c>
      <c r="D99" s="41"/>
      <c r="E99" s="74" t="s">
        <v>1056</v>
      </c>
      <c r="F99" s="106"/>
      <c r="G99" s="186"/>
      <c r="H99" s="201"/>
      <c r="I99" s="39"/>
    </row>
    <row r="100" spans="1:9" ht="39" customHeight="1">
      <c r="A100" s="35"/>
      <c r="B100" s="35"/>
      <c r="C100" s="36" t="s">
        <v>18</v>
      </c>
      <c r="D100" s="72"/>
      <c r="E100" s="74" t="s">
        <v>522</v>
      </c>
      <c r="F100" s="106" t="s">
        <v>78</v>
      </c>
      <c r="G100" s="198">
        <v>0</v>
      </c>
      <c r="H100" s="201"/>
      <c r="I100" s="39">
        <f t="shared" si="9"/>
        <v>0</v>
      </c>
    </row>
    <row r="101" spans="1:9" ht="36" customHeight="1">
      <c r="A101" s="35"/>
      <c r="B101" s="35"/>
      <c r="C101" s="36" t="s">
        <v>21</v>
      </c>
      <c r="D101" s="72"/>
      <c r="E101" s="74" t="s">
        <v>523</v>
      </c>
      <c r="F101" s="106" t="s">
        <v>78</v>
      </c>
      <c r="G101" s="186">
        <v>0</v>
      </c>
      <c r="H101" s="201"/>
      <c r="I101" s="39">
        <f t="shared" si="9"/>
        <v>0</v>
      </c>
    </row>
    <row r="102" spans="1:9" ht="75" customHeight="1">
      <c r="A102" s="35"/>
      <c r="B102" s="35"/>
      <c r="C102" s="36" t="s">
        <v>33</v>
      </c>
      <c r="D102" s="41" t="s">
        <v>520</v>
      </c>
      <c r="E102" s="74" t="s">
        <v>941</v>
      </c>
      <c r="F102" s="106" t="s">
        <v>78</v>
      </c>
      <c r="G102" s="186">
        <v>0</v>
      </c>
      <c r="H102" s="201"/>
      <c r="I102" s="39">
        <f t="shared" si="9"/>
        <v>0</v>
      </c>
    </row>
    <row r="103" spans="1:9" ht="48.75" customHeight="1">
      <c r="A103" s="35"/>
      <c r="B103" s="35"/>
      <c r="C103" s="36" t="s">
        <v>45</v>
      </c>
      <c r="D103" s="41" t="s">
        <v>137</v>
      </c>
      <c r="E103" s="74" t="s">
        <v>525</v>
      </c>
      <c r="F103" s="106" t="s">
        <v>78</v>
      </c>
      <c r="G103" s="186">
        <v>0</v>
      </c>
      <c r="H103" s="201"/>
      <c r="I103" s="39">
        <f t="shared" si="9"/>
        <v>0</v>
      </c>
    </row>
    <row r="104" spans="1:9" ht="69" customHeight="1">
      <c r="A104" s="35"/>
      <c r="B104" s="35"/>
      <c r="C104" s="36" t="s">
        <v>524</v>
      </c>
      <c r="D104" s="41"/>
      <c r="E104" s="74" t="s">
        <v>519</v>
      </c>
      <c r="F104" s="106"/>
      <c r="G104" s="186"/>
      <c r="H104" s="201"/>
      <c r="I104" s="39"/>
    </row>
    <row r="105" spans="1:9" ht="37.5" customHeight="1">
      <c r="A105" s="35"/>
      <c r="B105" s="35"/>
      <c r="C105" s="36" t="s">
        <v>64</v>
      </c>
      <c r="D105" s="41" t="s">
        <v>138</v>
      </c>
      <c r="E105" s="74" t="s">
        <v>139</v>
      </c>
      <c r="F105" s="106" t="s">
        <v>140</v>
      </c>
      <c r="G105" s="186">
        <v>0</v>
      </c>
      <c r="H105" s="201"/>
      <c r="I105" s="39">
        <f t="shared" si="9"/>
        <v>0</v>
      </c>
    </row>
    <row r="106" spans="1:9" ht="33.75" customHeight="1">
      <c r="A106" s="35"/>
      <c r="B106" s="35"/>
      <c r="C106" s="36" t="s">
        <v>176</v>
      </c>
      <c r="D106" s="41" t="s">
        <v>138</v>
      </c>
      <c r="E106" s="74" t="s">
        <v>142</v>
      </c>
      <c r="F106" s="106" t="s">
        <v>20</v>
      </c>
      <c r="G106" s="198">
        <v>0</v>
      </c>
      <c r="H106" s="201"/>
      <c r="I106" s="39">
        <f t="shared" si="9"/>
        <v>0</v>
      </c>
    </row>
    <row r="107" spans="1:9" ht="33.75" customHeight="1">
      <c r="A107" s="35"/>
      <c r="B107" s="35"/>
      <c r="C107" s="36" t="s">
        <v>336</v>
      </c>
      <c r="D107" s="41" t="s">
        <v>138</v>
      </c>
      <c r="E107" s="89" t="s">
        <v>526</v>
      </c>
      <c r="F107" s="106" t="s">
        <v>140</v>
      </c>
      <c r="G107" s="186">
        <v>0</v>
      </c>
      <c r="H107" s="201"/>
      <c r="I107" s="39">
        <f t="shared" si="9"/>
        <v>0</v>
      </c>
    </row>
    <row r="108" spans="1:9" ht="66" customHeight="1">
      <c r="A108" s="35"/>
      <c r="B108" s="35"/>
      <c r="C108" s="36" t="s">
        <v>66</v>
      </c>
      <c r="D108" s="41" t="s">
        <v>144</v>
      </c>
      <c r="E108" s="43" t="s">
        <v>1000</v>
      </c>
      <c r="F108" s="106" t="s">
        <v>78</v>
      </c>
      <c r="G108" s="186">
        <v>0</v>
      </c>
      <c r="H108" s="201"/>
      <c r="I108" s="39">
        <f t="shared" si="9"/>
        <v>0</v>
      </c>
    </row>
    <row r="109" spans="1:9" ht="59.25" customHeight="1">
      <c r="A109" s="35"/>
      <c r="B109" s="35"/>
      <c r="C109" s="36" t="s">
        <v>98</v>
      </c>
      <c r="D109" s="41" t="s">
        <v>145</v>
      </c>
      <c r="E109" s="43" t="s">
        <v>942</v>
      </c>
      <c r="F109" s="106" t="s">
        <v>78</v>
      </c>
      <c r="G109" s="186">
        <v>0</v>
      </c>
      <c r="H109" s="201"/>
      <c r="I109" s="39">
        <f t="shared" si="9"/>
        <v>0</v>
      </c>
    </row>
    <row r="110" spans="1:9" ht="55.5" customHeight="1">
      <c r="A110" s="35"/>
      <c r="B110" s="35"/>
      <c r="C110" s="36" t="s">
        <v>92</v>
      </c>
      <c r="D110" s="41" t="s">
        <v>146</v>
      </c>
      <c r="E110" s="43" t="s">
        <v>943</v>
      </c>
      <c r="F110" s="106" t="s">
        <v>78</v>
      </c>
      <c r="G110" s="186">
        <v>0</v>
      </c>
      <c r="H110" s="201"/>
      <c r="I110" s="39">
        <f t="shared" si="9"/>
        <v>0</v>
      </c>
    </row>
    <row r="111" spans="1:9" ht="50.25" customHeight="1">
      <c r="A111" s="35"/>
      <c r="B111" s="35"/>
      <c r="C111" s="36" t="s">
        <v>100</v>
      </c>
      <c r="D111" s="41" t="s">
        <v>147</v>
      </c>
      <c r="E111" s="43" t="s">
        <v>528</v>
      </c>
      <c r="F111" s="106" t="s">
        <v>148</v>
      </c>
      <c r="G111" s="186">
        <v>0</v>
      </c>
      <c r="H111" s="201"/>
      <c r="I111" s="39">
        <f t="shared" si="9"/>
        <v>0</v>
      </c>
    </row>
    <row r="112" spans="1:9" ht="48" customHeight="1">
      <c r="A112" s="35"/>
      <c r="B112" s="35"/>
      <c r="C112" s="36" t="s">
        <v>527</v>
      </c>
      <c r="D112" s="41" t="s">
        <v>149</v>
      </c>
      <c r="E112" s="74" t="s">
        <v>944</v>
      </c>
      <c r="F112" s="106" t="s">
        <v>148</v>
      </c>
      <c r="G112" s="186">
        <v>0</v>
      </c>
      <c r="H112" s="201"/>
      <c r="I112" s="39">
        <f t="shared" si="9"/>
        <v>0</v>
      </c>
    </row>
    <row r="113" spans="1:9" ht="63" customHeight="1">
      <c r="A113" s="35"/>
      <c r="B113" s="35"/>
      <c r="C113" s="36" t="s">
        <v>103</v>
      </c>
      <c r="D113" s="41" t="s">
        <v>1057</v>
      </c>
      <c r="E113" s="42" t="s">
        <v>150</v>
      </c>
      <c r="F113" s="106" t="s">
        <v>78</v>
      </c>
      <c r="G113" s="186">
        <v>0</v>
      </c>
      <c r="H113" s="201"/>
      <c r="I113" s="39">
        <f t="shared" si="9"/>
        <v>0</v>
      </c>
    </row>
    <row r="114" spans="1:9" ht="58.5" customHeight="1">
      <c r="A114" s="35"/>
      <c r="B114" s="35"/>
      <c r="C114" s="36" t="s">
        <v>104</v>
      </c>
      <c r="D114" s="41" t="s">
        <v>1024</v>
      </c>
      <c r="E114" s="43" t="s">
        <v>151</v>
      </c>
      <c r="F114" s="106" t="s">
        <v>78</v>
      </c>
      <c r="G114" s="198">
        <v>0</v>
      </c>
      <c r="H114" s="201"/>
      <c r="I114" s="39">
        <f t="shared" si="9"/>
        <v>0</v>
      </c>
    </row>
    <row r="115" spans="1:9" ht="55.5" customHeight="1">
      <c r="A115" s="35"/>
      <c r="B115" s="35"/>
      <c r="C115" s="36" t="s">
        <v>105</v>
      </c>
      <c r="D115" s="41" t="s">
        <v>152</v>
      </c>
      <c r="E115" s="43" t="s">
        <v>153</v>
      </c>
      <c r="F115" s="106" t="s">
        <v>78</v>
      </c>
      <c r="G115" s="186">
        <v>0</v>
      </c>
      <c r="H115" s="201"/>
      <c r="I115" s="39">
        <f t="shared" si="9"/>
        <v>0</v>
      </c>
    </row>
    <row r="116" spans="1:9" ht="33.75" customHeight="1">
      <c r="A116" s="35"/>
      <c r="B116" s="35"/>
      <c r="C116" s="36" t="s">
        <v>106</v>
      </c>
      <c r="D116" s="41" t="s">
        <v>1001</v>
      </c>
      <c r="E116" s="43" t="s">
        <v>971</v>
      </c>
      <c r="F116" s="106" t="s">
        <v>154</v>
      </c>
      <c r="G116" s="186">
        <v>61.3</v>
      </c>
      <c r="H116" s="201"/>
      <c r="I116" s="39">
        <f t="shared" si="9"/>
        <v>0</v>
      </c>
    </row>
    <row r="117" spans="1:9" ht="33.75" customHeight="1">
      <c r="A117" s="35"/>
      <c r="B117" s="35"/>
      <c r="C117" s="36" t="s">
        <v>107</v>
      </c>
      <c r="D117" s="41" t="s">
        <v>1003</v>
      </c>
      <c r="E117" s="74" t="s">
        <v>1002</v>
      </c>
      <c r="F117" s="106" t="s">
        <v>154</v>
      </c>
      <c r="G117" s="186">
        <v>40.050000000000004</v>
      </c>
      <c r="H117" s="201"/>
      <c r="I117" s="39">
        <f t="shared" si="9"/>
        <v>0</v>
      </c>
    </row>
    <row r="118" spans="1:9" ht="16.5" customHeight="1">
      <c r="A118" s="35"/>
      <c r="B118" s="35"/>
      <c r="C118" s="36" t="s">
        <v>108</v>
      </c>
      <c r="D118" s="41" t="s">
        <v>155</v>
      </c>
      <c r="E118" s="43" t="s">
        <v>972</v>
      </c>
      <c r="F118" s="106" t="s">
        <v>154</v>
      </c>
      <c r="G118" s="186">
        <v>0</v>
      </c>
      <c r="H118" s="201"/>
      <c r="I118" s="39">
        <f t="shared" si="9"/>
        <v>0</v>
      </c>
    </row>
    <row r="119" spans="1:9" ht="72" customHeight="1">
      <c r="A119" s="35"/>
      <c r="B119" s="35"/>
      <c r="C119" s="36" t="s">
        <v>1025</v>
      </c>
      <c r="D119" s="41" t="s">
        <v>1058</v>
      </c>
      <c r="E119" s="74" t="s">
        <v>529</v>
      </c>
      <c r="F119" s="106" t="s">
        <v>78</v>
      </c>
      <c r="G119" s="186">
        <v>0</v>
      </c>
      <c r="H119" s="201"/>
      <c r="I119" s="39">
        <f t="shared" si="9"/>
        <v>0</v>
      </c>
    </row>
    <row r="120" spans="1:9" ht="65.25" customHeight="1">
      <c r="A120" s="35"/>
      <c r="B120" s="35"/>
      <c r="C120" s="36" t="s">
        <v>1026</v>
      </c>
      <c r="D120" s="41" t="s">
        <v>1059</v>
      </c>
      <c r="E120" s="43" t="s">
        <v>1031</v>
      </c>
      <c r="F120" s="106" t="s">
        <v>78</v>
      </c>
      <c r="G120" s="186">
        <v>0</v>
      </c>
      <c r="H120" s="201"/>
      <c r="I120" s="39">
        <f t="shared" si="9"/>
        <v>0</v>
      </c>
    </row>
    <row r="121" spans="1:9" ht="63.75" customHeight="1">
      <c r="A121" s="35"/>
      <c r="B121" s="35"/>
      <c r="C121" s="36" t="s">
        <v>1027</v>
      </c>
      <c r="D121" s="41" t="s">
        <v>969</v>
      </c>
      <c r="E121" s="74" t="s">
        <v>1032</v>
      </c>
      <c r="F121" s="106" t="s">
        <v>78</v>
      </c>
      <c r="G121" s="186">
        <v>0</v>
      </c>
      <c r="H121" s="201"/>
      <c r="I121" s="39">
        <f t="shared" si="9"/>
        <v>0</v>
      </c>
    </row>
    <row r="122" spans="1:9" ht="68.25" customHeight="1">
      <c r="A122" s="35"/>
      <c r="B122" s="35"/>
      <c r="C122" s="87" t="s">
        <v>1028</v>
      </c>
      <c r="D122" s="41" t="s">
        <v>1060</v>
      </c>
      <c r="E122" s="74" t="s">
        <v>945</v>
      </c>
      <c r="F122" s="73" t="s">
        <v>78</v>
      </c>
      <c r="G122" s="186">
        <v>0</v>
      </c>
      <c r="H122" s="201"/>
      <c r="I122" s="39">
        <f t="shared" si="9"/>
        <v>0</v>
      </c>
    </row>
    <row r="123" spans="1:9" ht="79.5" customHeight="1">
      <c r="A123" s="35"/>
      <c r="B123" s="35"/>
      <c r="C123" s="36" t="s">
        <v>530</v>
      </c>
      <c r="D123" s="41" t="s">
        <v>1061</v>
      </c>
      <c r="E123" s="43" t="s">
        <v>946</v>
      </c>
      <c r="F123" s="106" t="s">
        <v>78</v>
      </c>
      <c r="G123" s="186">
        <v>0</v>
      </c>
      <c r="H123" s="201"/>
      <c r="I123" s="39">
        <f t="shared" si="9"/>
        <v>0</v>
      </c>
    </row>
    <row r="124" spans="1:9" ht="73.5" customHeight="1">
      <c r="A124" s="35"/>
      <c r="B124" s="35"/>
      <c r="C124" s="36" t="s">
        <v>531</v>
      </c>
      <c r="D124" s="41" t="s">
        <v>1062</v>
      </c>
      <c r="E124" s="43" t="s">
        <v>156</v>
      </c>
      <c r="F124" s="106" t="s">
        <v>78</v>
      </c>
      <c r="G124" s="186">
        <v>0</v>
      </c>
      <c r="H124" s="201"/>
      <c r="I124" s="39">
        <f t="shared" si="9"/>
        <v>0</v>
      </c>
    </row>
    <row r="125" spans="1:9" ht="54" customHeight="1">
      <c r="A125" s="35"/>
      <c r="B125" s="35"/>
      <c r="C125" s="36" t="s">
        <v>532</v>
      </c>
      <c r="D125" s="41" t="s">
        <v>1063</v>
      </c>
      <c r="E125" s="43" t="s">
        <v>157</v>
      </c>
      <c r="F125" s="106" t="s">
        <v>78</v>
      </c>
      <c r="G125" s="186">
        <v>0</v>
      </c>
      <c r="H125" s="201"/>
      <c r="I125" s="39">
        <f t="shared" si="9"/>
        <v>0</v>
      </c>
    </row>
    <row r="126" spans="1:9" ht="15.75" customHeight="1">
      <c r="A126" s="35"/>
      <c r="B126" s="35"/>
      <c r="C126" s="36" t="s">
        <v>112</v>
      </c>
      <c r="D126" s="41" t="s">
        <v>930</v>
      </c>
      <c r="E126" s="74" t="s">
        <v>158</v>
      </c>
      <c r="F126" s="106" t="s">
        <v>189</v>
      </c>
      <c r="G126" s="198">
        <v>0</v>
      </c>
      <c r="H126" s="201"/>
      <c r="I126" s="39">
        <f t="shared" si="9"/>
        <v>0</v>
      </c>
    </row>
    <row r="127" spans="1:9" ht="84.75" customHeight="1">
      <c r="A127" s="35"/>
      <c r="B127" s="35"/>
      <c r="C127" s="36" t="s">
        <v>113</v>
      </c>
      <c r="D127" s="41" t="s">
        <v>1064</v>
      </c>
      <c r="E127" s="74" t="s">
        <v>533</v>
      </c>
      <c r="F127" s="106" t="s">
        <v>78</v>
      </c>
      <c r="G127" s="90">
        <v>0</v>
      </c>
      <c r="H127" s="206"/>
      <c r="I127" s="39">
        <f t="shared" si="9"/>
        <v>0</v>
      </c>
    </row>
    <row r="128" spans="1:9" ht="84.75" hidden="1" customHeight="1">
      <c r="A128" s="242" t="s">
        <v>1137</v>
      </c>
      <c r="B128" s="243"/>
      <c r="C128" s="244" t="s">
        <v>107</v>
      </c>
      <c r="D128" s="243" t="s">
        <v>1138</v>
      </c>
      <c r="E128" s="245"/>
      <c r="F128" s="246" t="s">
        <v>189</v>
      </c>
      <c r="G128" s="247">
        <v>0</v>
      </c>
      <c r="H128" s="246"/>
      <c r="I128" s="246"/>
    </row>
    <row r="129" spans="1:9" ht="25.5">
      <c r="A129" s="69" t="s">
        <v>534</v>
      </c>
      <c r="B129" s="69"/>
      <c r="C129" s="91"/>
      <c r="D129" s="91"/>
      <c r="E129" s="70"/>
      <c r="F129" s="69"/>
      <c r="G129" s="70"/>
      <c r="H129" s="208"/>
      <c r="I129" s="71">
        <f>SUM(I98:I127)</f>
        <v>0</v>
      </c>
    </row>
    <row r="130" spans="1:9">
      <c r="A130" s="84"/>
      <c r="B130" s="84" t="s">
        <v>159</v>
      </c>
      <c r="C130" s="84"/>
      <c r="D130" s="84"/>
      <c r="E130" s="92" t="s">
        <v>160</v>
      </c>
      <c r="F130" s="84"/>
      <c r="G130" s="85"/>
      <c r="H130" s="212"/>
      <c r="I130" s="86"/>
    </row>
    <row r="131" spans="1:9" ht="78" customHeight="1">
      <c r="A131" s="35"/>
      <c r="B131" s="35"/>
      <c r="C131" s="248" t="s">
        <v>15</v>
      </c>
      <c r="D131" s="237" t="s">
        <v>947</v>
      </c>
      <c r="E131" s="82" t="s">
        <v>1139</v>
      </c>
      <c r="F131" s="106" t="s">
        <v>20</v>
      </c>
      <c r="G131" s="186">
        <v>0</v>
      </c>
      <c r="H131" s="371"/>
      <c r="I131" s="39">
        <f t="shared" ref="I131:I141" si="10">H131*$G131</f>
        <v>0</v>
      </c>
    </row>
    <row r="132" spans="1:9" ht="48.75" customHeight="1">
      <c r="A132" s="35"/>
      <c r="B132" s="35"/>
      <c r="C132" s="36" t="s">
        <v>33</v>
      </c>
      <c r="D132" s="41" t="s">
        <v>653</v>
      </c>
      <c r="E132" s="82" t="s">
        <v>161</v>
      </c>
      <c r="F132" s="106" t="s">
        <v>20</v>
      </c>
      <c r="G132" s="186"/>
      <c r="H132" s="371"/>
      <c r="I132" s="39">
        <f t="shared" si="10"/>
        <v>0</v>
      </c>
    </row>
    <row r="133" spans="1:9" ht="104.25" customHeight="1">
      <c r="A133" s="35"/>
      <c r="B133" s="35"/>
      <c r="C133" s="36" t="s">
        <v>45</v>
      </c>
      <c r="D133" s="35" t="s">
        <v>162</v>
      </c>
      <c r="E133" s="42" t="s">
        <v>163</v>
      </c>
      <c r="F133" s="106" t="s">
        <v>20</v>
      </c>
      <c r="G133" s="186">
        <v>0</v>
      </c>
      <c r="H133" s="201"/>
      <c r="I133" s="39">
        <f t="shared" si="10"/>
        <v>0</v>
      </c>
    </row>
    <row r="134" spans="1:9" ht="98.25" customHeight="1">
      <c r="A134" s="35"/>
      <c r="B134" s="35"/>
      <c r="C134" s="36" t="s">
        <v>75</v>
      </c>
      <c r="D134" s="35" t="s">
        <v>984</v>
      </c>
      <c r="E134" s="42" t="s">
        <v>164</v>
      </c>
      <c r="F134" s="106" t="s">
        <v>20</v>
      </c>
      <c r="G134" s="186">
        <v>0</v>
      </c>
      <c r="H134" s="201"/>
      <c r="I134" s="39">
        <f t="shared" si="10"/>
        <v>0</v>
      </c>
    </row>
    <row r="135" spans="1:9" ht="93.75" customHeight="1">
      <c r="A135" s="35"/>
      <c r="B135" s="35"/>
      <c r="C135" s="36" t="s">
        <v>79</v>
      </c>
      <c r="D135" s="35" t="s">
        <v>165</v>
      </c>
      <c r="E135" s="42" t="s">
        <v>166</v>
      </c>
      <c r="F135" s="106" t="s">
        <v>20</v>
      </c>
      <c r="G135" s="186">
        <v>0</v>
      </c>
      <c r="H135" s="201"/>
      <c r="I135" s="39">
        <f t="shared" si="10"/>
        <v>0</v>
      </c>
    </row>
    <row r="136" spans="1:9" ht="105.75" customHeight="1">
      <c r="A136" s="35"/>
      <c r="B136" s="35"/>
      <c r="C136" s="36" t="s">
        <v>64</v>
      </c>
      <c r="D136" s="35" t="s">
        <v>167</v>
      </c>
      <c r="E136" s="42" t="s">
        <v>168</v>
      </c>
      <c r="F136" s="106" t="s">
        <v>20</v>
      </c>
      <c r="G136" s="186">
        <v>21</v>
      </c>
      <c r="H136" s="201"/>
      <c r="I136" s="39">
        <f t="shared" si="10"/>
        <v>0</v>
      </c>
    </row>
    <row r="137" spans="1:9" ht="89.25" customHeight="1">
      <c r="A137" s="35"/>
      <c r="B137" s="35"/>
      <c r="C137" s="36" t="s">
        <v>176</v>
      </c>
      <c r="D137" s="35" t="s">
        <v>169</v>
      </c>
      <c r="E137" s="42" t="s">
        <v>170</v>
      </c>
      <c r="F137" s="106" t="s">
        <v>20</v>
      </c>
      <c r="G137" s="186">
        <v>0</v>
      </c>
      <c r="H137" s="201"/>
      <c r="I137" s="39">
        <f t="shared" si="10"/>
        <v>0</v>
      </c>
    </row>
    <row r="138" spans="1:9" ht="116.25" customHeight="1">
      <c r="A138" s="35"/>
      <c r="B138" s="35"/>
      <c r="C138" s="36" t="s">
        <v>66</v>
      </c>
      <c r="D138" s="35" t="s">
        <v>172</v>
      </c>
      <c r="E138" s="42" t="s">
        <v>173</v>
      </c>
      <c r="F138" s="106" t="s">
        <v>20</v>
      </c>
      <c r="G138" s="198">
        <v>20.950000000000003</v>
      </c>
      <c r="H138" s="201"/>
      <c r="I138" s="39">
        <f t="shared" si="10"/>
        <v>0</v>
      </c>
    </row>
    <row r="139" spans="1:9" ht="57" customHeight="1">
      <c r="A139" s="35"/>
      <c r="B139" s="35"/>
      <c r="C139" s="36" t="s">
        <v>98</v>
      </c>
      <c r="D139" s="41" t="s">
        <v>174</v>
      </c>
      <c r="E139" s="82" t="s">
        <v>175</v>
      </c>
      <c r="F139" s="106" t="s">
        <v>129</v>
      </c>
      <c r="G139" s="186">
        <v>0</v>
      </c>
      <c r="H139" s="201"/>
      <c r="I139" s="39">
        <f t="shared" si="10"/>
        <v>0</v>
      </c>
    </row>
    <row r="140" spans="1:9" ht="90" customHeight="1">
      <c r="A140" s="35"/>
      <c r="B140" s="35"/>
      <c r="C140" s="36" t="s">
        <v>92</v>
      </c>
      <c r="D140" s="35" t="s">
        <v>177</v>
      </c>
      <c r="E140" s="42" t="s">
        <v>535</v>
      </c>
      <c r="F140" s="106" t="s">
        <v>20</v>
      </c>
      <c r="G140" s="186">
        <v>0</v>
      </c>
      <c r="H140" s="201"/>
      <c r="I140" s="39">
        <f t="shared" si="10"/>
        <v>0</v>
      </c>
    </row>
    <row r="141" spans="1:9" ht="70.5" customHeight="1">
      <c r="A141" s="35"/>
      <c r="B141" s="35"/>
      <c r="C141" s="36" t="s">
        <v>100</v>
      </c>
      <c r="D141" s="35" t="s">
        <v>178</v>
      </c>
      <c r="E141" s="42" t="s">
        <v>536</v>
      </c>
      <c r="F141" s="106" t="s">
        <v>20</v>
      </c>
      <c r="G141" s="186">
        <v>0</v>
      </c>
      <c r="H141" s="201"/>
      <c r="I141" s="39">
        <f t="shared" si="10"/>
        <v>0</v>
      </c>
    </row>
    <row r="142" spans="1:9" ht="31.5">
      <c r="A142" s="44" t="s">
        <v>537</v>
      </c>
      <c r="B142" s="44"/>
      <c r="C142" s="46"/>
      <c r="D142" s="46"/>
      <c r="E142" s="68"/>
      <c r="F142" s="69"/>
      <c r="G142" s="70"/>
      <c r="H142" s="208"/>
      <c r="I142" s="71">
        <f>SUM(I131:I141)</f>
        <v>0</v>
      </c>
    </row>
    <row r="143" spans="1:9" ht="23.25" customHeight="1">
      <c r="A143" s="29"/>
      <c r="B143" s="29" t="s">
        <v>179</v>
      </c>
      <c r="C143" s="29"/>
      <c r="D143" s="29"/>
      <c r="E143" s="83" t="s">
        <v>180</v>
      </c>
      <c r="F143" s="84"/>
      <c r="G143" s="85"/>
      <c r="H143" s="212"/>
      <c r="I143" s="86"/>
    </row>
    <row r="144" spans="1:9" ht="100.5" customHeight="1">
      <c r="A144" s="36"/>
      <c r="B144" s="36"/>
      <c r="C144" s="36" t="s">
        <v>15</v>
      </c>
      <c r="D144" s="35" t="s">
        <v>181</v>
      </c>
      <c r="E144" s="62" t="s">
        <v>182</v>
      </c>
      <c r="F144" s="106" t="s">
        <v>78</v>
      </c>
      <c r="G144" s="186">
        <v>360.15000000000003</v>
      </c>
      <c r="H144" s="372"/>
      <c r="I144" s="39">
        <f t="shared" ref="I144:I152" si="11">H144*$G144</f>
        <v>0</v>
      </c>
    </row>
    <row r="145" spans="1:9" ht="96.75" customHeight="1">
      <c r="A145" s="36"/>
      <c r="B145" s="36"/>
      <c r="C145" s="36" t="s">
        <v>18</v>
      </c>
      <c r="D145" s="35" t="s">
        <v>181</v>
      </c>
      <c r="E145" s="42" t="s">
        <v>183</v>
      </c>
      <c r="F145" s="106" t="s">
        <v>78</v>
      </c>
      <c r="G145" s="186">
        <v>0</v>
      </c>
      <c r="H145" s="372"/>
      <c r="I145" s="39">
        <f t="shared" si="11"/>
        <v>0</v>
      </c>
    </row>
    <row r="146" spans="1:9" ht="82.5" customHeight="1">
      <c r="A146" s="36"/>
      <c r="B146" s="36"/>
      <c r="C146" s="36" t="s">
        <v>33</v>
      </c>
      <c r="D146" s="238" t="s">
        <v>1140</v>
      </c>
      <c r="E146" s="42" t="s">
        <v>184</v>
      </c>
      <c r="F146" s="106" t="s">
        <v>78</v>
      </c>
      <c r="G146" s="186">
        <v>186.25</v>
      </c>
      <c r="H146" s="372"/>
      <c r="I146" s="39">
        <f t="shared" si="11"/>
        <v>0</v>
      </c>
    </row>
    <row r="147" spans="1:9" ht="82.5" customHeight="1">
      <c r="A147" s="36"/>
      <c r="B147" s="36"/>
      <c r="C147" s="36"/>
      <c r="D147" s="249" t="s">
        <v>1141</v>
      </c>
      <c r="E147" s="250" t="s">
        <v>1142</v>
      </c>
      <c r="F147" s="106"/>
      <c r="G147" s="186"/>
      <c r="H147" s="372"/>
      <c r="I147" s="39"/>
    </row>
    <row r="148" spans="1:9" ht="82.5" customHeight="1">
      <c r="A148" s="36"/>
      <c r="B148" s="36"/>
      <c r="C148" s="36"/>
      <c r="D148" s="249" t="s">
        <v>1143</v>
      </c>
      <c r="E148" s="251" t="s">
        <v>1142</v>
      </c>
      <c r="F148" s="106" t="s">
        <v>129</v>
      </c>
      <c r="G148" s="186">
        <v>0</v>
      </c>
      <c r="H148" s="372"/>
      <c r="I148" s="39"/>
    </row>
    <row r="149" spans="1:9" ht="78.75" customHeight="1">
      <c r="A149" s="36"/>
      <c r="B149" s="36"/>
      <c r="C149" s="36" t="s">
        <v>45</v>
      </c>
      <c r="D149" s="106" t="s">
        <v>1065</v>
      </c>
      <c r="E149" s="42" t="s">
        <v>185</v>
      </c>
      <c r="F149" s="106" t="s">
        <v>78</v>
      </c>
      <c r="G149" s="186">
        <v>0</v>
      </c>
      <c r="H149" s="201"/>
      <c r="I149" s="39">
        <f t="shared" si="11"/>
        <v>0</v>
      </c>
    </row>
    <row r="150" spans="1:9" ht="82.5" customHeight="1">
      <c r="A150" s="36"/>
      <c r="B150" s="36"/>
      <c r="C150" s="36" t="s">
        <v>64</v>
      </c>
      <c r="D150" s="35" t="s">
        <v>186</v>
      </c>
      <c r="E150" s="42" t="s">
        <v>187</v>
      </c>
      <c r="F150" s="106" t="s">
        <v>78</v>
      </c>
      <c r="G150" s="186">
        <v>500</v>
      </c>
      <c r="H150" s="372"/>
      <c r="I150" s="39">
        <f t="shared" si="11"/>
        <v>0</v>
      </c>
    </row>
    <row r="151" spans="1:9" ht="72" customHeight="1">
      <c r="A151" s="36"/>
      <c r="B151" s="36"/>
      <c r="C151" s="36" t="s">
        <v>66</v>
      </c>
      <c r="D151" s="35" t="s">
        <v>188</v>
      </c>
      <c r="E151" s="93" t="s">
        <v>948</v>
      </c>
      <c r="F151" s="106" t="s">
        <v>189</v>
      </c>
      <c r="G151" s="186">
        <v>146.30000000000001</v>
      </c>
      <c r="H151" s="372"/>
      <c r="I151" s="39">
        <f t="shared" si="11"/>
        <v>0</v>
      </c>
    </row>
    <row r="152" spans="1:9" ht="57" customHeight="1">
      <c r="A152" s="36"/>
      <c r="B152" s="36"/>
      <c r="C152" s="36" t="s">
        <v>98</v>
      </c>
      <c r="D152" s="35" t="s">
        <v>190</v>
      </c>
      <c r="E152" s="93" t="s">
        <v>996</v>
      </c>
      <c r="F152" s="106" t="s">
        <v>189</v>
      </c>
      <c r="G152" s="186">
        <v>0</v>
      </c>
      <c r="H152" s="201"/>
      <c r="I152" s="39">
        <f t="shared" si="11"/>
        <v>0</v>
      </c>
    </row>
    <row r="153" spans="1:9" ht="25.5">
      <c r="A153" s="69" t="s">
        <v>538</v>
      </c>
      <c r="B153" s="69"/>
      <c r="C153" s="91"/>
      <c r="D153" s="91"/>
      <c r="E153" s="70"/>
      <c r="F153" s="69"/>
      <c r="G153" s="70"/>
      <c r="H153" s="208"/>
      <c r="I153" s="71">
        <f>SUM(I144:I152)</f>
        <v>0</v>
      </c>
    </row>
    <row r="154" spans="1:9" ht="15.75">
      <c r="A154" s="23" t="s">
        <v>191</v>
      </c>
      <c r="B154" s="23"/>
      <c r="C154" s="23"/>
      <c r="D154" s="23"/>
      <c r="E154" s="79" t="s">
        <v>539</v>
      </c>
      <c r="F154" s="23"/>
      <c r="G154" s="23"/>
      <c r="H154" s="210"/>
      <c r="I154" s="80"/>
    </row>
    <row r="155" spans="1:9">
      <c r="A155" s="84"/>
      <c r="B155" s="84" t="s">
        <v>192</v>
      </c>
      <c r="C155" s="84"/>
      <c r="D155" s="84"/>
      <c r="E155" s="92" t="s">
        <v>540</v>
      </c>
      <c r="F155" s="84"/>
      <c r="G155" s="85"/>
      <c r="H155" s="212"/>
      <c r="I155" s="86"/>
    </row>
    <row r="156" spans="1:9" ht="97.5" customHeight="1">
      <c r="A156" s="35"/>
      <c r="B156" s="35"/>
      <c r="C156" s="252" t="s">
        <v>15</v>
      </c>
      <c r="D156" s="253" t="s">
        <v>1144</v>
      </c>
      <c r="E156" s="254" t="s">
        <v>1145</v>
      </c>
      <c r="F156" s="106" t="s">
        <v>78</v>
      </c>
      <c r="G156" s="186">
        <v>49.58</v>
      </c>
      <c r="H156" s="201"/>
      <c r="I156" s="39">
        <f t="shared" ref="I156:I163" si="12">H156*$G156</f>
        <v>0</v>
      </c>
    </row>
    <row r="157" spans="1:9" ht="60" customHeight="1">
      <c r="A157" s="35"/>
      <c r="B157" s="35"/>
      <c r="C157" s="36" t="s">
        <v>33</v>
      </c>
      <c r="D157" s="35" t="s">
        <v>1125</v>
      </c>
      <c r="E157" s="74" t="s">
        <v>1126</v>
      </c>
      <c r="F157" s="106" t="s">
        <v>78</v>
      </c>
      <c r="G157" s="186">
        <v>0</v>
      </c>
      <c r="H157" s="201"/>
      <c r="I157" s="39">
        <f t="shared" si="12"/>
        <v>0</v>
      </c>
    </row>
    <row r="158" spans="1:9" ht="84.75" customHeight="1">
      <c r="A158" s="35"/>
      <c r="B158" s="35"/>
      <c r="C158" s="36" t="s">
        <v>45</v>
      </c>
      <c r="D158" s="35" t="s">
        <v>193</v>
      </c>
      <c r="E158" s="43" t="s">
        <v>194</v>
      </c>
      <c r="F158" s="106" t="s">
        <v>195</v>
      </c>
      <c r="G158" s="186">
        <v>0</v>
      </c>
      <c r="H158" s="201"/>
      <c r="I158" s="39">
        <f t="shared" si="12"/>
        <v>0</v>
      </c>
    </row>
    <row r="159" spans="1:9" ht="81.75" customHeight="1">
      <c r="A159" s="35"/>
      <c r="B159" s="35"/>
      <c r="C159" s="72" t="s">
        <v>64</v>
      </c>
      <c r="D159" s="41" t="s">
        <v>196</v>
      </c>
      <c r="E159" s="89" t="s">
        <v>931</v>
      </c>
      <c r="F159" s="106" t="s">
        <v>195</v>
      </c>
      <c r="G159" s="186"/>
      <c r="H159" s="201"/>
      <c r="I159" s="39">
        <f t="shared" si="12"/>
        <v>0</v>
      </c>
    </row>
    <row r="160" spans="1:9" ht="76.5" customHeight="1">
      <c r="A160" s="35"/>
      <c r="B160" s="35"/>
      <c r="C160" s="36" t="s">
        <v>66</v>
      </c>
      <c r="D160" s="255" t="s">
        <v>197</v>
      </c>
      <c r="E160" s="256" t="s">
        <v>1146</v>
      </c>
      <c r="F160" s="106" t="s">
        <v>78</v>
      </c>
      <c r="G160" s="186">
        <v>0</v>
      </c>
      <c r="H160" s="201"/>
      <c r="I160" s="39">
        <f t="shared" si="12"/>
        <v>0</v>
      </c>
    </row>
    <row r="161" spans="1:9" ht="70.5" customHeight="1">
      <c r="A161" s="35"/>
      <c r="B161" s="35"/>
      <c r="C161" s="72" t="s">
        <v>98</v>
      </c>
      <c r="D161" s="41" t="s">
        <v>197</v>
      </c>
      <c r="E161" s="89" t="s">
        <v>932</v>
      </c>
      <c r="F161" s="106" t="s">
        <v>78</v>
      </c>
      <c r="G161" s="186"/>
      <c r="H161" s="201"/>
      <c r="I161" s="39">
        <f t="shared" si="12"/>
        <v>0</v>
      </c>
    </row>
    <row r="162" spans="1:9">
      <c r="A162" s="35"/>
      <c r="B162" s="35"/>
      <c r="C162" s="36" t="s">
        <v>92</v>
      </c>
      <c r="D162" s="35" t="s">
        <v>198</v>
      </c>
      <c r="E162" s="43" t="s">
        <v>199</v>
      </c>
      <c r="F162" s="106" t="s">
        <v>154</v>
      </c>
      <c r="G162" s="186">
        <v>21.276666666666667</v>
      </c>
      <c r="H162" s="201"/>
      <c r="I162" s="39">
        <f t="shared" si="12"/>
        <v>0</v>
      </c>
    </row>
    <row r="163" spans="1:9" ht="52.5" customHeight="1">
      <c r="A163" s="35"/>
      <c r="B163" s="35"/>
      <c r="C163" s="36" t="s">
        <v>100</v>
      </c>
      <c r="D163" s="35" t="s">
        <v>200</v>
      </c>
      <c r="E163" s="43" t="s">
        <v>201</v>
      </c>
      <c r="F163" s="106" t="s">
        <v>78</v>
      </c>
      <c r="G163" s="186">
        <v>0</v>
      </c>
      <c r="H163" s="201"/>
      <c r="I163" s="39">
        <f t="shared" si="12"/>
        <v>0</v>
      </c>
    </row>
    <row r="164" spans="1:9" ht="25.5">
      <c r="A164" s="69" t="s">
        <v>549</v>
      </c>
      <c r="B164" s="69"/>
      <c r="C164" s="91"/>
      <c r="D164" s="91"/>
      <c r="E164" s="70"/>
      <c r="F164" s="69"/>
      <c r="G164" s="70"/>
      <c r="H164" s="208"/>
      <c r="I164" s="71">
        <f>SUM(I156:I163)</f>
        <v>0</v>
      </c>
    </row>
    <row r="165" spans="1:9" ht="15.75">
      <c r="A165" s="23" t="s">
        <v>171</v>
      </c>
      <c r="B165" s="23"/>
      <c r="C165" s="23"/>
      <c r="D165" s="23"/>
      <c r="E165" s="79" t="s">
        <v>202</v>
      </c>
      <c r="F165" s="23"/>
      <c r="G165" s="23"/>
      <c r="H165" s="210"/>
      <c r="I165" s="80"/>
    </row>
    <row r="166" spans="1:9">
      <c r="A166" s="84"/>
      <c r="B166" s="84" t="s">
        <v>203</v>
      </c>
      <c r="C166" s="84"/>
      <c r="D166" s="84"/>
      <c r="E166" s="92" t="s">
        <v>204</v>
      </c>
      <c r="F166" s="84"/>
      <c r="G166" s="85"/>
      <c r="H166" s="212"/>
      <c r="I166" s="86"/>
    </row>
    <row r="167" spans="1:9" ht="102" customHeight="1">
      <c r="A167" s="35"/>
      <c r="B167" s="35"/>
      <c r="C167" s="36" t="s">
        <v>15</v>
      </c>
      <c r="D167" s="106" t="s">
        <v>205</v>
      </c>
      <c r="E167" s="76" t="s">
        <v>949</v>
      </c>
      <c r="F167" s="106" t="s">
        <v>206</v>
      </c>
      <c r="G167" s="186">
        <v>8.4459999999999997</v>
      </c>
      <c r="H167" s="201"/>
      <c r="I167" s="39">
        <f t="shared" ref="I167:I181" si="13">H167*$G167</f>
        <v>0</v>
      </c>
    </row>
    <row r="168" spans="1:9" ht="111.75" customHeight="1">
      <c r="A168" s="35"/>
      <c r="B168" s="35"/>
      <c r="C168" s="36" t="s">
        <v>18</v>
      </c>
      <c r="D168" s="106" t="s">
        <v>207</v>
      </c>
      <c r="E168" s="76" t="s">
        <v>541</v>
      </c>
      <c r="F168" s="106" t="s">
        <v>206</v>
      </c>
      <c r="G168" s="186">
        <v>0</v>
      </c>
      <c r="H168" s="201"/>
      <c r="I168" s="39">
        <f t="shared" si="13"/>
        <v>0</v>
      </c>
    </row>
    <row r="169" spans="1:9" ht="73.5" customHeight="1">
      <c r="A169" s="35"/>
      <c r="B169" s="35"/>
      <c r="C169" s="36" t="s">
        <v>33</v>
      </c>
      <c r="D169" s="106" t="s">
        <v>208</v>
      </c>
      <c r="E169" s="367" t="s">
        <v>950</v>
      </c>
      <c r="F169" s="106" t="s">
        <v>206</v>
      </c>
      <c r="G169" s="101">
        <v>13.53</v>
      </c>
      <c r="H169" s="201"/>
      <c r="I169" s="39">
        <f t="shared" si="13"/>
        <v>0</v>
      </c>
    </row>
    <row r="170" spans="1:9" ht="69" customHeight="1">
      <c r="A170" s="35"/>
      <c r="B170" s="35"/>
      <c r="C170" s="36" t="s">
        <v>45</v>
      </c>
      <c r="D170" s="106" t="s">
        <v>209</v>
      </c>
      <c r="E170" s="43" t="s">
        <v>542</v>
      </c>
      <c r="F170" s="106" t="s">
        <v>20</v>
      </c>
      <c r="G170" s="186">
        <v>0</v>
      </c>
      <c r="H170" s="201"/>
      <c r="I170" s="39">
        <f t="shared" si="13"/>
        <v>0</v>
      </c>
    </row>
    <row r="171" spans="1:9" ht="35.25" customHeight="1">
      <c r="A171" s="35"/>
      <c r="B171" s="35"/>
      <c r="C171" s="36" t="s">
        <v>64</v>
      </c>
      <c r="D171" s="106" t="s">
        <v>210</v>
      </c>
      <c r="E171" s="43" t="s">
        <v>1006</v>
      </c>
      <c r="F171" s="106" t="s">
        <v>39</v>
      </c>
      <c r="G171" s="186">
        <v>0</v>
      </c>
      <c r="H171" s="201"/>
      <c r="I171" s="39">
        <f t="shared" si="13"/>
        <v>0</v>
      </c>
    </row>
    <row r="172" spans="1:9" ht="70.5" customHeight="1">
      <c r="A172" s="35"/>
      <c r="B172" s="35"/>
      <c r="C172" s="36" t="s">
        <v>66</v>
      </c>
      <c r="D172" s="106" t="s">
        <v>211</v>
      </c>
      <c r="E172" s="43" t="s">
        <v>543</v>
      </c>
      <c r="F172" s="106" t="s">
        <v>20</v>
      </c>
      <c r="G172" s="186">
        <v>0</v>
      </c>
      <c r="H172" s="201"/>
      <c r="I172" s="39">
        <f t="shared" si="13"/>
        <v>0</v>
      </c>
    </row>
    <row r="173" spans="1:9" ht="72" customHeight="1">
      <c r="A173" s="35"/>
      <c r="B173" s="35"/>
      <c r="C173" s="36" t="s">
        <v>98</v>
      </c>
      <c r="D173" s="106" t="s">
        <v>212</v>
      </c>
      <c r="E173" s="43" t="s">
        <v>544</v>
      </c>
      <c r="F173" s="94" t="s">
        <v>154</v>
      </c>
      <c r="G173" s="186">
        <v>0</v>
      </c>
      <c r="H173" s="201"/>
      <c r="I173" s="39">
        <f t="shared" si="13"/>
        <v>0</v>
      </c>
    </row>
    <row r="174" spans="1:9" ht="48" customHeight="1">
      <c r="A174" s="35"/>
      <c r="B174" s="35"/>
      <c r="C174" s="36" t="s">
        <v>92</v>
      </c>
      <c r="D174" s="106" t="s">
        <v>213</v>
      </c>
      <c r="E174" s="43" t="s">
        <v>545</v>
      </c>
      <c r="F174" s="94" t="s">
        <v>154</v>
      </c>
      <c r="G174" s="186">
        <v>0</v>
      </c>
      <c r="H174" s="201"/>
      <c r="I174" s="39">
        <f t="shared" si="13"/>
        <v>0</v>
      </c>
    </row>
    <row r="175" spans="1:9" ht="45.75" customHeight="1">
      <c r="A175" s="35"/>
      <c r="B175" s="35"/>
      <c r="C175" s="36" t="s">
        <v>100</v>
      </c>
      <c r="D175" s="106" t="s">
        <v>214</v>
      </c>
      <c r="E175" s="43" t="s">
        <v>546</v>
      </c>
      <c r="F175" s="94" t="s">
        <v>215</v>
      </c>
      <c r="G175" s="186">
        <v>0</v>
      </c>
      <c r="H175" s="201"/>
      <c r="I175" s="39">
        <f t="shared" si="13"/>
        <v>0</v>
      </c>
    </row>
    <row r="176" spans="1:9" ht="57.75" customHeight="1">
      <c r="A176" s="35"/>
      <c r="B176" s="35"/>
      <c r="C176" s="36" t="s">
        <v>103</v>
      </c>
      <c r="D176" s="106" t="s">
        <v>216</v>
      </c>
      <c r="E176" s="43" t="s">
        <v>547</v>
      </c>
      <c r="F176" s="94" t="s">
        <v>217</v>
      </c>
      <c r="G176" s="186">
        <v>0</v>
      </c>
      <c r="H176" s="201"/>
      <c r="I176" s="39">
        <f t="shared" si="13"/>
        <v>0</v>
      </c>
    </row>
    <row r="177" spans="1:9" ht="51.75" customHeight="1">
      <c r="A177" s="35"/>
      <c r="B177" s="35"/>
      <c r="C177" s="36" t="s">
        <v>104</v>
      </c>
      <c r="D177" s="106" t="s">
        <v>218</v>
      </c>
      <c r="E177" s="43" t="s">
        <v>219</v>
      </c>
      <c r="F177" s="94" t="s">
        <v>120</v>
      </c>
      <c r="G177" s="186">
        <v>0</v>
      </c>
      <c r="H177" s="201"/>
      <c r="I177" s="39">
        <f t="shared" si="13"/>
        <v>0</v>
      </c>
    </row>
    <row r="178" spans="1:9" ht="43.5" customHeight="1">
      <c r="A178" s="35"/>
      <c r="B178" s="35"/>
      <c r="C178" s="36" t="s">
        <v>105</v>
      </c>
      <c r="D178" s="106" t="s">
        <v>220</v>
      </c>
      <c r="E178" s="43" t="s">
        <v>1167</v>
      </c>
      <c r="F178" s="94" t="s">
        <v>39</v>
      </c>
      <c r="G178" s="186">
        <v>1</v>
      </c>
      <c r="H178" s="201"/>
      <c r="I178" s="39">
        <f t="shared" si="13"/>
        <v>0</v>
      </c>
    </row>
    <row r="179" spans="1:9" ht="46.5" customHeight="1">
      <c r="A179" s="35"/>
      <c r="B179" s="35"/>
      <c r="C179" s="36" t="s">
        <v>106</v>
      </c>
      <c r="D179" s="106" t="s">
        <v>221</v>
      </c>
      <c r="E179" s="43" t="s">
        <v>1168</v>
      </c>
      <c r="F179" s="94" t="s">
        <v>39</v>
      </c>
      <c r="G179" s="186">
        <v>1</v>
      </c>
      <c r="H179" s="201"/>
      <c r="I179" s="39">
        <f t="shared" si="13"/>
        <v>0</v>
      </c>
    </row>
    <row r="180" spans="1:9" ht="90" customHeight="1">
      <c r="A180" s="95"/>
      <c r="B180" s="95"/>
      <c r="C180" s="36" t="s">
        <v>107</v>
      </c>
      <c r="D180" s="35" t="s">
        <v>548</v>
      </c>
      <c r="E180" s="76" t="s">
        <v>951</v>
      </c>
      <c r="F180" s="94" t="s">
        <v>222</v>
      </c>
      <c r="G180" s="186">
        <v>0</v>
      </c>
      <c r="H180" s="201"/>
      <c r="I180" s="39">
        <f t="shared" si="13"/>
        <v>0</v>
      </c>
    </row>
    <row r="181" spans="1:9" ht="102" customHeight="1">
      <c r="A181" s="95"/>
      <c r="B181" s="95"/>
      <c r="C181" s="36" t="s">
        <v>108</v>
      </c>
      <c r="D181" s="73" t="s">
        <v>933</v>
      </c>
      <c r="E181" s="74" t="s">
        <v>934</v>
      </c>
      <c r="F181" s="94" t="s">
        <v>222</v>
      </c>
      <c r="G181" s="186">
        <v>0</v>
      </c>
      <c r="H181" s="201"/>
      <c r="I181" s="39">
        <f t="shared" si="13"/>
        <v>0</v>
      </c>
    </row>
    <row r="182" spans="1:9" ht="25.5">
      <c r="A182" s="69" t="s">
        <v>550</v>
      </c>
      <c r="B182" s="69"/>
      <c r="C182" s="91"/>
      <c r="D182" s="91"/>
      <c r="E182" s="70"/>
      <c r="F182" s="69"/>
      <c r="G182" s="70"/>
      <c r="H182" s="208"/>
      <c r="I182" s="71">
        <f>SUM(I167:I181)</f>
        <v>0</v>
      </c>
    </row>
    <row r="183" spans="1:9" ht="15.75">
      <c r="A183" s="23" t="s">
        <v>223</v>
      </c>
      <c r="B183" s="23"/>
      <c r="C183" s="23"/>
      <c r="D183" s="23"/>
      <c r="E183" s="79" t="s">
        <v>224</v>
      </c>
      <c r="F183" s="23"/>
      <c r="G183" s="23"/>
      <c r="H183" s="210"/>
      <c r="I183" s="80"/>
    </row>
    <row r="184" spans="1:9">
      <c r="A184" s="84"/>
      <c r="B184" s="84" t="s">
        <v>225</v>
      </c>
      <c r="C184" s="84"/>
      <c r="D184" s="84"/>
      <c r="E184" s="92" t="s">
        <v>226</v>
      </c>
      <c r="F184" s="84"/>
      <c r="G184" s="85"/>
      <c r="H184" s="212"/>
      <c r="I184" s="86"/>
    </row>
    <row r="185" spans="1:9" ht="60.75" customHeight="1">
      <c r="A185" s="36"/>
      <c r="B185" s="36"/>
      <c r="C185" s="36" t="s">
        <v>15</v>
      </c>
      <c r="D185" s="106"/>
      <c r="E185" s="96" t="s">
        <v>227</v>
      </c>
      <c r="F185" s="106"/>
      <c r="G185" s="186"/>
      <c r="H185" s="201"/>
      <c r="I185" s="39"/>
    </row>
    <row r="186" spans="1:9">
      <c r="A186" s="36"/>
      <c r="B186" s="36"/>
      <c r="C186" s="36" t="s">
        <v>18</v>
      </c>
      <c r="D186" s="106"/>
      <c r="E186" s="97" t="s">
        <v>228</v>
      </c>
      <c r="F186" s="106" t="s">
        <v>337</v>
      </c>
      <c r="G186" s="186">
        <v>0</v>
      </c>
      <c r="H186" s="373"/>
      <c r="I186" s="39">
        <f t="shared" ref="I186:I206" si="14">H186*$G186</f>
        <v>0</v>
      </c>
    </row>
    <row r="187" spans="1:9">
      <c r="A187" s="36"/>
      <c r="B187" s="36"/>
      <c r="C187" s="36" t="s">
        <v>21</v>
      </c>
      <c r="D187" s="106"/>
      <c r="E187" s="97" t="s">
        <v>229</v>
      </c>
      <c r="F187" s="106" t="s">
        <v>337</v>
      </c>
      <c r="G187" s="186">
        <v>34</v>
      </c>
      <c r="H187" s="373"/>
      <c r="I187" s="39">
        <f t="shared" si="14"/>
        <v>0</v>
      </c>
    </row>
    <row r="188" spans="1:9">
      <c r="A188" s="36"/>
      <c r="B188" s="36"/>
      <c r="C188" s="36" t="s">
        <v>23</v>
      </c>
      <c r="D188" s="106"/>
      <c r="E188" s="97" t="s">
        <v>230</v>
      </c>
      <c r="F188" s="106" t="s">
        <v>337</v>
      </c>
      <c r="G188" s="186">
        <v>33.5</v>
      </c>
      <c r="H188" s="373"/>
      <c r="I188" s="39">
        <f t="shared" si="14"/>
        <v>0</v>
      </c>
    </row>
    <row r="189" spans="1:9">
      <c r="A189" s="36"/>
      <c r="B189" s="36"/>
      <c r="C189" s="36" t="s">
        <v>25</v>
      </c>
      <c r="D189" s="106"/>
      <c r="E189" s="97" t="s">
        <v>231</v>
      </c>
      <c r="F189" s="106" t="s">
        <v>337</v>
      </c>
      <c r="G189" s="186">
        <v>1</v>
      </c>
      <c r="H189" s="373"/>
      <c r="I189" s="39">
        <f t="shared" si="14"/>
        <v>0</v>
      </c>
    </row>
    <row r="190" spans="1:9">
      <c r="A190" s="36"/>
      <c r="B190" s="36"/>
      <c r="C190" s="36" t="s">
        <v>27</v>
      </c>
      <c r="D190" s="106"/>
      <c r="E190" s="97" t="s">
        <v>232</v>
      </c>
      <c r="F190" s="106" t="s">
        <v>337</v>
      </c>
      <c r="G190" s="186">
        <v>4.5000000000000009</v>
      </c>
      <c r="H190" s="373"/>
      <c r="I190" s="39">
        <f t="shared" si="14"/>
        <v>0</v>
      </c>
    </row>
    <row r="191" spans="1:9" ht="32.25" customHeight="1">
      <c r="A191" s="36"/>
      <c r="B191" s="36"/>
      <c r="C191" s="36" t="s">
        <v>33</v>
      </c>
      <c r="D191" s="73"/>
      <c r="E191" s="98" t="s">
        <v>630</v>
      </c>
      <c r="F191" s="106"/>
      <c r="G191" s="186"/>
      <c r="H191" s="213"/>
      <c r="I191" s="39"/>
    </row>
    <row r="192" spans="1:9">
      <c r="A192" s="36"/>
      <c r="B192" s="36"/>
      <c r="C192" s="36" t="s">
        <v>36</v>
      </c>
      <c r="D192" s="73"/>
      <c r="E192" s="96" t="s">
        <v>228</v>
      </c>
      <c r="F192" s="165" t="s">
        <v>39</v>
      </c>
      <c r="G192" s="186">
        <v>0</v>
      </c>
      <c r="H192" s="374"/>
      <c r="I192" s="39">
        <f t="shared" si="14"/>
        <v>0</v>
      </c>
    </row>
    <row r="193" spans="1:9">
      <c r="A193" s="36"/>
      <c r="B193" s="36"/>
      <c r="C193" s="36" t="s">
        <v>40</v>
      </c>
      <c r="D193" s="73"/>
      <c r="E193" s="96" t="s">
        <v>229</v>
      </c>
      <c r="F193" s="165" t="s">
        <v>39</v>
      </c>
      <c r="G193" s="186">
        <v>0</v>
      </c>
      <c r="H193" s="374"/>
      <c r="I193" s="39">
        <f t="shared" si="14"/>
        <v>0</v>
      </c>
    </row>
    <row r="194" spans="1:9">
      <c r="A194" s="36"/>
      <c r="B194" s="36"/>
      <c r="C194" s="36" t="s">
        <v>43</v>
      </c>
      <c r="D194" s="73"/>
      <c r="E194" s="96" t="s">
        <v>230</v>
      </c>
      <c r="F194" s="165" t="s">
        <v>39</v>
      </c>
      <c r="G194" s="186">
        <v>0</v>
      </c>
      <c r="H194" s="374"/>
      <c r="I194" s="39">
        <f t="shared" si="14"/>
        <v>0</v>
      </c>
    </row>
    <row r="195" spans="1:9">
      <c r="A195" s="36"/>
      <c r="B195" s="36"/>
      <c r="C195" s="36" t="s">
        <v>44</v>
      </c>
      <c r="D195" s="73"/>
      <c r="E195" s="96" t="s">
        <v>231</v>
      </c>
      <c r="F195" s="165" t="s">
        <v>39</v>
      </c>
      <c r="G195" s="186">
        <v>0</v>
      </c>
      <c r="H195" s="374"/>
      <c r="I195" s="39">
        <f t="shared" si="14"/>
        <v>0</v>
      </c>
    </row>
    <row r="196" spans="1:9">
      <c r="A196" s="36"/>
      <c r="B196" s="36"/>
      <c r="C196" s="36" t="s">
        <v>629</v>
      </c>
      <c r="D196" s="73"/>
      <c r="E196" s="96" t="s">
        <v>232</v>
      </c>
      <c r="F196" s="165" t="s">
        <v>39</v>
      </c>
      <c r="G196" s="186">
        <v>0</v>
      </c>
      <c r="H196" s="374"/>
      <c r="I196" s="39">
        <f t="shared" si="14"/>
        <v>0</v>
      </c>
    </row>
    <row r="197" spans="1:9" ht="33" customHeight="1">
      <c r="A197" s="36"/>
      <c r="B197" s="36"/>
      <c r="C197" s="36" t="s">
        <v>45</v>
      </c>
      <c r="D197" s="106"/>
      <c r="E197" s="62" t="s">
        <v>233</v>
      </c>
      <c r="F197" s="106"/>
      <c r="G197" s="186"/>
      <c r="H197" s="374"/>
      <c r="I197" s="39"/>
    </row>
    <row r="198" spans="1:9">
      <c r="A198" s="36"/>
      <c r="B198" s="36"/>
      <c r="C198" s="36" t="s">
        <v>75</v>
      </c>
      <c r="D198" s="106"/>
      <c r="E198" s="97" t="s">
        <v>234</v>
      </c>
      <c r="F198" s="106" t="s">
        <v>337</v>
      </c>
      <c r="G198" s="186">
        <v>0</v>
      </c>
      <c r="H198" s="374"/>
      <c r="I198" s="39">
        <f t="shared" si="14"/>
        <v>0</v>
      </c>
    </row>
    <row r="199" spans="1:9">
      <c r="A199" s="36"/>
      <c r="B199" s="36"/>
      <c r="C199" s="36" t="s">
        <v>79</v>
      </c>
      <c r="D199" s="106"/>
      <c r="E199" s="97" t="s">
        <v>235</v>
      </c>
      <c r="F199" s="106" t="s">
        <v>337</v>
      </c>
      <c r="G199" s="186">
        <v>0</v>
      </c>
      <c r="H199" s="374"/>
      <c r="I199" s="39">
        <f t="shared" si="14"/>
        <v>0</v>
      </c>
    </row>
    <row r="200" spans="1:9" ht="51.75" customHeight="1">
      <c r="A200" s="36"/>
      <c r="B200" s="36"/>
      <c r="C200" s="36" t="s">
        <v>64</v>
      </c>
      <c r="D200" s="106"/>
      <c r="E200" s="62" t="s">
        <v>236</v>
      </c>
      <c r="F200" s="106"/>
      <c r="G200" s="186"/>
      <c r="H200" s="374"/>
      <c r="I200" s="39"/>
    </row>
    <row r="201" spans="1:9">
      <c r="A201" s="36"/>
      <c r="B201" s="36"/>
      <c r="C201" s="36" t="s">
        <v>176</v>
      </c>
      <c r="D201" s="106"/>
      <c r="E201" s="97" t="s">
        <v>237</v>
      </c>
      <c r="F201" s="106" t="s">
        <v>195</v>
      </c>
      <c r="G201" s="186">
        <v>2.8064999999999998</v>
      </c>
      <c r="H201" s="374"/>
      <c r="I201" s="39">
        <f t="shared" si="14"/>
        <v>0</v>
      </c>
    </row>
    <row r="202" spans="1:9">
      <c r="A202" s="36"/>
      <c r="B202" s="36"/>
      <c r="C202" s="36" t="s">
        <v>336</v>
      </c>
      <c r="D202" s="106"/>
      <c r="E202" s="97" t="s">
        <v>238</v>
      </c>
      <c r="F202" s="106" t="s">
        <v>195</v>
      </c>
      <c r="G202" s="186">
        <v>3.2050000000000001</v>
      </c>
      <c r="H202" s="374"/>
      <c r="I202" s="39">
        <f t="shared" si="14"/>
        <v>0</v>
      </c>
    </row>
    <row r="203" spans="1:9">
      <c r="A203" s="36"/>
      <c r="B203" s="36"/>
      <c r="C203" s="36" t="s">
        <v>81</v>
      </c>
      <c r="D203" s="106"/>
      <c r="E203" s="97" t="s">
        <v>239</v>
      </c>
      <c r="F203" s="106" t="s">
        <v>195</v>
      </c>
      <c r="G203" s="186">
        <v>2</v>
      </c>
      <c r="H203" s="374"/>
      <c r="I203" s="39">
        <f t="shared" si="14"/>
        <v>0</v>
      </c>
    </row>
    <row r="204" spans="1:9">
      <c r="A204" s="36"/>
      <c r="B204" s="36"/>
      <c r="C204" s="36" t="s">
        <v>240</v>
      </c>
      <c r="D204" s="106"/>
      <c r="E204" s="97" t="s">
        <v>241</v>
      </c>
      <c r="F204" s="106" t="s">
        <v>195</v>
      </c>
      <c r="G204" s="186">
        <v>0</v>
      </c>
      <c r="H204" s="374"/>
      <c r="I204" s="39">
        <f t="shared" si="14"/>
        <v>0</v>
      </c>
    </row>
    <row r="205" spans="1:9">
      <c r="A205" s="36"/>
      <c r="B205" s="36"/>
      <c r="C205" s="36" t="s">
        <v>242</v>
      </c>
      <c r="D205" s="106"/>
      <c r="E205" s="97" t="s">
        <v>243</v>
      </c>
      <c r="F205" s="106" t="s">
        <v>195</v>
      </c>
      <c r="G205" s="186">
        <v>0</v>
      </c>
      <c r="H205" s="374"/>
      <c r="I205" s="39">
        <f t="shared" si="14"/>
        <v>0</v>
      </c>
    </row>
    <row r="206" spans="1:9" ht="35.25" customHeight="1">
      <c r="A206" s="36"/>
      <c r="B206" s="36"/>
      <c r="C206" s="36" t="s">
        <v>66</v>
      </c>
      <c r="D206" s="35"/>
      <c r="E206" s="99" t="s">
        <v>244</v>
      </c>
      <c r="F206" s="106" t="s">
        <v>195</v>
      </c>
      <c r="G206" s="186">
        <v>0</v>
      </c>
      <c r="H206" s="374"/>
      <c r="I206" s="39">
        <f t="shared" si="14"/>
        <v>0</v>
      </c>
    </row>
    <row r="207" spans="1:9">
      <c r="A207" s="36"/>
      <c r="B207" s="36"/>
      <c r="C207" s="36" t="s">
        <v>98</v>
      </c>
      <c r="D207" s="35"/>
      <c r="E207" s="100" t="s">
        <v>245</v>
      </c>
      <c r="F207" s="106"/>
      <c r="G207" s="186"/>
      <c r="H207" s="374"/>
      <c r="I207" s="39"/>
    </row>
    <row r="208" spans="1:9">
      <c r="A208" s="36"/>
      <c r="B208" s="36"/>
      <c r="C208" s="36" t="s">
        <v>600</v>
      </c>
      <c r="D208" s="35"/>
      <c r="E208" s="99" t="s">
        <v>246</v>
      </c>
      <c r="F208" s="106" t="s">
        <v>195</v>
      </c>
      <c r="G208" s="186">
        <v>0</v>
      </c>
      <c r="H208" s="374"/>
      <c r="I208" s="39">
        <f t="shared" ref="I208:I210" si="15">H208*$G208</f>
        <v>0</v>
      </c>
    </row>
    <row r="209" spans="1:9">
      <c r="A209" s="36"/>
      <c r="B209" s="36"/>
      <c r="C209" s="36" t="s">
        <v>601</v>
      </c>
      <c r="D209" s="35"/>
      <c r="E209" s="99" t="s">
        <v>247</v>
      </c>
      <c r="F209" s="106" t="s">
        <v>195</v>
      </c>
      <c r="G209" s="186">
        <v>0</v>
      </c>
      <c r="H209" s="374"/>
      <c r="I209" s="39">
        <f t="shared" si="15"/>
        <v>0</v>
      </c>
    </row>
    <row r="210" spans="1:9">
      <c r="A210" s="36"/>
      <c r="B210" s="36"/>
      <c r="C210" s="36" t="s">
        <v>602</v>
      </c>
      <c r="D210" s="35"/>
      <c r="E210" s="99" t="s">
        <v>249</v>
      </c>
      <c r="F210" s="106" t="s">
        <v>195</v>
      </c>
      <c r="G210" s="186">
        <v>0</v>
      </c>
      <c r="H210" s="374"/>
      <c r="I210" s="39">
        <f t="shared" si="15"/>
        <v>0</v>
      </c>
    </row>
    <row r="211" spans="1:9" ht="25.5">
      <c r="A211" s="69" t="s">
        <v>551</v>
      </c>
      <c r="B211" s="69"/>
      <c r="C211" s="91"/>
      <c r="D211" s="91"/>
      <c r="E211" s="70"/>
      <c r="F211" s="69"/>
      <c r="G211" s="70"/>
      <c r="H211" s="208"/>
      <c r="I211" s="71">
        <f>SUM(I186:I210)</f>
        <v>0</v>
      </c>
    </row>
    <row r="212" spans="1:9">
      <c r="A212" s="84"/>
      <c r="B212" s="84" t="s">
        <v>250</v>
      </c>
      <c r="C212" s="84"/>
      <c r="D212" s="84"/>
      <c r="E212" s="92" t="s">
        <v>251</v>
      </c>
      <c r="F212" s="84"/>
      <c r="G212" s="85"/>
      <c r="H212" s="212"/>
      <c r="I212" s="86"/>
    </row>
    <row r="213" spans="1:9" ht="84" customHeight="1">
      <c r="A213" s="36"/>
      <c r="B213" s="36"/>
      <c r="C213" s="36" t="s">
        <v>15</v>
      </c>
      <c r="D213" s="106"/>
      <c r="E213" s="97" t="s">
        <v>252</v>
      </c>
      <c r="F213" s="106"/>
      <c r="G213" s="186"/>
      <c r="H213" s="201"/>
      <c r="I213" s="39"/>
    </row>
    <row r="214" spans="1:9">
      <c r="A214" s="36"/>
      <c r="B214" s="36"/>
      <c r="C214" s="36" t="s">
        <v>18</v>
      </c>
      <c r="D214" s="106"/>
      <c r="E214" s="97" t="s">
        <v>253</v>
      </c>
      <c r="F214" s="106" t="s">
        <v>107</v>
      </c>
      <c r="G214" s="186">
        <v>0</v>
      </c>
      <c r="H214" s="376"/>
      <c r="I214" s="39">
        <f t="shared" ref="I214:I225" si="16">H214*$G214</f>
        <v>0</v>
      </c>
    </row>
    <row r="215" spans="1:9">
      <c r="A215" s="36"/>
      <c r="B215" s="36"/>
      <c r="C215" s="36" t="s">
        <v>21</v>
      </c>
      <c r="D215" s="106"/>
      <c r="E215" s="97" t="s">
        <v>254</v>
      </c>
      <c r="F215" s="106" t="s">
        <v>107</v>
      </c>
      <c r="G215" s="186">
        <v>11</v>
      </c>
      <c r="H215" s="376"/>
      <c r="I215" s="39">
        <f t="shared" si="16"/>
        <v>0</v>
      </c>
    </row>
    <row r="216" spans="1:9">
      <c r="A216" s="36"/>
      <c r="B216" s="36"/>
      <c r="C216" s="36" t="s">
        <v>23</v>
      </c>
      <c r="D216" s="106"/>
      <c r="E216" s="97" t="s">
        <v>255</v>
      </c>
      <c r="F216" s="106" t="s">
        <v>107</v>
      </c>
      <c r="G216" s="186">
        <v>0</v>
      </c>
      <c r="H216" s="376"/>
      <c r="I216" s="39">
        <f t="shared" si="16"/>
        <v>0</v>
      </c>
    </row>
    <row r="217" spans="1:9">
      <c r="A217" s="36"/>
      <c r="B217" s="36"/>
      <c r="C217" s="36" t="s">
        <v>25</v>
      </c>
      <c r="D217" s="106"/>
      <c r="E217" s="97" t="s">
        <v>256</v>
      </c>
      <c r="F217" s="106" t="s">
        <v>107</v>
      </c>
      <c r="G217" s="186">
        <v>0</v>
      </c>
      <c r="H217" s="376"/>
      <c r="I217" s="39">
        <f t="shared" si="16"/>
        <v>0</v>
      </c>
    </row>
    <row r="218" spans="1:9">
      <c r="A218" s="36"/>
      <c r="B218" s="36"/>
      <c r="C218" s="36" t="s">
        <v>27</v>
      </c>
      <c r="D218" s="106"/>
      <c r="E218" s="97" t="s">
        <v>257</v>
      </c>
      <c r="F218" s="106" t="s">
        <v>107</v>
      </c>
      <c r="G218" s="186">
        <v>16</v>
      </c>
      <c r="H218" s="376"/>
      <c r="I218" s="39">
        <f t="shared" si="16"/>
        <v>0</v>
      </c>
    </row>
    <row r="219" spans="1:9">
      <c r="A219" s="36"/>
      <c r="B219" s="36"/>
      <c r="C219" s="36" t="s">
        <v>29</v>
      </c>
      <c r="D219" s="106"/>
      <c r="E219" s="97" t="s">
        <v>258</v>
      </c>
      <c r="F219" s="106" t="s">
        <v>107</v>
      </c>
      <c r="G219" s="186">
        <v>16</v>
      </c>
      <c r="H219" s="376"/>
      <c r="I219" s="39">
        <f t="shared" si="16"/>
        <v>0</v>
      </c>
    </row>
    <row r="220" spans="1:9">
      <c r="A220" s="36"/>
      <c r="B220" s="36"/>
      <c r="C220" s="36" t="s">
        <v>31</v>
      </c>
      <c r="D220" s="73"/>
      <c r="E220" s="98" t="s">
        <v>631</v>
      </c>
      <c r="F220" s="106" t="s">
        <v>107</v>
      </c>
      <c r="G220" s="186">
        <v>0</v>
      </c>
      <c r="H220" s="376"/>
      <c r="I220" s="39">
        <f t="shared" si="16"/>
        <v>0</v>
      </c>
    </row>
    <row r="221" spans="1:9" ht="38.25">
      <c r="A221" s="36"/>
      <c r="B221" s="36"/>
      <c r="C221" s="36" t="s">
        <v>33</v>
      </c>
      <c r="D221" s="106"/>
      <c r="E221" s="97" t="s">
        <v>259</v>
      </c>
      <c r="F221" s="106" t="s">
        <v>39</v>
      </c>
      <c r="G221" s="186">
        <f>0.8/100*G11</f>
        <v>4</v>
      </c>
      <c r="H221" s="376"/>
      <c r="I221" s="39">
        <f t="shared" si="16"/>
        <v>0</v>
      </c>
    </row>
    <row r="222" spans="1:9" ht="33.75" customHeight="1">
      <c r="A222" s="36"/>
      <c r="B222" s="36"/>
      <c r="C222" s="36" t="s">
        <v>66</v>
      </c>
      <c r="D222" s="35"/>
      <c r="E222" s="97" t="s">
        <v>998</v>
      </c>
      <c r="F222" s="106" t="s">
        <v>39</v>
      </c>
      <c r="G222" s="186">
        <f>0.08/100*G11</f>
        <v>0.4</v>
      </c>
      <c r="H222" s="376"/>
      <c r="I222" s="39">
        <f t="shared" si="16"/>
        <v>0</v>
      </c>
    </row>
    <row r="223" spans="1:9" ht="36" customHeight="1">
      <c r="A223" s="72"/>
      <c r="B223" s="72"/>
      <c r="C223" s="72" t="s">
        <v>64</v>
      </c>
      <c r="D223" s="41"/>
      <c r="E223" s="98" t="s">
        <v>999</v>
      </c>
      <c r="F223" s="73"/>
      <c r="G223" s="101">
        <v>0</v>
      </c>
      <c r="H223" s="376"/>
      <c r="I223" s="39">
        <f t="shared" si="16"/>
        <v>0</v>
      </c>
    </row>
    <row r="224" spans="1:9" ht="45.75" customHeight="1">
      <c r="A224" s="36"/>
      <c r="B224" s="36"/>
      <c r="C224" s="36" t="s">
        <v>98</v>
      </c>
      <c r="D224" s="35"/>
      <c r="E224" s="50" t="s">
        <v>1066</v>
      </c>
      <c r="F224" s="106" t="s">
        <v>195</v>
      </c>
      <c r="G224" s="186">
        <f>0.08/100*G11</f>
        <v>0.4</v>
      </c>
      <c r="H224" s="376"/>
      <c r="I224" s="39">
        <f t="shared" si="16"/>
        <v>0</v>
      </c>
    </row>
    <row r="225" spans="1:9" ht="43.5" customHeight="1">
      <c r="A225" s="36"/>
      <c r="B225" s="36"/>
      <c r="C225" s="36" t="s">
        <v>92</v>
      </c>
      <c r="D225" s="35"/>
      <c r="E225" s="50" t="s">
        <v>260</v>
      </c>
      <c r="F225" s="106" t="s">
        <v>261</v>
      </c>
      <c r="G225" s="186">
        <v>0</v>
      </c>
      <c r="H225" s="376"/>
      <c r="I225" s="39">
        <f t="shared" si="16"/>
        <v>0</v>
      </c>
    </row>
    <row r="226" spans="1:9" ht="25.5">
      <c r="A226" s="69" t="s">
        <v>552</v>
      </c>
      <c r="B226" s="69"/>
      <c r="C226" s="91"/>
      <c r="D226" s="91"/>
      <c r="E226" s="70"/>
      <c r="F226" s="69"/>
      <c r="G226" s="70"/>
      <c r="H226" s="375"/>
      <c r="I226" s="71">
        <f>SUM(I214:I225)</f>
        <v>0</v>
      </c>
    </row>
    <row r="227" spans="1:9">
      <c r="A227" s="84"/>
      <c r="B227" s="84" t="s">
        <v>262</v>
      </c>
      <c r="C227" s="84"/>
      <c r="D227" s="84"/>
      <c r="E227" s="92" t="s">
        <v>263</v>
      </c>
      <c r="F227" s="84"/>
      <c r="G227" s="85"/>
      <c r="H227" s="85"/>
      <c r="I227" s="86"/>
    </row>
    <row r="228" spans="1:9" ht="130.5" customHeight="1">
      <c r="A228" s="36"/>
      <c r="B228" s="36"/>
      <c r="C228" s="36" t="s">
        <v>15</v>
      </c>
      <c r="D228" s="106"/>
      <c r="E228" s="102" t="s">
        <v>264</v>
      </c>
      <c r="F228" s="106" t="s">
        <v>265</v>
      </c>
      <c r="G228" s="186">
        <v>0</v>
      </c>
      <c r="H228" s="376"/>
      <c r="I228" s="39">
        <f t="shared" ref="I228:I229" si="17">H228*$G228</f>
        <v>0</v>
      </c>
    </row>
    <row r="229" spans="1:9" ht="48" customHeight="1">
      <c r="A229" s="36"/>
      <c r="B229" s="36"/>
      <c r="C229" s="36" t="s">
        <v>33</v>
      </c>
      <c r="D229" s="106"/>
      <c r="E229" s="102" t="s">
        <v>266</v>
      </c>
      <c r="F229" s="106" t="s">
        <v>265</v>
      </c>
      <c r="G229" s="186">
        <v>0</v>
      </c>
      <c r="H229" s="376"/>
      <c r="I229" s="39">
        <f t="shared" si="17"/>
        <v>0</v>
      </c>
    </row>
    <row r="230" spans="1:9" ht="25.5">
      <c r="A230" s="69" t="s">
        <v>553</v>
      </c>
      <c r="B230" s="69"/>
      <c r="C230" s="91"/>
      <c r="D230" s="91"/>
      <c r="E230" s="70"/>
      <c r="F230" s="69"/>
      <c r="G230" s="70"/>
      <c r="H230" s="208"/>
      <c r="I230" s="71">
        <f>SUM(I228:I229)</f>
        <v>0</v>
      </c>
    </row>
    <row r="231" spans="1:9">
      <c r="A231" s="84"/>
      <c r="B231" s="84" t="s">
        <v>267</v>
      </c>
      <c r="C231" s="84"/>
      <c r="D231" s="84"/>
      <c r="E231" s="92" t="s">
        <v>268</v>
      </c>
      <c r="F231" s="84"/>
      <c r="G231" s="85"/>
      <c r="H231" s="212"/>
      <c r="I231" s="86"/>
    </row>
    <row r="232" spans="1:9" ht="84" customHeight="1">
      <c r="A232" s="103"/>
      <c r="B232" s="103"/>
      <c r="C232" s="36" t="s">
        <v>15</v>
      </c>
      <c r="D232" s="35"/>
      <c r="E232" s="42" t="s">
        <v>269</v>
      </c>
      <c r="F232" s="106"/>
      <c r="G232" s="186"/>
      <c r="H232" s="201"/>
      <c r="I232" s="39"/>
    </row>
    <row r="233" spans="1:9" ht="37.5" customHeight="1">
      <c r="A233" s="95"/>
      <c r="B233" s="95"/>
      <c r="C233" s="87" t="s">
        <v>18</v>
      </c>
      <c r="D233" s="106" t="s">
        <v>1067</v>
      </c>
      <c r="E233" s="42" t="s">
        <v>1011</v>
      </c>
      <c r="F233" s="106" t="s">
        <v>217</v>
      </c>
      <c r="G233" s="186">
        <v>0</v>
      </c>
      <c r="H233" s="377"/>
      <c r="I233" s="39">
        <f t="shared" ref="I233:I249" si="18">H233*$G233</f>
        <v>0</v>
      </c>
    </row>
    <row r="234" spans="1:9" ht="36.75" customHeight="1">
      <c r="A234" s="95"/>
      <c r="B234" s="95"/>
      <c r="C234" s="87" t="s">
        <v>21</v>
      </c>
      <c r="D234" s="106" t="s">
        <v>270</v>
      </c>
      <c r="E234" s="43" t="s">
        <v>1012</v>
      </c>
      <c r="F234" s="106" t="s">
        <v>217</v>
      </c>
      <c r="G234" s="186">
        <v>0</v>
      </c>
      <c r="H234" s="377"/>
      <c r="I234" s="39">
        <f t="shared" si="18"/>
        <v>0</v>
      </c>
    </row>
    <row r="235" spans="1:9" ht="35.25" customHeight="1">
      <c r="A235" s="95"/>
      <c r="B235" s="95"/>
      <c r="C235" s="87" t="s">
        <v>23</v>
      </c>
      <c r="D235" s="106" t="s">
        <v>1068</v>
      </c>
      <c r="E235" s="74" t="s">
        <v>1018</v>
      </c>
      <c r="F235" s="106" t="s">
        <v>217</v>
      </c>
      <c r="G235" s="186">
        <v>0</v>
      </c>
      <c r="H235" s="377"/>
      <c r="I235" s="39">
        <f t="shared" si="18"/>
        <v>0</v>
      </c>
    </row>
    <row r="236" spans="1:9" ht="37.5" customHeight="1">
      <c r="A236" s="95"/>
      <c r="B236" s="95"/>
      <c r="C236" s="87" t="s">
        <v>25</v>
      </c>
      <c r="D236" s="106" t="s">
        <v>271</v>
      </c>
      <c r="E236" s="42" t="s">
        <v>1013</v>
      </c>
      <c r="F236" s="106" t="s">
        <v>217</v>
      </c>
      <c r="G236" s="186">
        <v>0</v>
      </c>
      <c r="H236" s="377"/>
      <c r="I236" s="39">
        <f t="shared" si="18"/>
        <v>0</v>
      </c>
    </row>
    <row r="237" spans="1:9" ht="34.5" customHeight="1">
      <c r="A237" s="95"/>
      <c r="B237" s="95"/>
      <c r="C237" s="87" t="s">
        <v>27</v>
      </c>
      <c r="D237" s="106" t="s">
        <v>272</v>
      </c>
      <c r="E237" s="42" t="s">
        <v>1014</v>
      </c>
      <c r="F237" s="106" t="s">
        <v>217</v>
      </c>
      <c r="G237" s="186">
        <v>0</v>
      </c>
      <c r="H237" s="377"/>
      <c r="I237" s="39">
        <f t="shared" si="18"/>
        <v>0</v>
      </c>
    </row>
    <row r="238" spans="1:9" ht="46.5" customHeight="1">
      <c r="A238" s="95"/>
      <c r="B238" s="95"/>
      <c r="C238" s="87" t="s">
        <v>29</v>
      </c>
      <c r="D238" s="106" t="s">
        <v>1069</v>
      </c>
      <c r="E238" s="43" t="s">
        <v>997</v>
      </c>
      <c r="F238" s="106" t="s">
        <v>217</v>
      </c>
      <c r="G238" s="186">
        <v>0</v>
      </c>
      <c r="H238" s="377"/>
      <c r="I238" s="39">
        <f t="shared" si="18"/>
        <v>0</v>
      </c>
    </row>
    <row r="239" spans="1:9" ht="35.25" customHeight="1">
      <c r="A239" s="95"/>
      <c r="B239" s="95"/>
      <c r="C239" s="87" t="s">
        <v>31</v>
      </c>
      <c r="D239" s="106" t="s">
        <v>273</v>
      </c>
      <c r="E239" s="42" t="s">
        <v>274</v>
      </c>
      <c r="F239" s="106" t="s">
        <v>217</v>
      </c>
      <c r="G239" s="186">
        <v>1</v>
      </c>
      <c r="H239" s="377"/>
      <c r="I239" s="39">
        <f t="shared" si="18"/>
        <v>0</v>
      </c>
    </row>
    <row r="240" spans="1:9" ht="39.75" customHeight="1">
      <c r="A240" s="95"/>
      <c r="B240" s="95"/>
      <c r="C240" s="87" t="s">
        <v>275</v>
      </c>
      <c r="D240" s="106" t="s">
        <v>276</v>
      </c>
      <c r="E240" s="42" t="s">
        <v>1015</v>
      </c>
      <c r="F240" s="106" t="s">
        <v>217</v>
      </c>
      <c r="G240" s="186">
        <v>1</v>
      </c>
      <c r="H240" s="377"/>
      <c r="I240" s="39">
        <f t="shared" si="18"/>
        <v>0</v>
      </c>
    </row>
    <row r="241" spans="1:9">
      <c r="A241" s="95"/>
      <c r="B241" s="95"/>
      <c r="C241" s="87" t="s">
        <v>277</v>
      </c>
      <c r="D241" s="106" t="s">
        <v>278</v>
      </c>
      <c r="E241" s="43" t="s">
        <v>1088</v>
      </c>
      <c r="F241" s="106" t="s">
        <v>217</v>
      </c>
      <c r="G241" s="186">
        <v>1</v>
      </c>
      <c r="H241" s="377"/>
      <c r="I241" s="39">
        <f t="shared" si="18"/>
        <v>0</v>
      </c>
    </row>
    <row r="242" spans="1:9" ht="55.5" customHeight="1">
      <c r="A242" s="95"/>
      <c r="B242" s="95"/>
      <c r="C242" s="87" t="s">
        <v>279</v>
      </c>
      <c r="D242" s="106" t="s">
        <v>1070</v>
      </c>
      <c r="E242" s="42" t="s">
        <v>1019</v>
      </c>
      <c r="F242" s="106" t="s">
        <v>217</v>
      </c>
      <c r="G242" s="186">
        <v>0</v>
      </c>
      <c r="H242" s="377"/>
      <c r="I242" s="39">
        <f t="shared" si="18"/>
        <v>0</v>
      </c>
    </row>
    <row r="243" spans="1:9" ht="39.75" customHeight="1">
      <c r="A243" s="95"/>
      <c r="B243" s="95"/>
      <c r="C243" s="87" t="s">
        <v>280</v>
      </c>
      <c r="D243" s="106" t="s">
        <v>281</v>
      </c>
      <c r="E243" s="42" t="s">
        <v>282</v>
      </c>
      <c r="F243" s="106" t="s">
        <v>217</v>
      </c>
      <c r="G243" s="186">
        <v>1</v>
      </c>
      <c r="H243" s="377"/>
      <c r="I243" s="39">
        <f t="shared" si="18"/>
        <v>0</v>
      </c>
    </row>
    <row r="244" spans="1:9" ht="31.5" customHeight="1">
      <c r="A244" s="95"/>
      <c r="B244" s="95"/>
      <c r="C244" s="87" t="s">
        <v>321</v>
      </c>
      <c r="D244" s="106" t="s">
        <v>284</v>
      </c>
      <c r="E244" s="104" t="s">
        <v>285</v>
      </c>
      <c r="F244" s="105" t="s">
        <v>265</v>
      </c>
      <c r="G244" s="186">
        <v>1</v>
      </c>
      <c r="H244" s="377"/>
      <c r="I244" s="39">
        <f t="shared" si="18"/>
        <v>0</v>
      </c>
    </row>
    <row r="245" spans="1:9">
      <c r="A245" s="95"/>
      <c r="B245" s="95"/>
      <c r="C245" s="87" t="s">
        <v>283</v>
      </c>
      <c r="D245" s="106" t="s">
        <v>287</v>
      </c>
      <c r="E245" s="104" t="s">
        <v>288</v>
      </c>
      <c r="F245" s="105" t="s">
        <v>265</v>
      </c>
      <c r="G245" s="186">
        <v>1</v>
      </c>
      <c r="H245" s="377"/>
      <c r="I245" s="39">
        <f t="shared" si="18"/>
        <v>0</v>
      </c>
    </row>
    <row r="246" spans="1:9" ht="30" customHeight="1">
      <c r="A246" s="95"/>
      <c r="B246" s="95"/>
      <c r="C246" s="87" t="s">
        <v>286</v>
      </c>
      <c r="D246" s="106" t="s">
        <v>290</v>
      </c>
      <c r="E246" s="104" t="s">
        <v>1016</v>
      </c>
      <c r="F246" s="105" t="s">
        <v>265</v>
      </c>
      <c r="G246" s="186">
        <v>1</v>
      </c>
      <c r="H246" s="377"/>
      <c r="I246" s="39">
        <f t="shared" si="18"/>
        <v>0</v>
      </c>
    </row>
    <row r="247" spans="1:9">
      <c r="A247" s="36"/>
      <c r="B247" s="36"/>
      <c r="C247" s="87" t="s">
        <v>325</v>
      </c>
      <c r="D247" s="35" t="s">
        <v>291</v>
      </c>
      <c r="E247" s="104" t="s">
        <v>292</v>
      </c>
      <c r="F247" s="106" t="s">
        <v>217</v>
      </c>
      <c r="G247" s="186">
        <v>1</v>
      </c>
      <c r="H247" s="377"/>
      <c r="I247" s="39">
        <f t="shared" si="18"/>
        <v>0</v>
      </c>
    </row>
    <row r="248" spans="1:9">
      <c r="A248" s="36"/>
      <c r="B248" s="36"/>
      <c r="C248" s="87" t="s">
        <v>326</v>
      </c>
      <c r="D248" s="35" t="s">
        <v>293</v>
      </c>
      <c r="E248" s="104" t="s">
        <v>294</v>
      </c>
      <c r="F248" s="106" t="s">
        <v>217</v>
      </c>
      <c r="G248" s="186">
        <v>0</v>
      </c>
      <c r="H248" s="377"/>
      <c r="I248" s="39">
        <f t="shared" si="18"/>
        <v>0</v>
      </c>
    </row>
    <row r="249" spans="1:9" ht="37.5" customHeight="1">
      <c r="A249" s="36"/>
      <c r="B249" s="36"/>
      <c r="C249" s="87" t="s">
        <v>289</v>
      </c>
      <c r="D249" s="35" t="s">
        <v>295</v>
      </c>
      <c r="E249" s="76" t="s">
        <v>1017</v>
      </c>
      <c r="F249" s="106" t="s">
        <v>296</v>
      </c>
      <c r="G249" s="186">
        <v>1</v>
      </c>
      <c r="H249" s="377"/>
      <c r="I249" s="39">
        <f t="shared" si="18"/>
        <v>0</v>
      </c>
    </row>
    <row r="250" spans="1:9" ht="31.5">
      <c r="A250" s="44" t="s">
        <v>554</v>
      </c>
      <c r="B250" s="44"/>
      <c r="C250" s="46"/>
      <c r="D250" s="46"/>
      <c r="E250" s="68"/>
      <c r="F250" s="44"/>
      <c r="G250" s="70"/>
      <c r="H250" s="208"/>
      <c r="I250" s="71">
        <f>SUM(I233:I249)</f>
        <v>0</v>
      </c>
    </row>
    <row r="251" spans="1:9" ht="15.75">
      <c r="A251" s="23" t="s">
        <v>297</v>
      </c>
      <c r="B251" s="23"/>
      <c r="C251" s="23"/>
      <c r="D251" s="23"/>
      <c r="E251" s="79" t="s">
        <v>298</v>
      </c>
      <c r="F251" s="23"/>
      <c r="G251" s="23"/>
      <c r="H251" s="210"/>
      <c r="I251" s="80"/>
    </row>
    <row r="252" spans="1:9" ht="15.75">
      <c r="A252" s="29"/>
      <c r="B252" s="29" t="s">
        <v>299</v>
      </c>
      <c r="C252" s="29"/>
      <c r="D252" s="29"/>
      <c r="E252" s="83" t="s">
        <v>300</v>
      </c>
      <c r="F252" s="29"/>
      <c r="G252" s="85"/>
      <c r="H252" s="212"/>
      <c r="I252" s="86"/>
    </row>
    <row r="253" spans="1:9" ht="30" customHeight="1">
      <c r="A253" s="396"/>
      <c r="B253" s="396"/>
      <c r="C253" s="396" t="s">
        <v>18</v>
      </c>
      <c r="D253" s="392" t="s">
        <v>301</v>
      </c>
      <c r="E253" s="107" t="s">
        <v>555</v>
      </c>
      <c r="F253" s="392" t="s">
        <v>265</v>
      </c>
      <c r="G253" s="393"/>
      <c r="H253" s="384"/>
      <c r="I253" s="39">
        <f t="shared" ref="I253" si="19">H253*$G253</f>
        <v>0</v>
      </c>
    </row>
    <row r="254" spans="1:9">
      <c r="A254" s="396"/>
      <c r="B254" s="396"/>
      <c r="C254" s="396"/>
      <c r="D254" s="392"/>
      <c r="E254" s="107" t="s">
        <v>556</v>
      </c>
      <c r="F254" s="392"/>
      <c r="G254" s="393"/>
      <c r="H254" s="385"/>
      <c r="I254" s="39"/>
    </row>
    <row r="255" spans="1:9">
      <c r="A255" s="396"/>
      <c r="B255" s="396"/>
      <c r="C255" s="396"/>
      <c r="D255" s="392"/>
      <c r="E255" s="107" t="s">
        <v>557</v>
      </c>
      <c r="F255" s="392"/>
      <c r="G255" s="393"/>
      <c r="H255" s="385"/>
      <c r="I255" s="39"/>
    </row>
    <row r="256" spans="1:9">
      <c r="A256" s="396"/>
      <c r="B256" s="396"/>
      <c r="C256" s="396"/>
      <c r="D256" s="392"/>
      <c r="E256" s="108" t="s">
        <v>558</v>
      </c>
      <c r="F256" s="392"/>
      <c r="G256" s="393"/>
      <c r="H256" s="385"/>
      <c r="I256" s="39"/>
    </row>
    <row r="257" spans="1:9">
      <c r="A257" s="396"/>
      <c r="B257" s="396"/>
      <c r="C257" s="396"/>
      <c r="D257" s="392"/>
      <c r="E257" s="107" t="s">
        <v>559</v>
      </c>
      <c r="F257" s="392"/>
      <c r="G257" s="393"/>
      <c r="H257" s="385"/>
      <c r="I257" s="39"/>
    </row>
    <row r="258" spans="1:9">
      <c r="A258" s="396"/>
      <c r="B258" s="396"/>
      <c r="C258" s="396"/>
      <c r="D258" s="392"/>
      <c r="E258" s="107" t="s">
        <v>560</v>
      </c>
      <c r="F258" s="392"/>
      <c r="G258" s="393"/>
      <c r="H258" s="385"/>
      <c r="I258" s="39"/>
    </row>
    <row r="259" spans="1:9">
      <c r="A259" s="396"/>
      <c r="B259" s="396"/>
      <c r="C259" s="396"/>
      <c r="D259" s="392"/>
      <c r="E259" s="107" t="s">
        <v>561</v>
      </c>
      <c r="F259" s="392"/>
      <c r="G259" s="393"/>
      <c r="H259" s="386"/>
      <c r="I259" s="39"/>
    </row>
    <row r="260" spans="1:9" ht="35.25" customHeight="1">
      <c r="A260" s="396"/>
      <c r="B260" s="396"/>
      <c r="C260" s="396" t="s">
        <v>21</v>
      </c>
      <c r="D260" s="397" t="s">
        <v>302</v>
      </c>
      <c r="E260" s="107" t="s">
        <v>555</v>
      </c>
      <c r="F260" s="398" t="s">
        <v>265</v>
      </c>
      <c r="G260" s="393"/>
      <c r="H260" s="384"/>
      <c r="I260" s="39">
        <f t="shared" ref="I260" si="20">H260*$G260</f>
        <v>0</v>
      </c>
    </row>
    <row r="261" spans="1:9">
      <c r="A261" s="396"/>
      <c r="B261" s="396"/>
      <c r="C261" s="396"/>
      <c r="D261" s="397"/>
      <c r="E261" s="107" t="s">
        <v>556</v>
      </c>
      <c r="F261" s="398"/>
      <c r="G261" s="393"/>
      <c r="H261" s="385"/>
      <c r="I261" s="39"/>
    </row>
    <row r="262" spans="1:9">
      <c r="A262" s="396"/>
      <c r="B262" s="396"/>
      <c r="C262" s="396"/>
      <c r="D262" s="397"/>
      <c r="E262" s="107" t="s">
        <v>562</v>
      </c>
      <c r="F262" s="398"/>
      <c r="G262" s="393"/>
      <c r="H262" s="385"/>
      <c r="I262" s="39"/>
    </row>
    <row r="263" spans="1:9">
      <c r="A263" s="396"/>
      <c r="B263" s="396"/>
      <c r="C263" s="396"/>
      <c r="D263" s="397"/>
      <c r="E263" s="108" t="s">
        <v>558</v>
      </c>
      <c r="F263" s="398"/>
      <c r="G263" s="393"/>
      <c r="H263" s="385"/>
      <c r="I263" s="39"/>
    </row>
    <row r="264" spans="1:9">
      <c r="A264" s="396"/>
      <c r="B264" s="396"/>
      <c r="C264" s="396"/>
      <c r="D264" s="397"/>
      <c r="E264" s="107" t="s">
        <v>563</v>
      </c>
      <c r="F264" s="398"/>
      <c r="G264" s="393"/>
      <c r="H264" s="385"/>
      <c r="I264" s="39"/>
    </row>
    <row r="265" spans="1:9">
      <c r="A265" s="396"/>
      <c r="B265" s="396"/>
      <c r="C265" s="396"/>
      <c r="D265" s="397"/>
      <c r="E265" s="107" t="s">
        <v>564</v>
      </c>
      <c r="F265" s="398"/>
      <c r="G265" s="393"/>
      <c r="H265" s="385"/>
      <c r="I265" s="39"/>
    </row>
    <row r="266" spans="1:9">
      <c r="A266" s="396"/>
      <c r="B266" s="396"/>
      <c r="C266" s="396"/>
      <c r="D266" s="397"/>
      <c r="E266" s="107" t="s">
        <v>561</v>
      </c>
      <c r="F266" s="398"/>
      <c r="G266" s="393"/>
      <c r="H266" s="386"/>
      <c r="I266" s="39"/>
    </row>
    <row r="267" spans="1:9" ht="30.75" customHeight="1">
      <c r="A267" s="396"/>
      <c r="B267" s="396"/>
      <c r="C267" s="396" t="s">
        <v>23</v>
      </c>
      <c r="D267" s="392" t="s">
        <v>303</v>
      </c>
      <c r="E267" s="107" t="s">
        <v>555</v>
      </c>
      <c r="F267" s="392" t="s">
        <v>265</v>
      </c>
      <c r="G267" s="393"/>
      <c r="H267" s="384"/>
      <c r="I267" s="39">
        <f t="shared" ref="I267" si="21">H267*$G267</f>
        <v>0</v>
      </c>
    </row>
    <row r="268" spans="1:9">
      <c r="A268" s="396"/>
      <c r="B268" s="396"/>
      <c r="C268" s="396"/>
      <c r="D268" s="392"/>
      <c r="E268" s="107" t="s">
        <v>556</v>
      </c>
      <c r="F268" s="392"/>
      <c r="G268" s="393"/>
      <c r="H268" s="385"/>
      <c r="I268" s="39"/>
    </row>
    <row r="269" spans="1:9">
      <c r="A269" s="396"/>
      <c r="B269" s="396"/>
      <c r="C269" s="396"/>
      <c r="D269" s="392"/>
      <c r="E269" s="107" t="s">
        <v>562</v>
      </c>
      <c r="F269" s="392"/>
      <c r="G269" s="393"/>
      <c r="H269" s="385"/>
      <c r="I269" s="39"/>
    </row>
    <row r="270" spans="1:9">
      <c r="A270" s="396"/>
      <c r="B270" s="396"/>
      <c r="C270" s="396"/>
      <c r="D270" s="392"/>
      <c r="E270" s="108" t="s">
        <v>558</v>
      </c>
      <c r="F270" s="392"/>
      <c r="G270" s="393"/>
      <c r="H270" s="385"/>
      <c r="I270" s="39"/>
    </row>
    <row r="271" spans="1:9">
      <c r="A271" s="396"/>
      <c r="B271" s="396"/>
      <c r="C271" s="396"/>
      <c r="D271" s="392"/>
      <c r="E271" s="107" t="s">
        <v>565</v>
      </c>
      <c r="F271" s="392"/>
      <c r="G271" s="393"/>
      <c r="H271" s="385"/>
      <c r="I271" s="39"/>
    </row>
    <row r="272" spans="1:9">
      <c r="A272" s="396"/>
      <c r="B272" s="396"/>
      <c r="C272" s="396"/>
      <c r="D272" s="392"/>
      <c r="E272" s="107" t="s">
        <v>566</v>
      </c>
      <c r="F272" s="392"/>
      <c r="G272" s="393"/>
      <c r="H272" s="385"/>
      <c r="I272" s="39"/>
    </row>
    <row r="273" spans="1:9">
      <c r="A273" s="396"/>
      <c r="B273" s="396"/>
      <c r="C273" s="396"/>
      <c r="D273" s="392"/>
      <c r="E273" s="107" t="s">
        <v>561</v>
      </c>
      <c r="F273" s="392"/>
      <c r="G273" s="393"/>
      <c r="H273" s="386"/>
      <c r="I273" s="39"/>
    </row>
    <row r="274" spans="1:9" ht="31.5">
      <c r="A274" s="44" t="s">
        <v>579</v>
      </c>
      <c r="B274" s="44"/>
      <c r="C274" s="46"/>
      <c r="D274" s="46"/>
      <c r="E274" s="68"/>
      <c r="F274" s="44"/>
      <c r="G274" s="70"/>
      <c r="H274" s="208"/>
      <c r="I274" s="71">
        <f>SUM(I253:I273)</f>
        <v>0</v>
      </c>
    </row>
    <row r="275" spans="1:9" ht="15.75">
      <c r="A275" s="29"/>
      <c r="B275" s="29" t="s">
        <v>310</v>
      </c>
      <c r="C275" s="29"/>
      <c r="D275" s="29"/>
      <c r="E275" s="83" t="s">
        <v>959</v>
      </c>
      <c r="F275" s="29"/>
      <c r="G275" s="85"/>
      <c r="H275" s="212"/>
      <c r="I275" s="86"/>
    </row>
    <row r="276" spans="1:9" ht="25.5">
      <c r="A276" s="396"/>
      <c r="B276" s="396"/>
      <c r="C276" s="396" t="s">
        <v>36</v>
      </c>
      <c r="D276" s="392" t="s">
        <v>304</v>
      </c>
      <c r="E276" s="109" t="s">
        <v>567</v>
      </c>
      <c r="F276" s="398" t="s">
        <v>265</v>
      </c>
      <c r="G276" s="393"/>
      <c r="H276" s="384"/>
      <c r="I276" s="39">
        <f t="shared" ref="I276" si="22">H276*$G276</f>
        <v>0</v>
      </c>
    </row>
    <row r="277" spans="1:9">
      <c r="A277" s="396"/>
      <c r="B277" s="396"/>
      <c r="C277" s="396"/>
      <c r="D277" s="392"/>
      <c r="E277" s="108" t="s">
        <v>556</v>
      </c>
      <c r="F277" s="398"/>
      <c r="G277" s="393"/>
      <c r="H277" s="385"/>
      <c r="I277" s="39"/>
    </row>
    <row r="278" spans="1:9">
      <c r="A278" s="396"/>
      <c r="B278" s="396"/>
      <c r="C278" s="396"/>
      <c r="D278" s="392"/>
      <c r="E278" s="107" t="s">
        <v>568</v>
      </c>
      <c r="F278" s="398"/>
      <c r="G278" s="393"/>
      <c r="H278" s="385"/>
      <c r="I278" s="39"/>
    </row>
    <row r="279" spans="1:9">
      <c r="A279" s="396"/>
      <c r="B279" s="396"/>
      <c r="C279" s="396"/>
      <c r="D279" s="392"/>
      <c r="E279" s="108" t="s">
        <v>569</v>
      </c>
      <c r="F279" s="398"/>
      <c r="G279" s="393"/>
      <c r="H279" s="385"/>
      <c r="I279" s="39"/>
    </row>
    <row r="280" spans="1:9">
      <c r="A280" s="396"/>
      <c r="B280" s="396"/>
      <c r="C280" s="396"/>
      <c r="D280" s="392"/>
      <c r="E280" s="107" t="s">
        <v>570</v>
      </c>
      <c r="F280" s="398"/>
      <c r="G280" s="393"/>
      <c r="H280" s="385"/>
      <c r="I280" s="39"/>
    </row>
    <row r="281" spans="1:9">
      <c r="A281" s="396"/>
      <c r="B281" s="396"/>
      <c r="C281" s="396"/>
      <c r="D281" s="392"/>
      <c r="E281" s="108" t="s">
        <v>558</v>
      </c>
      <c r="F281" s="398"/>
      <c r="G281" s="393"/>
      <c r="H281" s="385"/>
      <c r="I281" s="39"/>
    </row>
    <row r="282" spans="1:9">
      <c r="A282" s="396"/>
      <c r="B282" s="396"/>
      <c r="C282" s="396"/>
      <c r="D282" s="392"/>
      <c r="E282" s="107" t="s">
        <v>571</v>
      </c>
      <c r="F282" s="398"/>
      <c r="G282" s="393"/>
      <c r="H282" s="385"/>
      <c r="I282" s="39"/>
    </row>
    <row r="283" spans="1:9">
      <c r="A283" s="396"/>
      <c r="B283" s="396"/>
      <c r="C283" s="396"/>
      <c r="D283" s="392"/>
      <c r="E283" s="110" t="s">
        <v>561</v>
      </c>
      <c r="F283" s="398"/>
      <c r="G283" s="393"/>
      <c r="H283" s="386"/>
      <c r="I283" s="39"/>
    </row>
    <row r="284" spans="1:9" ht="33.75" customHeight="1">
      <c r="A284" s="396"/>
      <c r="B284" s="396"/>
      <c r="C284" s="396" t="s">
        <v>40</v>
      </c>
      <c r="D284" s="397" t="s">
        <v>305</v>
      </c>
      <c r="E284" s="107" t="s">
        <v>572</v>
      </c>
      <c r="F284" s="392" t="s">
        <v>265</v>
      </c>
      <c r="G284" s="393"/>
      <c r="H284" s="384"/>
      <c r="I284" s="39">
        <f t="shared" ref="I284" si="23">H284*$G284</f>
        <v>0</v>
      </c>
    </row>
    <row r="285" spans="1:9" ht="36" customHeight="1">
      <c r="A285" s="396"/>
      <c r="B285" s="396"/>
      <c r="C285" s="396"/>
      <c r="D285" s="397"/>
      <c r="E285" s="107" t="s">
        <v>567</v>
      </c>
      <c r="F285" s="392"/>
      <c r="G285" s="393"/>
      <c r="H285" s="385"/>
      <c r="I285" s="39"/>
    </row>
    <row r="286" spans="1:9">
      <c r="A286" s="396"/>
      <c r="B286" s="396"/>
      <c r="C286" s="396"/>
      <c r="D286" s="397"/>
      <c r="E286" s="110" t="s">
        <v>573</v>
      </c>
      <c r="F286" s="392"/>
      <c r="G286" s="393"/>
      <c r="H286" s="385"/>
      <c r="I286" s="39"/>
    </row>
    <row r="287" spans="1:9">
      <c r="A287" s="396"/>
      <c r="B287" s="396"/>
      <c r="C287" s="396"/>
      <c r="D287" s="397"/>
      <c r="E287" s="108" t="s">
        <v>556</v>
      </c>
      <c r="F287" s="392"/>
      <c r="G287" s="393"/>
      <c r="H287" s="385"/>
      <c r="I287" s="39"/>
    </row>
    <row r="288" spans="1:9">
      <c r="A288" s="396"/>
      <c r="B288" s="396"/>
      <c r="C288" s="396"/>
      <c r="D288" s="397"/>
      <c r="E288" s="107" t="s">
        <v>574</v>
      </c>
      <c r="F288" s="392"/>
      <c r="G288" s="393"/>
      <c r="H288" s="385"/>
      <c r="I288" s="39"/>
    </row>
    <row r="289" spans="1:9">
      <c r="A289" s="396"/>
      <c r="B289" s="396"/>
      <c r="C289" s="396"/>
      <c r="D289" s="397"/>
      <c r="E289" s="108" t="s">
        <v>569</v>
      </c>
      <c r="F289" s="392"/>
      <c r="G289" s="393"/>
      <c r="H289" s="385"/>
      <c r="I289" s="39"/>
    </row>
    <row r="290" spans="1:9">
      <c r="A290" s="396"/>
      <c r="B290" s="396"/>
      <c r="C290" s="396"/>
      <c r="D290" s="397"/>
      <c r="E290" s="107" t="s">
        <v>575</v>
      </c>
      <c r="F290" s="392"/>
      <c r="G290" s="393"/>
      <c r="H290" s="385"/>
      <c r="I290" s="39"/>
    </row>
    <row r="291" spans="1:9">
      <c r="A291" s="396"/>
      <c r="B291" s="396"/>
      <c r="C291" s="396"/>
      <c r="D291" s="397"/>
      <c r="E291" s="108" t="s">
        <v>558</v>
      </c>
      <c r="F291" s="392"/>
      <c r="G291" s="393"/>
      <c r="H291" s="385"/>
      <c r="I291" s="39"/>
    </row>
    <row r="292" spans="1:9">
      <c r="A292" s="396"/>
      <c r="B292" s="396"/>
      <c r="C292" s="396"/>
      <c r="D292" s="397"/>
      <c r="E292" s="107" t="s">
        <v>576</v>
      </c>
      <c r="F292" s="392"/>
      <c r="G292" s="393"/>
      <c r="H292" s="385"/>
      <c r="I292" s="39"/>
    </row>
    <row r="293" spans="1:9">
      <c r="A293" s="396"/>
      <c r="B293" s="396"/>
      <c r="C293" s="396"/>
      <c r="D293" s="397"/>
      <c r="E293" s="110" t="s">
        <v>561</v>
      </c>
      <c r="F293" s="392"/>
      <c r="G293" s="393"/>
      <c r="H293" s="386"/>
      <c r="I293" s="39"/>
    </row>
    <row r="294" spans="1:9" ht="40.5" customHeight="1">
      <c r="A294" s="396"/>
      <c r="B294" s="396"/>
      <c r="C294" s="396" t="s">
        <v>43</v>
      </c>
      <c r="D294" s="397" t="s">
        <v>306</v>
      </c>
      <c r="E294" s="107" t="s">
        <v>577</v>
      </c>
      <c r="F294" s="392" t="s">
        <v>265</v>
      </c>
      <c r="G294" s="393"/>
      <c r="H294" s="384"/>
      <c r="I294" s="39">
        <f t="shared" ref="I294" si="24">H294*$G294</f>
        <v>0</v>
      </c>
    </row>
    <row r="295" spans="1:9" ht="39.75" customHeight="1">
      <c r="A295" s="396"/>
      <c r="B295" s="396"/>
      <c r="C295" s="396"/>
      <c r="D295" s="397"/>
      <c r="E295" s="107" t="s">
        <v>567</v>
      </c>
      <c r="F295" s="392"/>
      <c r="G295" s="393"/>
      <c r="H295" s="385"/>
      <c r="I295" s="39"/>
    </row>
    <row r="296" spans="1:9">
      <c r="A296" s="396"/>
      <c r="B296" s="396"/>
      <c r="C296" s="396"/>
      <c r="D296" s="397"/>
      <c r="E296" s="110" t="s">
        <v>573</v>
      </c>
      <c r="F296" s="392"/>
      <c r="G296" s="393"/>
      <c r="H296" s="385"/>
      <c r="I296" s="39"/>
    </row>
    <row r="297" spans="1:9">
      <c r="A297" s="396"/>
      <c r="B297" s="396"/>
      <c r="C297" s="396"/>
      <c r="D297" s="397"/>
      <c r="E297" s="108" t="s">
        <v>556</v>
      </c>
      <c r="F297" s="392"/>
      <c r="G297" s="393"/>
      <c r="H297" s="385"/>
      <c r="I297" s="39"/>
    </row>
    <row r="298" spans="1:9">
      <c r="A298" s="396"/>
      <c r="B298" s="396"/>
      <c r="C298" s="396"/>
      <c r="D298" s="397"/>
      <c r="E298" s="107" t="s">
        <v>574</v>
      </c>
      <c r="F298" s="392"/>
      <c r="G298" s="393"/>
      <c r="H298" s="385"/>
      <c r="I298" s="39"/>
    </row>
    <row r="299" spans="1:9">
      <c r="A299" s="396"/>
      <c r="B299" s="396"/>
      <c r="C299" s="396"/>
      <c r="D299" s="397"/>
      <c r="E299" s="108" t="s">
        <v>569</v>
      </c>
      <c r="F299" s="392"/>
      <c r="G299" s="393"/>
      <c r="H299" s="385"/>
      <c r="I299" s="39"/>
    </row>
    <row r="300" spans="1:9">
      <c r="A300" s="396"/>
      <c r="B300" s="396"/>
      <c r="C300" s="396"/>
      <c r="D300" s="397"/>
      <c r="E300" s="107" t="s">
        <v>575</v>
      </c>
      <c r="F300" s="392"/>
      <c r="G300" s="393"/>
      <c r="H300" s="385"/>
      <c r="I300" s="39"/>
    </row>
    <row r="301" spans="1:9">
      <c r="A301" s="396"/>
      <c r="B301" s="396"/>
      <c r="C301" s="396"/>
      <c r="D301" s="397"/>
      <c r="E301" s="108" t="s">
        <v>558</v>
      </c>
      <c r="F301" s="392"/>
      <c r="G301" s="393"/>
      <c r="H301" s="385"/>
      <c r="I301" s="39"/>
    </row>
    <row r="302" spans="1:9">
      <c r="A302" s="396"/>
      <c r="B302" s="396"/>
      <c r="C302" s="396"/>
      <c r="D302" s="397"/>
      <c r="E302" s="107" t="s">
        <v>578</v>
      </c>
      <c r="F302" s="392"/>
      <c r="G302" s="393"/>
      <c r="H302" s="385"/>
      <c r="I302" s="39"/>
    </row>
    <row r="303" spans="1:9">
      <c r="A303" s="396"/>
      <c r="B303" s="396"/>
      <c r="C303" s="396"/>
      <c r="D303" s="397"/>
      <c r="E303" s="110" t="s">
        <v>561</v>
      </c>
      <c r="F303" s="392"/>
      <c r="G303" s="393"/>
      <c r="H303" s="386"/>
      <c r="I303" s="39"/>
    </row>
    <row r="304" spans="1:9" ht="31.5">
      <c r="A304" s="44" t="s">
        <v>580</v>
      </c>
      <c r="B304" s="44"/>
      <c r="C304" s="46"/>
      <c r="D304" s="46"/>
      <c r="E304" s="68"/>
      <c r="F304" s="44"/>
      <c r="G304" s="68"/>
      <c r="H304" s="209"/>
      <c r="I304" s="183">
        <f>SUM(I276:I303)</f>
        <v>0</v>
      </c>
    </row>
    <row r="305" spans="1:9" ht="15.75">
      <c r="A305" s="29"/>
      <c r="B305" s="29" t="s">
        <v>350</v>
      </c>
      <c r="C305" s="29"/>
      <c r="D305" s="29"/>
      <c r="E305" s="111" t="s">
        <v>581</v>
      </c>
      <c r="F305" s="29"/>
      <c r="G305" s="112"/>
      <c r="H305" s="214"/>
      <c r="I305" s="113"/>
    </row>
    <row r="306" spans="1:9">
      <c r="A306" s="396"/>
      <c r="B306" s="396"/>
      <c r="C306" s="396" t="s">
        <v>75</v>
      </c>
      <c r="D306" s="392" t="s">
        <v>307</v>
      </c>
      <c r="E306" s="107" t="s">
        <v>582</v>
      </c>
      <c r="F306" s="392" t="s">
        <v>265</v>
      </c>
      <c r="G306" s="393">
        <v>0</v>
      </c>
      <c r="H306" s="389"/>
      <c r="I306" s="39">
        <f t="shared" ref="I306" si="25">H306*$G306</f>
        <v>0</v>
      </c>
    </row>
    <row r="307" spans="1:9">
      <c r="A307" s="396"/>
      <c r="B307" s="396"/>
      <c r="C307" s="396"/>
      <c r="D307" s="392"/>
      <c r="E307" s="107" t="s">
        <v>556</v>
      </c>
      <c r="F307" s="392"/>
      <c r="G307" s="393"/>
      <c r="H307" s="390"/>
      <c r="I307" s="39"/>
    </row>
    <row r="308" spans="1:9">
      <c r="A308" s="396"/>
      <c r="B308" s="396"/>
      <c r="C308" s="396"/>
      <c r="D308" s="392"/>
      <c r="E308" s="107" t="s">
        <v>583</v>
      </c>
      <c r="F308" s="392"/>
      <c r="G308" s="393"/>
      <c r="H308" s="390"/>
      <c r="I308" s="39"/>
    </row>
    <row r="309" spans="1:9">
      <c r="A309" s="396"/>
      <c r="B309" s="396"/>
      <c r="C309" s="396"/>
      <c r="D309" s="392"/>
      <c r="E309" s="107" t="s">
        <v>558</v>
      </c>
      <c r="F309" s="392"/>
      <c r="G309" s="393"/>
      <c r="H309" s="390"/>
      <c r="I309" s="39"/>
    </row>
    <row r="310" spans="1:9">
      <c r="A310" s="396"/>
      <c r="B310" s="396"/>
      <c r="C310" s="396"/>
      <c r="D310" s="392"/>
      <c r="E310" s="107" t="s">
        <v>578</v>
      </c>
      <c r="F310" s="392"/>
      <c r="G310" s="393"/>
      <c r="H310" s="390"/>
      <c r="I310" s="39"/>
    </row>
    <row r="311" spans="1:9">
      <c r="A311" s="396"/>
      <c r="B311" s="396"/>
      <c r="C311" s="396"/>
      <c r="D311" s="392"/>
      <c r="E311" s="107" t="s">
        <v>584</v>
      </c>
      <c r="F311" s="392"/>
      <c r="G311" s="393"/>
      <c r="H311" s="390"/>
      <c r="I311" s="39"/>
    </row>
    <row r="312" spans="1:9">
      <c r="A312" s="396"/>
      <c r="B312" s="396"/>
      <c r="C312" s="396"/>
      <c r="D312" s="392"/>
      <c r="E312" s="107" t="s">
        <v>561</v>
      </c>
      <c r="F312" s="392"/>
      <c r="G312" s="393"/>
      <c r="H312" s="391"/>
      <c r="I312" s="39"/>
    </row>
    <row r="313" spans="1:9">
      <c r="A313" s="396"/>
      <c r="B313" s="396"/>
      <c r="C313" s="396" t="s">
        <v>79</v>
      </c>
      <c r="D313" s="392" t="s">
        <v>308</v>
      </c>
      <c r="E313" s="107" t="s">
        <v>585</v>
      </c>
      <c r="F313" s="392" t="s">
        <v>265</v>
      </c>
      <c r="G313" s="393">
        <v>1</v>
      </c>
      <c r="H313" s="389"/>
      <c r="I313" s="39">
        <f t="shared" ref="I313" si="26">H313*$G313</f>
        <v>0</v>
      </c>
    </row>
    <row r="314" spans="1:9">
      <c r="A314" s="396"/>
      <c r="B314" s="396"/>
      <c r="C314" s="396"/>
      <c r="D314" s="392"/>
      <c r="E314" s="173" t="s">
        <v>556</v>
      </c>
      <c r="F314" s="392"/>
      <c r="G314" s="393"/>
      <c r="H314" s="390"/>
      <c r="I314" s="39"/>
    </row>
    <row r="315" spans="1:9">
      <c r="A315" s="396"/>
      <c r="B315" s="396"/>
      <c r="C315" s="396"/>
      <c r="D315" s="392"/>
      <c r="E315" s="107" t="s">
        <v>586</v>
      </c>
      <c r="F315" s="392"/>
      <c r="G315" s="393"/>
      <c r="H315" s="390"/>
      <c r="I315" s="39"/>
    </row>
    <row r="316" spans="1:9">
      <c r="A316" s="396"/>
      <c r="B316" s="396"/>
      <c r="C316" s="396"/>
      <c r="D316" s="392"/>
      <c r="E316" s="173" t="s">
        <v>558</v>
      </c>
      <c r="F316" s="392"/>
      <c r="G316" s="393"/>
      <c r="H316" s="390"/>
      <c r="I316" s="39"/>
    </row>
    <row r="317" spans="1:9">
      <c r="A317" s="396"/>
      <c r="B317" s="396"/>
      <c r="C317" s="396"/>
      <c r="D317" s="392"/>
      <c r="E317" s="107" t="s">
        <v>587</v>
      </c>
      <c r="F317" s="392"/>
      <c r="G317" s="393"/>
      <c r="H317" s="390"/>
      <c r="I317" s="39"/>
    </row>
    <row r="318" spans="1:9">
      <c r="A318" s="396"/>
      <c r="B318" s="396"/>
      <c r="C318" s="396"/>
      <c r="D318" s="392"/>
      <c r="E318" s="107" t="s">
        <v>588</v>
      </c>
      <c r="F318" s="392"/>
      <c r="G318" s="393"/>
      <c r="H318" s="390"/>
      <c r="I318" s="39"/>
    </row>
    <row r="319" spans="1:9">
      <c r="A319" s="396"/>
      <c r="B319" s="396"/>
      <c r="C319" s="396"/>
      <c r="D319" s="392"/>
      <c r="E319" s="107" t="s">
        <v>561</v>
      </c>
      <c r="F319" s="392"/>
      <c r="G319" s="393"/>
      <c r="H319" s="391"/>
      <c r="I319" s="39"/>
    </row>
    <row r="320" spans="1:9">
      <c r="A320" s="396"/>
      <c r="B320" s="396"/>
      <c r="C320" s="396" t="s">
        <v>81</v>
      </c>
      <c r="D320" s="392" t="s">
        <v>309</v>
      </c>
      <c r="E320" s="107" t="s">
        <v>589</v>
      </c>
      <c r="F320" s="392" t="s">
        <v>265</v>
      </c>
      <c r="G320" s="393">
        <v>0</v>
      </c>
      <c r="H320" s="389"/>
      <c r="I320" s="39">
        <f t="shared" ref="I320" si="27">H320*$G320</f>
        <v>0</v>
      </c>
    </row>
    <row r="321" spans="1:9">
      <c r="A321" s="396"/>
      <c r="B321" s="396"/>
      <c r="C321" s="396"/>
      <c r="D321" s="392"/>
      <c r="E321" s="107" t="s">
        <v>556</v>
      </c>
      <c r="F321" s="392"/>
      <c r="G321" s="393"/>
      <c r="H321" s="390"/>
      <c r="I321" s="39"/>
    </row>
    <row r="322" spans="1:9">
      <c r="A322" s="396"/>
      <c r="B322" s="396"/>
      <c r="C322" s="396"/>
      <c r="D322" s="392"/>
      <c r="E322" s="107" t="s">
        <v>590</v>
      </c>
      <c r="F322" s="392"/>
      <c r="G322" s="393"/>
      <c r="H322" s="390"/>
      <c r="I322" s="39"/>
    </row>
    <row r="323" spans="1:9">
      <c r="A323" s="396"/>
      <c r="B323" s="396"/>
      <c r="C323" s="396"/>
      <c r="D323" s="392"/>
      <c r="E323" s="107" t="s">
        <v>558</v>
      </c>
      <c r="F323" s="392"/>
      <c r="G323" s="393"/>
      <c r="H323" s="390"/>
      <c r="I323" s="39"/>
    </row>
    <row r="324" spans="1:9">
      <c r="A324" s="396"/>
      <c r="B324" s="396"/>
      <c r="C324" s="396"/>
      <c r="D324" s="392"/>
      <c r="E324" s="107" t="s">
        <v>591</v>
      </c>
      <c r="F324" s="392"/>
      <c r="G324" s="393"/>
      <c r="H324" s="390"/>
      <c r="I324" s="39"/>
    </row>
    <row r="325" spans="1:9">
      <c r="A325" s="396"/>
      <c r="B325" s="396"/>
      <c r="C325" s="396"/>
      <c r="D325" s="392"/>
      <c r="E325" s="107" t="s">
        <v>592</v>
      </c>
      <c r="F325" s="392"/>
      <c r="G325" s="393"/>
      <c r="H325" s="390"/>
      <c r="I325" s="39"/>
    </row>
    <row r="326" spans="1:9">
      <c r="A326" s="396"/>
      <c r="B326" s="396"/>
      <c r="C326" s="396"/>
      <c r="D326" s="392"/>
      <c r="E326" s="107" t="s">
        <v>561</v>
      </c>
      <c r="F326" s="392"/>
      <c r="G326" s="393"/>
      <c r="H326" s="391"/>
      <c r="I326" s="39"/>
    </row>
    <row r="327" spans="1:9">
      <c r="A327" s="114"/>
      <c r="B327" s="114"/>
      <c r="C327" s="114" t="s">
        <v>654</v>
      </c>
      <c r="D327" s="106" t="s">
        <v>300</v>
      </c>
      <c r="E327" s="107" t="s">
        <v>582</v>
      </c>
      <c r="F327" s="392" t="s">
        <v>265</v>
      </c>
      <c r="G327" s="393">
        <v>1</v>
      </c>
      <c r="H327" s="384"/>
      <c r="I327" s="39"/>
    </row>
    <row r="328" spans="1:9">
      <c r="A328" s="114"/>
      <c r="B328" s="114"/>
      <c r="C328" s="114"/>
      <c r="D328" s="106"/>
      <c r="E328" s="107" t="s">
        <v>556</v>
      </c>
      <c r="F328" s="392"/>
      <c r="G328" s="393"/>
      <c r="H328" s="385"/>
      <c r="I328" s="39"/>
    </row>
    <row r="329" spans="1:9">
      <c r="A329" s="114"/>
      <c r="B329" s="114"/>
      <c r="C329" s="114"/>
      <c r="D329" s="106"/>
      <c r="E329" s="107" t="s">
        <v>1169</v>
      </c>
      <c r="F329" s="392"/>
      <c r="G329" s="393"/>
      <c r="H329" s="385"/>
      <c r="I329" s="39"/>
    </row>
    <row r="330" spans="1:9">
      <c r="A330" s="114"/>
      <c r="B330" s="114"/>
      <c r="C330" s="114"/>
      <c r="D330" s="106"/>
      <c r="E330" s="107" t="s">
        <v>558</v>
      </c>
      <c r="F330" s="392"/>
      <c r="G330" s="393"/>
      <c r="H330" s="385"/>
      <c r="I330" s="39">
        <f>H327*G327</f>
        <v>0</v>
      </c>
    </row>
    <row r="331" spans="1:9">
      <c r="A331" s="114"/>
      <c r="B331" s="114"/>
      <c r="C331" s="114"/>
      <c r="D331" s="106"/>
      <c r="E331" s="107" t="s">
        <v>578</v>
      </c>
      <c r="F331" s="392"/>
      <c r="G331" s="393"/>
      <c r="H331" s="385"/>
      <c r="I331" s="39"/>
    </row>
    <row r="332" spans="1:9">
      <c r="A332" s="114"/>
      <c r="B332" s="114"/>
      <c r="C332" s="114"/>
      <c r="D332" s="106"/>
      <c r="E332" s="107" t="s">
        <v>1170</v>
      </c>
      <c r="F332" s="392"/>
      <c r="G332" s="393"/>
      <c r="H332" s="385"/>
      <c r="I332" s="39"/>
    </row>
    <row r="333" spans="1:9">
      <c r="A333" s="114"/>
      <c r="B333" s="114"/>
      <c r="C333" s="114"/>
      <c r="D333" s="106"/>
      <c r="E333" s="107" t="s">
        <v>561</v>
      </c>
      <c r="F333" s="392"/>
      <c r="G333" s="393"/>
      <c r="H333" s="386"/>
      <c r="I333" s="39"/>
    </row>
    <row r="334" spans="1:9" ht="31.5">
      <c r="A334" s="44" t="s">
        <v>593</v>
      </c>
      <c r="B334" s="44"/>
      <c r="C334" s="46"/>
      <c r="D334" s="46"/>
      <c r="E334" s="44"/>
      <c r="F334" s="44"/>
      <c r="G334" s="68"/>
      <c r="H334" s="209"/>
      <c r="I334" s="78">
        <f>SUM(I306:I333)</f>
        <v>0</v>
      </c>
    </row>
    <row r="335" spans="1:9" ht="15.75">
      <c r="A335" s="29"/>
      <c r="B335" s="29" t="s">
        <v>353</v>
      </c>
      <c r="C335" s="29"/>
      <c r="D335" s="29"/>
      <c r="E335" s="83" t="s">
        <v>311</v>
      </c>
      <c r="F335" s="29"/>
      <c r="G335" s="112"/>
      <c r="H335" s="214"/>
      <c r="I335" s="113"/>
    </row>
    <row r="336" spans="1:9">
      <c r="A336" s="114"/>
      <c r="B336" s="114"/>
      <c r="C336" s="114" t="s">
        <v>18</v>
      </c>
      <c r="D336" s="114"/>
      <c r="E336" s="50" t="s">
        <v>312</v>
      </c>
      <c r="F336" s="115" t="s">
        <v>265</v>
      </c>
      <c r="G336" s="186">
        <v>0</v>
      </c>
      <c r="H336" s="201"/>
      <c r="I336" s="39">
        <f t="shared" ref="I336:I356" si="28">H336*$G336</f>
        <v>0</v>
      </c>
    </row>
    <row r="337" spans="1:9">
      <c r="A337" s="114"/>
      <c r="B337" s="114"/>
      <c r="C337" s="114" t="s">
        <v>21</v>
      </c>
      <c r="D337" s="114"/>
      <c r="E337" s="50" t="s">
        <v>313</v>
      </c>
      <c r="F337" s="115" t="s">
        <v>265</v>
      </c>
      <c r="G337" s="186">
        <f>0.48/100*G11</f>
        <v>2.4</v>
      </c>
      <c r="H337" s="201"/>
      <c r="I337" s="39">
        <f t="shared" si="28"/>
        <v>0</v>
      </c>
    </row>
    <row r="338" spans="1:9">
      <c r="A338" s="114"/>
      <c r="B338" s="114"/>
      <c r="C338" s="114" t="s">
        <v>23</v>
      </c>
      <c r="D338" s="114"/>
      <c r="E338" s="50" t="s">
        <v>314</v>
      </c>
      <c r="F338" s="115" t="s">
        <v>265</v>
      </c>
      <c r="G338" s="186">
        <v>0</v>
      </c>
      <c r="H338" s="201"/>
      <c r="I338" s="39">
        <f t="shared" si="28"/>
        <v>0</v>
      </c>
    </row>
    <row r="339" spans="1:9">
      <c r="A339" s="114"/>
      <c r="B339" s="114"/>
      <c r="C339" s="114" t="s">
        <v>25</v>
      </c>
      <c r="D339" s="114"/>
      <c r="E339" s="50" t="s">
        <v>315</v>
      </c>
      <c r="F339" s="115" t="s">
        <v>265</v>
      </c>
      <c r="G339" s="186">
        <v>0</v>
      </c>
      <c r="H339" s="201"/>
      <c r="I339" s="39">
        <f t="shared" si="28"/>
        <v>0</v>
      </c>
    </row>
    <row r="340" spans="1:9">
      <c r="A340" s="114"/>
      <c r="B340" s="114"/>
      <c r="C340" s="114" t="s">
        <v>27</v>
      </c>
      <c r="D340" s="114"/>
      <c r="E340" s="50" t="s">
        <v>316</v>
      </c>
      <c r="F340" s="115" t="s">
        <v>265</v>
      </c>
      <c r="G340" s="186">
        <f>0.48/100*G11</f>
        <v>2.4</v>
      </c>
      <c r="H340" s="201"/>
      <c r="I340" s="39">
        <f t="shared" si="28"/>
        <v>0</v>
      </c>
    </row>
    <row r="341" spans="1:9">
      <c r="A341" s="114"/>
      <c r="B341" s="114"/>
      <c r="C341" s="114" t="s">
        <v>29</v>
      </c>
      <c r="D341" s="114"/>
      <c r="E341" s="50" t="s">
        <v>317</v>
      </c>
      <c r="F341" s="115" t="s">
        <v>265</v>
      </c>
      <c r="G341" s="186">
        <f>0.24/100*G11</f>
        <v>1.2</v>
      </c>
      <c r="H341" s="201"/>
      <c r="I341" s="39">
        <f t="shared" si="28"/>
        <v>0</v>
      </c>
    </row>
    <row r="342" spans="1:9">
      <c r="A342" s="114"/>
      <c r="B342" s="114"/>
      <c r="C342" s="114" t="s">
        <v>31</v>
      </c>
      <c r="D342" s="114"/>
      <c r="E342" s="50" t="s">
        <v>318</v>
      </c>
      <c r="F342" s="115" t="s">
        <v>265</v>
      </c>
      <c r="G342" s="186">
        <v>0</v>
      </c>
      <c r="H342" s="201"/>
      <c r="I342" s="39">
        <f t="shared" si="28"/>
        <v>0</v>
      </c>
    </row>
    <row r="343" spans="1:9">
      <c r="A343" s="114"/>
      <c r="B343" s="114"/>
      <c r="C343" s="114" t="s">
        <v>275</v>
      </c>
      <c r="D343" s="114"/>
      <c r="E343" s="50" t="s">
        <v>319</v>
      </c>
      <c r="F343" s="115" t="s">
        <v>265</v>
      </c>
      <c r="G343" s="186">
        <v>0</v>
      </c>
      <c r="H343" s="201"/>
      <c r="I343" s="39">
        <f t="shared" si="28"/>
        <v>0</v>
      </c>
    </row>
    <row r="344" spans="1:9">
      <c r="A344" s="114"/>
      <c r="B344" s="114"/>
      <c r="C344" s="114" t="s">
        <v>277</v>
      </c>
      <c r="D344" s="114"/>
      <c r="E344" s="50" t="s">
        <v>320</v>
      </c>
      <c r="F344" s="115" t="s">
        <v>265</v>
      </c>
      <c r="G344" s="186">
        <v>0</v>
      </c>
      <c r="H344" s="201"/>
      <c r="I344" s="39">
        <f t="shared" si="28"/>
        <v>0</v>
      </c>
    </row>
    <row r="345" spans="1:9">
      <c r="A345" s="114"/>
      <c r="B345" s="114"/>
      <c r="C345" s="114" t="s">
        <v>279</v>
      </c>
      <c r="D345" s="114"/>
      <c r="E345" s="50" t="s">
        <v>322</v>
      </c>
      <c r="F345" s="115" t="s">
        <v>265</v>
      </c>
      <c r="G345" s="186">
        <v>0</v>
      </c>
      <c r="H345" s="201"/>
      <c r="I345" s="39">
        <f t="shared" si="28"/>
        <v>0</v>
      </c>
    </row>
    <row r="346" spans="1:9">
      <c r="A346" s="114"/>
      <c r="B346" s="114"/>
      <c r="C346" s="114" t="s">
        <v>280</v>
      </c>
      <c r="D346" s="114"/>
      <c r="E346" s="50" t="s">
        <v>323</v>
      </c>
      <c r="F346" s="115" t="s">
        <v>265</v>
      </c>
      <c r="G346" s="186">
        <v>0</v>
      </c>
      <c r="H346" s="201"/>
      <c r="I346" s="39">
        <f t="shared" si="28"/>
        <v>0</v>
      </c>
    </row>
    <row r="347" spans="1:9">
      <c r="A347" s="114"/>
      <c r="B347" s="114"/>
      <c r="C347" s="114" t="s">
        <v>321</v>
      </c>
      <c r="D347" s="114"/>
      <c r="E347" s="50" t="s">
        <v>324</v>
      </c>
      <c r="F347" s="115" t="s">
        <v>265</v>
      </c>
      <c r="G347" s="186">
        <v>0</v>
      </c>
      <c r="H347" s="201"/>
      <c r="I347" s="39">
        <f t="shared" si="28"/>
        <v>0</v>
      </c>
    </row>
    <row r="348" spans="1:9">
      <c r="A348" s="114"/>
      <c r="B348" s="114"/>
      <c r="C348" s="114" t="s">
        <v>283</v>
      </c>
      <c r="D348" s="114"/>
      <c r="E348" s="50" t="s">
        <v>1071</v>
      </c>
      <c r="F348" s="115" t="s">
        <v>265</v>
      </c>
      <c r="G348" s="186">
        <v>0</v>
      </c>
      <c r="H348" s="201"/>
      <c r="I348" s="39">
        <f t="shared" si="28"/>
        <v>0</v>
      </c>
    </row>
    <row r="349" spans="1:9">
      <c r="A349" s="114"/>
      <c r="B349" s="114"/>
      <c r="C349" s="114" t="s">
        <v>286</v>
      </c>
      <c r="D349" s="114"/>
      <c r="E349" s="50" t="s">
        <v>1072</v>
      </c>
      <c r="F349" s="115" t="s">
        <v>265</v>
      </c>
      <c r="G349" s="186">
        <v>0</v>
      </c>
      <c r="H349" s="201"/>
      <c r="I349" s="39">
        <f t="shared" si="28"/>
        <v>0</v>
      </c>
    </row>
    <row r="350" spans="1:9">
      <c r="A350" s="114"/>
      <c r="B350" s="114"/>
      <c r="C350" s="114" t="s">
        <v>325</v>
      </c>
      <c r="D350" s="114"/>
      <c r="E350" s="50" t="s">
        <v>327</v>
      </c>
      <c r="F350" s="115" t="s">
        <v>265</v>
      </c>
      <c r="G350" s="186">
        <v>0</v>
      </c>
      <c r="H350" s="201"/>
      <c r="I350" s="39">
        <f t="shared" si="28"/>
        <v>0</v>
      </c>
    </row>
    <row r="351" spans="1:9">
      <c r="A351" s="114"/>
      <c r="B351" s="114"/>
      <c r="C351" s="114" t="s">
        <v>326</v>
      </c>
      <c r="D351" s="114"/>
      <c r="E351" s="50" t="s">
        <v>328</v>
      </c>
      <c r="F351" s="115" t="s">
        <v>265</v>
      </c>
      <c r="G351" s="186">
        <v>0</v>
      </c>
      <c r="H351" s="201"/>
      <c r="I351" s="39">
        <f t="shared" si="28"/>
        <v>0</v>
      </c>
    </row>
    <row r="352" spans="1:9">
      <c r="A352" s="114"/>
      <c r="B352" s="114"/>
      <c r="C352" s="114" t="s">
        <v>289</v>
      </c>
      <c r="D352" s="114"/>
      <c r="E352" s="50" t="s">
        <v>329</v>
      </c>
      <c r="F352" s="115" t="s">
        <v>265</v>
      </c>
      <c r="G352" s="186">
        <v>0</v>
      </c>
      <c r="H352" s="201"/>
      <c r="I352" s="39">
        <f t="shared" si="28"/>
        <v>0</v>
      </c>
    </row>
    <row r="353" spans="1:9">
      <c r="A353" s="114"/>
      <c r="B353" s="114"/>
      <c r="C353" s="114" t="s">
        <v>33</v>
      </c>
      <c r="D353" s="114"/>
      <c r="E353" s="102" t="s">
        <v>330</v>
      </c>
      <c r="F353" s="115"/>
      <c r="G353" s="186"/>
      <c r="H353" s="201"/>
      <c r="I353" s="39">
        <f t="shared" si="28"/>
        <v>0</v>
      </c>
    </row>
    <row r="354" spans="1:9" ht="32.25" customHeight="1">
      <c r="A354" s="114"/>
      <c r="B354" s="114"/>
      <c r="C354" s="114" t="s">
        <v>36</v>
      </c>
      <c r="D354" s="114"/>
      <c r="E354" s="102" t="s">
        <v>331</v>
      </c>
      <c r="F354" s="115" t="s">
        <v>265</v>
      </c>
      <c r="G354" s="186">
        <v>0</v>
      </c>
      <c r="H354" s="378"/>
      <c r="I354" s="39">
        <f t="shared" si="28"/>
        <v>0</v>
      </c>
    </row>
    <row r="355" spans="1:9" ht="36" customHeight="1">
      <c r="A355" s="114"/>
      <c r="B355" s="114"/>
      <c r="C355" s="114" t="s">
        <v>40</v>
      </c>
      <c r="D355" s="114"/>
      <c r="E355" s="102" t="s">
        <v>332</v>
      </c>
      <c r="F355" s="115" t="s">
        <v>265</v>
      </c>
      <c r="G355" s="186">
        <v>1</v>
      </c>
      <c r="H355" s="378"/>
      <c r="I355" s="39">
        <f t="shared" si="28"/>
        <v>0</v>
      </c>
    </row>
    <row r="356" spans="1:9" ht="21.75" customHeight="1">
      <c r="A356" s="114"/>
      <c r="B356" s="114"/>
      <c r="C356" s="114" t="s">
        <v>45</v>
      </c>
      <c r="D356" s="114"/>
      <c r="E356" s="102" t="s">
        <v>333</v>
      </c>
      <c r="F356" s="115" t="s">
        <v>265</v>
      </c>
      <c r="G356" s="186">
        <f>0.96/100*G11</f>
        <v>4.8</v>
      </c>
      <c r="H356" s="201"/>
      <c r="I356" s="39">
        <f t="shared" si="28"/>
        <v>0</v>
      </c>
    </row>
    <row r="357" spans="1:9" ht="177" customHeight="1">
      <c r="A357" s="114"/>
      <c r="B357" s="114"/>
      <c r="C357" s="114"/>
      <c r="D357" s="73" t="s">
        <v>599</v>
      </c>
      <c r="E357" s="110" t="s">
        <v>1073</v>
      </c>
      <c r="F357" s="115"/>
      <c r="G357" s="186"/>
      <c r="H357" s="201"/>
      <c r="I357" s="39"/>
    </row>
    <row r="358" spans="1:9" ht="81" customHeight="1">
      <c r="A358" s="114"/>
      <c r="B358" s="114"/>
      <c r="C358" s="114" t="s">
        <v>64</v>
      </c>
      <c r="D358" s="106" t="s">
        <v>634</v>
      </c>
      <c r="E358" s="107" t="s">
        <v>1074</v>
      </c>
      <c r="F358" s="105"/>
      <c r="G358" s="186"/>
      <c r="H358" s="201"/>
      <c r="I358" s="39"/>
    </row>
    <row r="359" spans="1:9">
      <c r="A359" s="114"/>
      <c r="B359" s="114"/>
      <c r="C359" s="114" t="s">
        <v>176</v>
      </c>
      <c r="D359" s="114"/>
      <c r="E359" s="51" t="s">
        <v>334</v>
      </c>
      <c r="F359" s="115" t="s">
        <v>335</v>
      </c>
      <c r="G359" s="186">
        <f>0.8/100*G11</f>
        <v>4</v>
      </c>
      <c r="H359" s="201"/>
      <c r="I359" s="39">
        <f t="shared" ref="I359:I408" si="29">H359*$G359</f>
        <v>0</v>
      </c>
    </row>
    <row r="360" spans="1:9">
      <c r="A360" s="114"/>
      <c r="B360" s="114"/>
      <c r="C360" s="114" t="s">
        <v>336</v>
      </c>
      <c r="D360" s="114"/>
      <c r="E360" s="51" t="s">
        <v>594</v>
      </c>
      <c r="F360" s="115" t="s">
        <v>335</v>
      </c>
      <c r="G360" s="186">
        <f>0.8/100*G11</f>
        <v>4</v>
      </c>
      <c r="H360" s="201"/>
      <c r="I360" s="39">
        <f t="shared" si="29"/>
        <v>0</v>
      </c>
    </row>
    <row r="361" spans="1:9">
      <c r="A361" s="114"/>
      <c r="B361" s="114"/>
      <c r="C361" s="114" t="s">
        <v>595</v>
      </c>
      <c r="D361" s="114"/>
      <c r="E361" s="51" t="s">
        <v>633</v>
      </c>
      <c r="F361" s="115" t="s">
        <v>335</v>
      </c>
      <c r="G361" s="186">
        <f>1.6/100*G11</f>
        <v>8</v>
      </c>
      <c r="H361" s="201"/>
      <c r="I361" s="39">
        <f t="shared" si="29"/>
        <v>0</v>
      </c>
    </row>
    <row r="362" spans="1:9" ht="66.75" customHeight="1">
      <c r="A362" s="114"/>
      <c r="B362" s="114"/>
      <c r="C362" s="114" t="s">
        <v>596</v>
      </c>
      <c r="D362" s="114"/>
      <c r="E362" s="116" t="s">
        <v>1075</v>
      </c>
      <c r="F362" s="115" t="s">
        <v>337</v>
      </c>
      <c r="G362" s="186">
        <f>1.6/100*G11</f>
        <v>8</v>
      </c>
      <c r="H362" s="201"/>
      <c r="I362" s="39">
        <f t="shared" si="29"/>
        <v>0</v>
      </c>
    </row>
    <row r="363" spans="1:9" ht="44.25" customHeight="1">
      <c r="A363" s="114"/>
      <c r="B363" s="114"/>
      <c r="C363" s="114" t="s">
        <v>597</v>
      </c>
      <c r="D363" s="114"/>
      <c r="E363" s="116" t="s">
        <v>632</v>
      </c>
      <c r="F363" s="115" t="s">
        <v>337</v>
      </c>
      <c r="G363" s="186">
        <v>0</v>
      </c>
      <c r="H363" s="201"/>
      <c r="I363" s="39">
        <f t="shared" si="29"/>
        <v>0</v>
      </c>
    </row>
    <row r="364" spans="1:9" ht="40.5" customHeight="1">
      <c r="A364" s="114"/>
      <c r="B364" s="114"/>
      <c r="C364" s="114" t="s">
        <v>598</v>
      </c>
      <c r="D364" s="114"/>
      <c r="E364" s="116" t="s">
        <v>1029</v>
      </c>
      <c r="F364" s="115" t="s">
        <v>337</v>
      </c>
      <c r="G364" s="186">
        <f>0.8/100*G11</f>
        <v>4</v>
      </c>
      <c r="H364" s="201"/>
      <c r="I364" s="39">
        <f t="shared" si="29"/>
        <v>0</v>
      </c>
    </row>
    <row r="365" spans="1:9" ht="88.5" customHeight="1">
      <c r="A365" s="114"/>
      <c r="B365" s="114"/>
      <c r="C365" s="114" t="s">
        <v>66</v>
      </c>
      <c r="D365" s="73" t="s">
        <v>635</v>
      </c>
      <c r="E365" s="117" t="s">
        <v>1076</v>
      </c>
      <c r="F365" s="115"/>
      <c r="G365" s="186"/>
      <c r="H365" s="201"/>
      <c r="I365" s="39"/>
    </row>
    <row r="366" spans="1:9">
      <c r="A366" s="114"/>
      <c r="B366" s="114"/>
      <c r="C366" s="114" t="s">
        <v>141</v>
      </c>
      <c r="D366" s="118"/>
      <c r="E366" s="51" t="s">
        <v>334</v>
      </c>
      <c r="F366" s="185" t="s">
        <v>39</v>
      </c>
      <c r="G366" s="186">
        <v>0</v>
      </c>
      <c r="H366" s="201"/>
      <c r="I366" s="39">
        <f t="shared" si="29"/>
        <v>0</v>
      </c>
    </row>
    <row r="367" spans="1:9">
      <c r="A367" s="114"/>
      <c r="B367" s="114"/>
      <c r="C367" s="114" t="s">
        <v>143</v>
      </c>
      <c r="D367" s="118"/>
      <c r="E367" s="51" t="s">
        <v>594</v>
      </c>
      <c r="F367" s="185" t="s">
        <v>39</v>
      </c>
      <c r="G367" s="186">
        <v>0</v>
      </c>
      <c r="H367" s="201"/>
      <c r="I367" s="39">
        <f t="shared" si="29"/>
        <v>0</v>
      </c>
    </row>
    <row r="368" spans="1:9">
      <c r="A368" s="114"/>
      <c r="B368" s="114"/>
      <c r="C368" s="114" t="s">
        <v>248</v>
      </c>
      <c r="D368" s="118"/>
      <c r="E368" s="51" t="s">
        <v>633</v>
      </c>
      <c r="F368" s="185" t="s">
        <v>39</v>
      </c>
      <c r="G368" s="186">
        <v>0</v>
      </c>
      <c r="H368" s="201"/>
      <c r="I368" s="39">
        <f t="shared" si="29"/>
        <v>0</v>
      </c>
    </row>
    <row r="369" spans="1:9" ht="63" customHeight="1">
      <c r="A369" s="114"/>
      <c r="B369" s="114"/>
      <c r="C369" s="114" t="s">
        <v>654</v>
      </c>
      <c r="D369" s="118"/>
      <c r="E369" s="116" t="s">
        <v>1077</v>
      </c>
      <c r="F369" s="120" t="s">
        <v>338</v>
      </c>
      <c r="G369" s="186">
        <v>0</v>
      </c>
      <c r="H369" s="201"/>
      <c r="I369" s="39">
        <f t="shared" si="29"/>
        <v>0</v>
      </c>
    </row>
    <row r="370" spans="1:9" ht="39.75" customHeight="1">
      <c r="A370" s="114"/>
      <c r="B370" s="114"/>
      <c r="C370" s="114" t="s">
        <v>655</v>
      </c>
      <c r="D370" s="118"/>
      <c r="E370" s="116" t="s">
        <v>636</v>
      </c>
      <c r="F370" s="187" t="s">
        <v>338</v>
      </c>
      <c r="G370" s="195">
        <v>0</v>
      </c>
      <c r="H370" s="201"/>
      <c r="I370" s="39">
        <f t="shared" si="29"/>
        <v>0</v>
      </c>
    </row>
    <row r="371" spans="1:9">
      <c r="A371" s="188"/>
      <c r="B371" s="188"/>
      <c r="C371" s="189" t="s">
        <v>98</v>
      </c>
      <c r="D371" s="190"/>
      <c r="E371" s="191" t="s">
        <v>1097</v>
      </c>
      <c r="F371" s="192"/>
      <c r="G371" s="196"/>
      <c r="H371" s="215"/>
      <c r="I371" s="193"/>
    </row>
    <row r="372" spans="1:9" ht="104.25" customHeight="1">
      <c r="A372" s="188"/>
      <c r="B372" s="188"/>
      <c r="C372" s="188"/>
      <c r="D372" s="190"/>
      <c r="E372" s="194" t="s">
        <v>1098</v>
      </c>
      <c r="F372" s="192"/>
      <c r="G372" s="196"/>
      <c r="H372" s="215"/>
      <c r="I372" s="193"/>
    </row>
    <row r="373" spans="1:9">
      <c r="A373" s="188"/>
      <c r="B373" s="188"/>
      <c r="C373" s="188" t="s">
        <v>600</v>
      </c>
      <c r="D373" s="190"/>
      <c r="E373" s="194" t="s">
        <v>1099</v>
      </c>
      <c r="F373" s="192" t="s">
        <v>335</v>
      </c>
      <c r="G373" s="199">
        <f>0.48/100*G11</f>
        <v>2.4</v>
      </c>
      <c r="H373" s="379"/>
      <c r="I373" s="193">
        <f t="shared" si="29"/>
        <v>0</v>
      </c>
    </row>
    <row r="374" spans="1:9">
      <c r="A374" s="188"/>
      <c r="B374" s="188"/>
      <c r="C374" s="188" t="s">
        <v>601</v>
      </c>
      <c r="D374" s="190"/>
      <c r="E374" s="194" t="s">
        <v>1100</v>
      </c>
      <c r="F374" s="192" t="s">
        <v>335</v>
      </c>
      <c r="G374" s="200">
        <f>1.6/100*G11</f>
        <v>8</v>
      </c>
      <c r="H374" s="379"/>
      <c r="I374" s="193">
        <f t="shared" si="29"/>
        <v>0</v>
      </c>
    </row>
    <row r="375" spans="1:9">
      <c r="A375" s="188"/>
      <c r="B375" s="188"/>
      <c r="C375" s="188" t="s">
        <v>602</v>
      </c>
      <c r="D375" s="190"/>
      <c r="E375" s="194" t="s">
        <v>1101</v>
      </c>
      <c r="F375" s="192" t="s">
        <v>335</v>
      </c>
      <c r="G375" s="200">
        <f>0.32/100*G11</f>
        <v>1.6</v>
      </c>
      <c r="H375" s="379"/>
      <c r="I375" s="193">
        <f t="shared" si="29"/>
        <v>0</v>
      </c>
    </row>
    <row r="376" spans="1:9">
      <c r="A376" s="188"/>
      <c r="B376" s="188"/>
      <c r="C376" s="188" t="s">
        <v>603</v>
      </c>
      <c r="D376" s="190"/>
      <c r="E376" s="194" t="s">
        <v>1102</v>
      </c>
      <c r="F376" s="192" t="s">
        <v>335</v>
      </c>
      <c r="G376" s="200">
        <f>0.8/100*G11</f>
        <v>4</v>
      </c>
      <c r="H376" s="379"/>
      <c r="I376" s="193">
        <f t="shared" si="29"/>
        <v>0</v>
      </c>
    </row>
    <row r="377" spans="1:9" ht="51" customHeight="1">
      <c r="A377" s="188"/>
      <c r="B377" s="188"/>
      <c r="C377" s="188" t="s">
        <v>656</v>
      </c>
      <c r="D377" s="190"/>
      <c r="E377" s="194" t="s">
        <v>1103</v>
      </c>
      <c r="F377" s="192" t="s">
        <v>335</v>
      </c>
      <c r="G377" s="197"/>
      <c r="H377" s="217"/>
      <c r="I377" s="193">
        <f t="shared" si="29"/>
        <v>0</v>
      </c>
    </row>
    <row r="378" spans="1:9" ht="102.75" customHeight="1">
      <c r="A378" s="188"/>
      <c r="B378" s="188"/>
      <c r="C378" s="188" t="s">
        <v>92</v>
      </c>
      <c r="D378" s="190"/>
      <c r="E378" s="194" t="s">
        <v>1104</v>
      </c>
      <c r="F378" s="192"/>
      <c r="G378" s="197"/>
      <c r="H378" s="217"/>
      <c r="I378" s="193"/>
    </row>
    <row r="379" spans="1:9" ht="39.75" customHeight="1">
      <c r="A379" s="188"/>
      <c r="B379" s="188"/>
      <c r="C379" s="188" t="s">
        <v>604</v>
      </c>
      <c r="D379" s="190"/>
      <c r="E379" s="194" t="s">
        <v>1105</v>
      </c>
      <c r="F379" s="192" t="s">
        <v>335</v>
      </c>
      <c r="G379" s="200">
        <f>0.8/100*G11</f>
        <v>4</v>
      </c>
      <c r="H379" s="217"/>
      <c r="I379" s="193">
        <f t="shared" si="29"/>
        <v>0</v>
      </c>
    </row>
    <row r="380" spans="1:9" ht="39.75" customHeight="1">
      <c r="A380" s="188"/>
      <c r="B380" s="188"/>
      <c r="C380" s="188" t="s">
        <v>605</v>
      </c>
      <c r="D380" s="190"/>
      <c r="E380" s="194" t="s">
        <v>1106</v>
      </c>
      <c r="F380" s="192" t="s">
        <v>335</v>
      </c>
      <c r="G380" s="200">
        <f>2.41/100*G11</f>
        <v>12.05</v>
      </c>
      <c r="H380" s="217"/>
      <c r="I380" s="193">
        <f t="shared" si="29"/>
        <v>0</v>
      </c>
    </row>
    <row r="381" spans="1:9" ht="47.25" customHeight="1">
      <c r="A381" s="188"/>
      <c r="B381" s="188"/>
      <c r="C381" s="188" t="s">
        <v>606</v>
      </c>
      <c r="D381" s="190"/>
      <c r="E381" s="194" t="s">
        <v>1107</v>
      </c>
      <c r="F381" s="192" t="s">
        <v>335</v>
      </c>
      <c r="G381" s="197"/>
      <c r="H381" s="217"/>
      <c r="I381" s="193">
        <f t="shared" si="29"/>
        <v>0</v>
      </c>
    </row>
    <row r="382" spans="1:9" ht="49.5" customHeight="1">
      <c r="A382" s="188"/>
      <c r="B382" s="188"/>
      <c r="C382" s="188" t="s">
        <v>607</v>
      </c>
      <c r="D382" s="190"/>
      <c r="E382" s="194" t="s">
        <v>1108</v>
      </c>
      <c r="F382" s="192" t="s">
        <v>338</v>
      </c>
      <c r="G382" s="200">
        <f>22.45/100*G11</f>
        <v>112.25</v>
      </c>
      <c r="H382" s="217"/>
      <c r="I382" s="193">
        <f t="shared" si="29"/>
        <v>0</v>
      </c>
    </row>
    <row r="383" spans="1:9">
      <c r="A383" s="188"/>
      <c r="B383" s="188"/>
      <c r="C383" s="188" t="s">
        <v>100</v>
      </c>
      <c r="D383" s="190"/>
      <c r="E383" s="191" t="s">
        <v>1109</v>
      </c>
      <c r="F383" s="192"/>
      <c r="G383" s="197"/>
      <c r="H383" s="217"/>
      <c r="I383" s="193"/>
    </row>
    <row r="384" spans="1:9" ht="105.75" customHeight="1">
      <c r="A384" s="188"/>
      <c r="B384" s="188"/>
      <c r="C384" s="188"/>
      <c r="D384" s="190"/>
      <c r="E384" s="194" t="s">
        <v>1110</v>
      </c>
      <c r="F384" s="192"/>
      <c r="G384" s="197"/>
      <c r="H384" s="217"/>
      <c r="I384" s="193"/>
    </row>
    <row r="385" spans="1:9">
      <c r="A385" s="188"/>
      <c r="B385" s="188"/>
      <c r="C385" s="188" t="s">
        <v>527</v>
      </c>
      <c r="D385" s="190"/>
      <c r="E385" s="194" t="s">
        <v>1099</v>
      </c>
      <c r="F385" s="192" t="s">
        <v>335</v>
      </c>
      <c r="G385" s="197">
        <v>0</v>
      </c>
      <c r="H385" s="216"/>
      <c r="I385" s="193">
        <f t="shared" si="29"/>
        <v>0</v>
      </c>
    </row>
    <row r="386" spans="1:9">
      <c r="A386" s="188"/>
      <c r="B386" s="188"/>
      <c r="C386" s="188" t="s">
        <v>1111</v>
      </c>
      <c r="D386" s="190"/>
      <c r="E386" s="194" t="s">
        <v>1100</v>
      </c>
      <c r="F386" s="192" t="s">
        <v>335</v>
      </c>
      <c r="G386" s="197">
        <v>0</v>
      </c>
      <c r="H386" s="216"/>
      <c r="I386" s="193">
        <f t="shared" si="29"/>
        <v>0</v>
      </c>
    </row>
    <row r="387" spans="1:9">
      <c r="A387" s="188"/>
      <c r="B387" s="188"/>
      <c r="C387" s="188" t="s">
        <v>1112</v>
      </c>
      <c r="D387" s="190"/>
      <c r="E387" s="194" t="s">
        <v>1101</v>
      </c>
      <c r="F387" s="192" t="s">
        <v>335</v>
      </c>
      <c r="G387" s="197">
        <v>0</v>
      </c>
      <c r="H387" s="216"/>
      <c r="I387" s="193">
        <f t="shared" si="29"/>
        <v>0</v>
      </c>
    </row>
    <row r="388" spans="1:9">
      <c r="A388" s="188"/>
      <c r="B388" s="188"/>
      <c r="C388" s="188" t="s">
        <v>1113</v>
      </c>
      <c r="D388" s="190"/>
      <c r="E388" s="194" t="s">
        <v>1102</v>
      </c>
      <c r="F388" s="192" t="s">
        <v>335</v>
      </c>
      <c r="G388" s="197">
        <v>0</v>
      </c>
      <c r="H388" s="216"/>
      <c r="I388" s="193">
        <f t="shared" si="29"/>
        <v>0</v>
      </c>
    </row>
    <row r="389" spans="1:9" ht="102.75" customHeight="1">
      <c r="A389" s="188"/>
      <c r="B389" s="188"/>
      <c r="C389" s="188" t="s">
        <v>103</v>
      </c>
      <c r="D389" s="190"/>
      <c r="E389" s="194" t="s">
        <v>1114</v>
      </c>
      <c r="F389" s="192"/>
      <c r="G389" s="197"/>
      <c r="H389" s="217"/>
      <c r="I389" s="193"/>
    </row>
    <row r="390" spans="1:9" ht="39.75" customHeight="1">
      <c r="A390" s="188"/>
      <c r="B390" s="188"/>
      <c r="C390" s="188" t="s">
        <v>928</v>
      </c>
      <c r="D390" s="190"/>
      <c r="E390" s="194" t="s">
        <v>1105</v>
      </c>
      <c r="F390" s="192" t="s">
        <v>335</v>
      </c>
      <c r="G390" s="197">
        <v>0</v>
      </c>
      <c r="H390" s="217"/>
      <c r="I390" s="193">
        <f t="shared" si="29"/>
        <v>0</v>
      </c>
    </row>
    <row r="391" spans="1:9" ht="39.75" customHeight="1">
      <c r="A391" s="188"/>
      <c r="B391" s="188"/>
      <c r="C391" s="188" t="s">
        <v>929</v>
      </c>
      <c r="D391" s="190"/>
      <c r="E391" s="194" t="s">
        <v>1106</v>
      </c>
      <c r="F391" s="192" t="s">
        <v>335</v>
      </c>
      <c r="G391" s="197">
        <v>0</v>
      </c>
      <c r="H391" s="217"/>
      <c r="I391" s="193">
        <f t="shared" si="29"/>
        <v>0</v>
      </c>
    </row>
    <row r="392" spans="1:9" ht="41.25" customHeight="1">
      <c r="A392" s="114"/>
      <c r="B392" s="114"/>
      <c r="C392" s="114" t="s">
        <v>104</v>
      </c>
      <c r="D392" s="106" t="s">
        <v>339</v>
      </c>
      <c r="E392" s="97" t="s">
        <v>340</v>
      </c>
      <c r="F392" s="105"/>
      <c r="G392" s="195"/>
      <c r="H392" s="201"/>
      <c r="I392" s="39"/>
    </row>
    <row r="393" spans="1:9">
      <c r="A393" s="114"/>
      <c r="B393" s="114"/>
      <c r="C393" s="114" t="s">
        <v>1115</v>
      </c>
      <c r="D393" s="121"/>
      <c r="E393" s="97" t="s">
        <v>341</v>
      </c>
      <c r="F393" s="115" t="s">
        <v>338</v>
      </c>
      <c r="G393" s="122">
        <f>4.01/100*1247</f>
        <v>50.004699999999993</v>
      </c>
      <c r="H393" s="205"/>
      <c r="I393" s="39">
        <f t="shared" si="29"/>
        <v>0</v>
      </c>
    </row>
    <row r="394" spans="1:9">
      <c r="A394" s="114"/>
      <c r="B394" s="114"/>
      <c r="C394" s="114" t="s">
        <v>1116</v>
      </c>
      <c r="D394" s="121"/>
      <c r="E394" s="97" t="s">
        <v>342</v>
      </c>
      <c r="F394" s="115" t="s">
        <v>338</v>
      </c>
      <c r="G394" s="122">
        <f>4.01/100*1247</f>
        <v>50.004699999999993</v>
      </c>
      <c r="H394" s="205"/>
      <c r="I394" s="39">
        <f t="shared" si="29"/>
        <v>0</v>
      </c>
    </row>
    <row r="395" spans="1:9">
      <c r="A395" s="114"/>
      <c r="B395" s="114"/>
      <c r="C395" s="114" t="s">
        <v>1117</v>
      </c>
      <c r="D395" s="114"/>
      <c r="E395" s="96" t="s">
        <v>343</v>
      </c>
      <c r="F395" s="120" t="s">
        <v>338</v>
      </c>
      <c r="G395" s="186">
        <v>0</v>
      </c>
      <c r="H395" s="205"/>
      <c r="I395" s="39">
        <f t="shared" si="29"/>
        <v>0</v>
      </c>
    </row>
    <row r="396" spans="1:9">
      <c r="A396" s="114"/>
      <c r="B396" s="114"/>
      <c r="C396" s="114" t="s">
        <v>1118</v>
      </c>
      <c r="D396" s="114"/>
      <c r="E396" s="96" t="s">
        <v>344</v>
      </c>
      <c r="F396" s="120" t="s">
        <v>338</v>
      </c>
      <c r="G396" s="186">
        <v>0</v>
      </c>
      <c r="H396" s="205"/>
      <c r="I396" s="39">
        <f t="shared" si="29"/>
        <v>0</v>
      </c>
    </row>
    <row r="397" spans="1:9">
      <c r="A397" s="114"/>
      <c r="B397" s="114"/>
      <c r="C397" s="114" t="s">
        <v>1119</v>
      </c>
      <c r="D397" s="114"/>
      <c r="E397" s="96" t="s">
        <v>345</v>
      </c>
      <c r="F397" s="120" t="s">
        <v>338</v>
      </c>
      <c r="G397" s="186">
        <v>0</v>
      </c>
      <c r="H397" s="205"/>
      <c r="I397" s="39">
        <f t="shared" si="29"/>
        <v>0</v>
      </c>
    </row>
    <row r="398" spans="1:9" ht="48.75" customHeight="1">
      <c r="A398" s="114"/>
      <c r="B398" s="114"/>
      <c r="C398" s="114" t="s">
        <v>105</v>
      </c>
      <c r="D398" s="114"/>
      <c r="E398" s="97" t="s">
        <v>346</v>
      </c>
      <c r="F398" s="115"/>
      <c r="G398" s="186"/>
      <c r="H398" s="201"/>
      <c r="I398" s="39"/>
    </row>
    <row r="399" spans="1:9">
      <c r="A399" s="114"/>
      <c r="B399" s="114"/>
      <c r="C399" s="114" t="s">
        <v>1120</v>
      </c>
      <c r="D399" s="114"/>
      <c r="E399" s="96" t="s">
        <v>341</v>
      </c>
      <c r="F399" s="115" t="s">
        <v>338</v>
      </c>
      <c r="G399" s="186">
        <v>0</v>
      </c>
      <c r="H399" s="205"/>
      <c r="I399" s="39">
        <f t="shared" si="29"/>
        <v>0</v>
      </c>
    </row>
    <row r="400" spans="1:9">
      <c r="A400" s="114"/>
      <c r="B400" s="114"/>
      <c r="C400" s="114" t="s">
        <v>1121</v>
      </c>
      <c r="D400" s="114"/>
      <c r="E400" s="96" t="s">
        <v>342</v>
      </c>
      <c r="F400" s="115" t="s">
        <v>338</v>
      </c>
      <c r="G400" s="186">
        <v>0</v>
      </c>
      <c r="H400" s="205"/>
      <c r="I400" s="39">
        <f t="shared" si="29"/>
        <v>0</v>
      </c>
    </row>
    <row r="401" spans="1:9">
      <c r="A401" s="114"/>
      <c r="B401" s="114"/>
      <c r="C401" s="114" t="s">
        <v>1122</v>
      </c>
      <c r="D401" s="114"/>
      <c r="E401" s="96" t="s">
        <v>343</v>
      </c>
      <c r="F401" s="115" t="s">
        <v>338</v>
      </c>
      <c r="G401" s="186">
        <v>0</v>
      </c>
      <c r="H401" s="205"/>
      <c r="I401" s="39">
        <f t="shared" si="29"/>
        <v>0</v>
      </c>
    </row>
    <row r="402" spans="1:9">
      <c r="A402" s="114"/>
      <c r="B402" s="114"/>
      <c r="C402" s="114" t="s">
        <v>1123</v>
      </c>
      <c r="D402" s="114"/>
      <c r="E402" s="96" t="s">
        <v>344</v>
      </c>
      <c r="F402" s="115" t="s">
        <v>338</v>
      </c>
      <c r="G402" s="186">
        <v>0</v>
      </c>
      <c r="H402" s="205"/>
      <c r="I402" s="39">
        <f t="shared" si="29"/>
        <v>0</v>
      </c>
    </row>
    <row r="403" spans="1:9">
      <c r="A403" s="114"/>
      <c r="B403" s="114"/>
      <c r="C403" s="114" t="s">
        <v>1124</v>
      </c>
      <c r="D403" s="114"/>
      <c r="E403" s="96" t="s">
        <v>345</v>
      </c>
      <c r="F403" s="115" t="s">
        <v>338</v>
      </c>
      <c r="G403" s="186">
        <v>0</v>
      </c>
      <c r="H403" s="205"/>
      <c r="I403" s="39">
        <f t="shared" si="29"/>
        <v>0</v>
      </c>
    </row>
    <row r="404" spans="1:9" ht="33" customHeight="1">
      <c r="A404" s="114"/>
      <c r="B404" s="123"/>
      <c r="C404" s="123" t="s">
        <v>106</v>
      </c>
      <c r="D404" s="123"/>
      <c r="E404" s="96" t="s">
        <v>1078</v>
      </c>
      <c r="F404" s="124" t="s">
        <v>338</v>
      </c>
      <c r="G404" s="186">
        <v>0</v>
      </c>
      <c r="H404" s="205"/>
      <c r="I404" s="39">
        <f t="shared" si="29"/>
        <v>0</v>
      </c>
    </row>
    <row r="405" spans="1:9" ht="35.25" customHeight="1">
      <c r="A405" s="114"/>
      <c r="B405" s="114"/>
      <c r="C405" s="114" t="s">
        <v>107</v>
      </c>
      <c r="D405" s="114"/>
      <c r="E405" s="98" t="s">
        <v>1171</v>
      </c>
      <c r="F405" s="115" t="s">
        <v>338</v>
      </c>
      <c r="G405" s="101">
        <f>2.73/100*G11</f>
        <v>13.65</v>
      </c>
      <c r="H405" s="205"/>
      <c r="I405" s="39">
        <f t="shared" si="29"/>
        <v>0</v>
      </c>
    </row>
    <row r="406" spans="1:9" ht="41.25" customHeight="1">
      <c r="A406" s="114"/>
      <c r="B406" s="114"/>
      <c r="C406" s="114" t="s">
        <v>108</v>
      </c>
      <c r="D406" s="114"/>
      <c r="E406" s="97" t="s">
        <v>347</v>
      </c>
      <c r="F406" s="115" t="s">
        <v>338</v>
      </c>
      <c r="G406" s="101">
        <v>5</v>
      </c>
      <c r="H406" s="205"/>
      <c r="I406" s="39">
        <f t="shared" si="29"/>
        <v>0</v>
      </c>
    </row>
    <row r="407" spans="1:9" ht="33.75" customHeight="1">
      <c r="A407" s="114"/>
      <c r="B407" s="114"/>
      <c r="C407" s="114" t="s">
        <v>109</v>
      </c>
      <c r="D407" s="114"/>
      <c r="E407" s="96" t="s">
        <v>348</v>
      </c>
      <c r="F407" s="115" t="s">
        <v>338</v>
      </c>
      <c r="G407" s="186">
        <v>0</v>
      </c>
      <c r="H407" s="205"/>
      <c r="I407" s="39">
        <f t="shared" si="29"/>
        <v>0</v>
      </c>
    </row>
    <row r="408" spans="1:9" ht="42.75" customHeight="1">
      <c r="A408" s="114"/>
      <c r="B408" s="114"/>
      <c r="C408" s="114" t="s">
        <v>110</v>
      </c>
      <c r="D408" s="114"/>
      <c r="E408" s="96" t="s">
        <v>349</v>
      </c>
      <c r="F408" s="115" t="s">
        <v>338</v>
      </c>
      <c r="G408" s="186">
        <v>0</v>
      </c>
      <c r="H408" s="201"/>
      <c r="I408" s="39">
        <f t="shared" si="29"/>
        <v>0</v>
      </c>
    </row>
    <row r="409" spans="1:9" ht="31.5">
      <c r="A409" s="44" t="s">
        <v>608</v>
      </c>
      <c r="B409" s="44"/>
      <c r="C409" s="46"/>
      <c r="D409" s="46"/>
      <c r="E409" s="68"/>
      <c r="F409" s="44"/>
      <c r="G409" s="70"/>
      <c r="H409" s="208"/>
      <c r="I409" s="71">
        <f>SUM(I336:I408)</f>
        <v>0</v>
      </c>
    </row>
    <row r="410" spans="1:9" ht="15.75">
      <c r="A410" s="29"/>
      <c r="B410" s="29" t="s">
        <v>956</v>
      </c>
      <c r="C410" s="29"/>
      <c r="D410" s="29"/>
      <c r="E410" s="83" t="s">
        <v>354</v>
      </c>
      <c r="F410" s="84"/>
      <c r="G410" s="85"/>
      <c r="H410" s="212"/>
      <c r="I410" s="86"/>
    </row>
    <row r="411" spans="1:9" ht="58.5" customHeight="1">
      <c r="A411" s="125"/>
      <c r="B411" s="125"/>
      <c r="C411" s="114" t="s">
        <v>15</v>
      </c>
      <c r="D411" s="106" t="s">
        <v>355</v>
      </c>
      <c r="E411" s="102" t="s">
        <v>356</v>
      </c>
      <c r="F411" s="115"/>
      <c r="G411" s="186"/>
      <c r="H411" s="201"/>
      <c r="I411" s="39"/>
    </row>
    <row r="412" spans="1:9">
      <c r="A412" s="125"/>
      <c r="B412" s="125"/>
      <c r="C412" s="114" t="s">
        <v>18</v>
      </c>
      <c r="D412" s="114"/>
      <c r="E412" s="102" t="s">
        <v>357</v>
      </c>
      <c r="F412" s="106" t="s">
        <v>338</v>
      </c>
      <c r="G412" s="186"/>
      <c r="H412" s="201"/>
      <c r="I412" s="39">
        <f t="shared" ref="I412:I424" si="30">H412*$G412</f>
        <v>0</v>
      </c>
    </row>
    <row r="413" spans="1:9">
      <c r="A413" s="125"/>
      <c r="B413" s="125"/>
      <c r="C413" s="114" t="s">
        <v>21</v>
      </c>
      <c r="D413" s="114"/>
      <c r="E413" s="102" t="s">
        <v>358</v>
      </c>
      <c r="F413" s="106" t="s">
        <v>338</v>
      </c>
      <c r="G413" s="186"/>
      <c r="H413" s="201"/>
      <c r="I413" s="39">
        <f t="shared" si="30"/>
        <v>0</v>
      </c>
    </row>
    <row r="414" spans="1:9">
      <c r="A414" s="125"/>
      <c r="B414" s="125"/>
      <c r="C414" s="114" t="s">
        <v>23</v>
      </c>
      <c r="D414" s="123"/>
      <c r="E414" s="110" t="s">
        <v>641</v>
      </c>
      <c r="F414" s="106" t="s">
        <v>338</v>
      </c>
      <c r="G414" s="186"/>
      <c r="H414" s="201"/>
      <c r="I414" s="39">
        <f t="shared" si="30"/>
        <v>0</v>
      </c>
    </row>
    <row r="415" spans="1:9">
      <c r="A415" s="125"/>
      <c r="B415" s="125"/>
      <c r="C415" s="114" t="s">
        <v>25</v>
      </c>
      <c r="D415" s="123"/>
      <c r="E415" s="110" t="s">
        <v>642</v>
      </c>
      <c r="F415" s="106" t="s">
        <v>338</v>
      </c>
      <c r="G415" s="186"/>
      <c r="H415" s="201"/>
      <c r="I415" s="39">
        <f t="shared" si="30"/>
        <v>0</v>
      </c>
    </row>
    <row r="416" spans="1:9">
      <c r="A416" s="125"/>
      <c r="B416" s="125"/>
      <c r="C416" s="114" t="s">
        <v>27</v>
      </c>
      <c r="D416" s="114"/>
      <c r="E416" s="102" t="s">
        <v>359</v>
      </c>
      <c r="F416" s="106" t="s">
        <v>338</v>
      </c>
      <c r="G416" s="186"/>
      <c r="H416" s="201"/>
      <c r="I416" s="39">
        <f t="shared" si="30"/>
        <v>0</v>
      </c>
    </row>
    <row r="417" spans="1:9">
      <c r="A417" s="125"/>
      <c r="B417" s="125"/>
      <c r="C417" s="114" t="s">
        <v>29</v>
      </c>
      <c r="D417" s="114"/>
      <c r="E417" s="102" t="s">
        <v>360</v>
      </c>
      <c r="F417" s="106" t="s">
        <v>338</v>
      </c>
      <c r="G417" s="186">
        <v>5</v>
      </c>
      <c r="H417" s="201"/>
      <c r="I417" s="39">
        <f t="shared" si="30"/>
        <v>0</v>
      </c>
    </row>
    <row r="418" spans="1:9">
      <c r="A418" s="125"/>
      <c r="B418" s="125"/>
      <c r="C418" s="114" t="s">
        <v>31</v>
      </c>
      <c r="D418" s="114"/>
      <c r="E418" s="102" t="s">
        <v>361</v>
      </c>
      <c r="F418" s="106" t="s">
        <v>338</v>
      </c>
      <c r="G418" s="186">
        <v>0</v>
      </c>
      <c r="H418" s="201"/>
      <c r="I418" s="39">
        <f t="shared" si="30"/>
        <v>0</v>
      </c>
    </row>
    <row r="419" spans="1:9">
      <c r="A419" s="125"/>
      <c r="B419" s="125"/>
      <c r="C419" s="114" t="s">
        <v>275</v>
      </c>
      <c r="D419" s="114"/>
      <c r="E419" s="102" t="s">
        <v>362</v>
      </c>
      <c r="F419" s="106" t="s">
        <v>338</v>
      </c>
      <c r="G419" s="186"/>
      <c r="H419" s="201"/>
      <c r="I419" s="39">
        <f t="shared" si="30"/>
        <v>0</v>
      </c>
    </row>
    <row r="420" spans="1:9">
      <c r="A420" s="125"/>
      <c r="B420" s="125"/>
      <c r="C420" s="114" t="s">
        <v>277</v>
      </c>
      <c r="D420" s="114"/>
      <c r="E420" s="102" t="s">
        <v>363</v>
      </c>
      <c r="F420" s="106" t="s">
        <v>338</v>
      </c>
      <c r="G420" s="186"/>
      <c r="H420" s="201"/>
      <c r="I420" s="39">
        <f t="shared" si="30"/>
        <v>0</v>
      </c>
    </row>
    <row r="421" spans="1:9">
      <c r="A421" s="125"/>
      <c r="B421" s="125"/>
      <c r="C421" s="114" t="s">
        <v>279</v>
      </c>
      <c r="D421" s="114"/>
      <c r="E421" s="102" t="s">
        <v>364</v>
      </c>
      <c r="F421" s="106" t="s">
        <v>338</v>
      </c>
      <c r="G421" s="186"/>
      <c r="H421" s="201"/>
      <c r="I421" s="39">
        <f t="shared" si="30"/>
        <v>0</v>
      </c>
    </row>
    <row r="422" spans="1:9">
      <c r="A422" s="125"/>
      <c r="B422" s="125"/>
      <c r="C422" s="114" t="s">
        <v>280</v>
      </c>
      <c r="D422" s="114"/>
      <c r="E422" s="102" t="s">
        <v>365</v>
      </c>
      <c r="F422" s="106" t="s">
        <v>338</v>
      </c>
      <c r="G422" s="186">
        <v>0</v>
      </c>
      <c r="H422" s="201"/>
      <c r="I422" s="39">
        <f t="shared" si="30"/>
        <v>0</v>
      </c>
    </row>
    <row r="423" spans="1:9">
      <c r="A423" s="125"/>
      <c r="B423" s="125"/>
      <c r="C423" s="114" t="s">
        <v>321</v>
      </c>
      <c r="D423" s="114"/>
      <c r="E423" s="102" t="s">
        <v>366</v>
      </c>
      <c r="F423" s="106" t="s">
        <v>338</v>
      </c>
      <c r="G423" s="186">
        <v>5</v>
      </c>
      <c r="H423" s="201"/>
      <c r="I423" s="39">
        <f t="shared" si="30"/>
        <v>0</v>
      </c>
    </row>
    <row r="424" spans="1:9">
      <c r="A424" s="125"/>
      <c r="B424" s="125"/>
      <c r="C424" s="114" t="s">
        <v>283</v>
      </c>
      <c r="D424" s="114"/>
      <c r="E424" s="102" t="s">
        <v>367</v>
      </c>
      <c r="F424" s="106" t="s">
        <v>338</v>
      </c>
      <c r="G424" s="186">
        <v>0</v>
      </c>
      <c r="H424" s="201"/>
      <c r="I424" s="39">
        <f t="shared" si="30"/>
        <v>0</v>
      </c>
    </row>
    <row r="425" spans="1:9" ht="58.5" customHeight="1">
      <c r="A425" s="125"/>
      <c r="B425" s="125"/>
      <c r="C425" s="35"/>
      <c r="D425" s="126" t="s">
        <v>368</v>
      </c>
      <c r="E425" s="127" t="s">
        <v>1079</v>
      </c>
      <c r="F425" s="102"/>
      <c r="G425" s="186"/>
      <c r="H425" s="201"/>
      <c r="I425" s="39"/>
    </row>
    <row r="426" spans="1:9" ht="18" customHeight="1">
      <c r="A426" s="125"/>
      <c r="B426" s="125"/>
      <c r="C426" s="114" t="s">
        <v>33</v>
      </c>
      <c r="D426" s="114"/>
      <c r="E426" s="128" t="s">
        <v>369</v>
      </c>
      <c r="F426" s="102"/>
      <c r="G426" s="186"/>
      <c r="H426" s="380"/>
      <c r="I426" s="39"/>
    </row>
    <row r="427" spans="1:9">
      <c r="A427" s="125"/>
      <c r="B427" s="125"/>
      <c r="C427" s="114" t="s">
        <v>36</v>
      </c>
      <c r="D427" s="114"/>
      <c r="E427" s="102" t="s">
        <v>370</v>
      </c>
      <c r="F427" s="106" t="s">
        <v>371</v>
      </c>
      <c r="G427" s="186">
        <v>0</v>
      </c>
      <c r="H427" s="381"/>
      <c r="I427" s="39">
        <f t="shared" ref="I427:I432" si="31">H427*$G427</f>
        <v>0</v>
      </c>
    </row>
    <row r="428" spans="1:9">
      <c r="A428" s="125"/>
      <c r="B428" s="125"/>
      <c r="C428" s="114" t="s">
        <v>40</v>
      </c>
      <c r="D428" s="114"/>
      <c r="E428" s="102" t="s">
        <v>372</v>
      </c>
      <c r="F428" s="106" t="s">
        <v>371</v>
      </c>
      <c r="G428" s="186">
        <v>0</v>
      </c>
      <c r="H428" s="381"/>
      <c r="I428" s="39">
        <f t="shared" si="31"/>
        <v>0</v>
      </c>
    </row>
    <row r="429" spans="1:9">
      <c r="A429" s="125"/>
      <c r="B429" s="125"/>
      <c r="C429" s="114" t="s">
        <v>43</v>
      </c>
      <c r="D429" s="114"/>
      <c r="E429" s="102" t="s">
        <v>373</v>
      </c>
      <c r="F429" s="106" t="s">
        <v>371</v>
      </c>
      <c r="G429" s="186">
        <v>0</v>
      </c>
      <c r="H429" s="381"/>
      <c r="I429" s="39">
        <f t="shared" si="31"/>
        <v>0</v>
      </c>
    </row>
    <row r="430" spans="1:9" ht="48" customHeight="1">
      <c r="A430" s="125"/>
      <c r="B430" s="125"/>
      <c r="C430" s="114" t="s">
        <v>45</v>
      </c>
      <c r="D430" s="114"/>
      <c r="E430" s="110" t="s">
        <v>374</v>
      </c>
      <c r="F430" s="115" t="s">
        <v>338</v>
      </c>
      <c r="G430" s="186">
        <v>0</v>
      </c>
      <c r="H430" s="201"/>
      <c r="I430" s="39"/>
    </row>
    <row r="431" spans="1:9" ht="18.75" customHeight="1">
      <c r="A431" s="125"/>
      <c r="B431" s="125"/>
      <c r="C431" s="114" t="s">
        <v>75</v>
      </c>
      <c r="D431" s="114"/>
      <c r="E431" s="52" t="s">
        <v>1080</v>
      </c>
      <c r="F431" s="115" t="s">
        <v>338</v>
      </c>
      <c r="G431" s="186"/>
      <c r="H431" s="201"/>
      <c r="I431" s="39">
        <f t="shared" si="31"/>
        <v>0</v>
      </c>
    </row>
    <row r="432" spans="1:9" ht="19.5" customHeight="1">
      <c r="A432" s="125"/>
      <c r="B432" s="125"/>
      <c r="C432" s="114" t="s">
        <v>79</v>
      </c>
      <c r="D432" s="114"/>
      <c r="E432" s="60" t="s">
        <v>1081</v>
      </c>
      <c r="F432" s="115" t="s">
        <v>338</v>
      </c>
      <c r="G432" s="186">
        <v>0</v>
      </c>
      <c r="H432" s="201"/>
      <c r="I432" s="39">
        <f t="shared" si="31"/>
        <v>0</v>
      </c>
    </row>
    <row r="433" spans="1:9" ht="31.5">
      <c r="A433" s="44" t="s">
        <v>957</v>
      </c>
      <c r="B433" s="44"/>
      <c r="C433" s="46"/>
      <c r="D433" s="46"/>
      <c r="E433" s="68"/>
      <c r="F433" s="44"/>
      <c r="G433" s="70"/>
      <c r="H433" s="208"/>
      <c r="I433" s="71">
        <f>SUM(I412:I432)</f>
        <v>0</v>
      </c>
    </row>
    <row r="434" spans="1:9" ht="15.75">
      <c r="A434" s="29"/>
      <c r="B434" s="29" t="s">
        <v>391</v>
      </c>
      <c r="C434" s="29"/>
      <c r="D434" s="29"/>
      <c r="E434" s="83" t="s">
        <v>375</v>
      </c>
      <c r="F434" s="29"/>
      <c r="G434" s="85"/>
      <c r="H434" s="212"/>
      <c r="I434" s="86"/>
    </row>
    <row r="435" spans="1:9" ht="33.75" customHeight="1">
      <c r="A435" s="125"/>
      <c r="B435" s="125"/>
      <c r="C435" s="114" t="s">
        <v>18</v>
      </c>
      <c r="D435" s="114"/>
      <c r="E435" s="129" t="s">
        <v>376</v>
      </c>
      <c r="F435" s="130" t="s">
        <v>377</v>
      </c>
      <c r="G435" s="186">
        <v>0</v>
      </c>
      <c r="H435" s="381"/>
      <c r="I435" s="39">
        <f t="shared" ref="I435:I446" si="32">H435*$G435</f>
        <v>0</v>
      </c>
    </row>
    <row r="436" spans="1:9" ht="32.25" customHeight="1">
      <c r="A436" s="125"/>
      <c r="B436" s="125"/>
      <c r="C436" s="114" t="s">
        <v>21</v>
      </c>
      <c r="D436" s="114"/>
      <c r="E436" s="129" t="s">
        <v>378</v>
      </c>
      <c r="F436" s="130" t="s">
        <v>377</v>
      </c>
      <c r="G436" s="186">
        <v>0</v>
      </c>
      <c r="H436" s="381"/>
      <c r="I436" s="39">
        <f t="shared" si="32"/>
        <v>0</v>
      </c>
    </row>
    <row r="437" spans="1:9" ht="34.5" customHeight="1">
      <c r="A437" s="125"/>
      <c r="B437" s="125"/>
      <c r="C437" s="114" t="s">
        <v>23</v>
      </c>
      <c r="D437" s="114"/>
      <c r="E437" s="129" t="s">
        <v>379</v>
      </c>
      <c r="F437" s="130" t="s">
        <v>377</v>
      </c>
      <c r="G437" s="186">
        <v>0</v>
      </c>
      <c r="H437" s="381"/>
      <c r="I437" s="39">
        <f t="shared" si="32"/>
        <v>0</v>
      </c>
    </row>
    <row r="438" spans="1:9" ht="32.25" customHeight="1">
      <c r="A438" s="125"/>
      <c r="B438" s="125"/>
      <c r="C438" s="114" t="s">
        <v>25</v>
      </c>
      <c r="D438" s="114"/>
      <c r="E438" s="129" t="s">
        <v>380</v>
      </c>
      <c r="F438" s="130" t="s">
        <v>377</v>
      </c>
      <c r="G438" s="186">
        <v>0</v>
      </c>
      <c r="H438" s="381"/>
      <c r="I438" s="39">
        <f t="shared" si="32"/>
        <v>0</v>
      </c>
    </row>
    <row r="439" spans="1:9">
      <c r="A439" s="125"/>
      <c r="B439" s="125"/>
      <c r="C439" s="114" t="s">
        <v>27</v>
      </c>
      <c r="D439" s="114"/>
      <c r="E439" s="129" t="s">
        <v>381</v>
      </c>
      <c r="F439" s="130" t="s">
        <v>377</v>
      </c>
      <c r="G439" s="186">
        <v>0</v>
      </c>
      <c r="H439" s="381"/>
      <c r="I439" s="39">
        <f t="shared" si="32"/>
        <v>0</v>
      </c>
    </row>
    <row r="440" spans="1:9">
      <c r="A440" s="125"/>
      <c r="B440" s="125"/>
      <c r="C440" s="114" t="s">
        <v>29</v>
      </c>
      <c r="D440" s="114"/>
      <c r="E440" s="129" t="s">
        <v>382</v>
      </c>
      <c r="F440" s="130" t="s">
        <v>377</v>
      </c>
      <c r="G440" s="186">
        <v>0</v>
      </c>
      <c r="H440" s="381"/>
      <c r="I440" s="39">
        <f t="shared" si="32"/>
        <v>0</v>
      </c>
    </row>
    <row r="441" spans="1:9" ht="88.5" customHeight="1">
      <c r="A441" s="125"/>
      <c r="B441" s="125"/>
      <c r="C441" s="114" t="s">
        <v>31</v>
      </c>
      <c r="D441" s="114"/>
      <c r="E441" s="129" t="s">
        <v>383</v>
      </c>
      <c r="F441" s="130" t="s">
        <v>384</v>
      </c>
      <c r="G441" s="186">
        <v>0</v>
      </c>
      <c r="H441" s="381"/>
      <c r="I441" s="39">
        <f t="shared" si="32"/>
        <v>0</v>
      </c>
    </row>
    <row r="442" spans="1:9" ht="68.25" customHeight="1">
      <c r="A442" s="125"/>
      <c r="B442" s="125"/>
      <c r="C442" s="114" t="s">
        <v>275</v>
      </c>
      <c r="D442" s="114"/>
      <c r="E442" s="129" t="s">
        <v>385</v>
      </c>
      <c r="F442" s="130" t="s">
        <v>384</v>
      </c>
      <c r="G442" s="186">
        <v>0</v>
      </c>
      <c r="H442" s="381"/>
      <c r="I442" s="39">
        <f t="shared" si="32"/>
        <v>0</v>
      </c>
    </row>
    <row r="443" spans="1:9">
      <c r="A443" s="125"/>
      <c r="B443" s="125"/>
      <c r="C443" s="114" t="s">
        <v>277</v>
      </c>
      <c r="D443" s="114"/>
      <c r="E443" s="131" t="s">
        <v>386</v>
      </c>
      <c r="F443" s="115" t="s">
        <v>338</v>
      </c>
      <c r="G443" s="186">
        <v>0</v>
      </c>
      <c r="H443" s="201"/>
      <c r="I443" s="39">
        <f t="shared" si="32"/>
        <v>0</v>
      </c>
    </row>
    <row r="444" spans="1:9">
      <c r="A444" s="125"/>
      <c r="B444" s="125"/>
      <c r="C444" s="114" t="s">
        <v>279</v>
      </c>
      <c r="D444" s="114"/>
      <c r="E444" s="131" t="s">
        <v>387</v>
      </c>
      <c r="F444" s="115" t="s">
        <v>338</v>
      </c>
      <c r="G444" s="186">
        <v>0</v>
      </c>
      <c r="H444" s="201"/>
      <c r="I444" s="39">
        <f t="shared" si="32"/>
        <v>0</v>
      </c>
    </row>
    <row r="445" spans="1:9">
      <c r="A445" s="125"/>
      <c r="B445" s="125"/>
      <c r="C445" s="114" t="s">
        <v>280</v>
      </c>
      <c r="D445" s="114"/>
      <c r="E445" s="131" t="s">
        <v>388</v>
      </c>
      <c r="F445" s="115" t="s">
        <v>338</v>
      </c>
      <c r="G445" s="186">
        <v>0</v>
      </c>
      <c r="H445" s="201"/>
      <c r="I445" s="39">
        <f t="shared" si="32"/>
        <v>0</v>
      </c>
    </row>
    <row r="446" spans="1:9" ht="37.5" customHeight="1">
      <c r="A446" s="125"/>
      <c r="B446" s="125"/>
      <c r="C446" s="114" t="s">
        <v>321</v>
      </c>
      <c r="D446" s="121" t="s">
        <v>389</v>
      </c>
      <c r="E446" s="131" t="s">
        <v>390</v>
      </c>
      <c r="F446" s="130" t="s">
        <v>140</v>
      </c>
      <c r="G446" s="186">
        <v>0</v>
      </c>
      <c r="H446" s="201"/>
      <c r="I446" s="39">
        <f t="shared" si="32"/>
        <v>0</v>
      </c>
    </row>
    <row r="447" spans="1:9" ht="31.5">
      <c r="A447" s="44" t="s">
        <v>958</v>
      </c>
      <c r="B447" s="44"/>
      <c r="C447" s="46"/>
      <c r="D447" s="46"/>
      <c r="E447" s="68"/>
      <c r="F447" s="44"/>
      <c r="G447" s="70"/>
      <c r="H447" s="208"/>
      <c r="I447" s="71">
        <f>SUM(I435:I446)</f>
        <v>0</v>
      </c>
    </row>
    <row r="448" spans="1:9" ht="15.75">
      <c r="A448" s="29"/>
      <c r="B448" s="29" t="s">
        <v>397</v>
      </c>
      <c r="C448" s="29"/>
      <c r="D448" s="29"/>
      <c r="E448" s="83" t="s">
        <v>398</v>
      </c>
      <c r="F448" s="29"/>
      <c r="G448" s="85"/>
      <c r="H448" s="212"/>
      <c r="I448" s="86"/>
    </row>
    <row r="449" spans="1:9" ht="51.75" customHeight="1">
      <c r="A449" s="125"/>
      <c r="B449" s="125"/>
      <c r="C449" s="114" t="s">
        <v>18</v>
      </c>
      <c r="D449" s="114"/>
      <c r="E449" s="132" t="s">
        <v>1089</v>
      </c>
      <c r="F449" s="115" t="s">
        <v>338</v>
      </c>
      <c r="G449" s="186">
        <f>3.12/100*G11</f>
        <v>15.600000000000001</v>
      </c>
      <c r="H449" s="201"/>
      <c r="I449" s="39">
        <f t="shared" ref="I449:I461" si="33">H449*$G449</f>
        <v>0</v>
      </c>
    </row>
    <row r="450" spans="1:9" ht="61.5" customHeight="1">
      <c r="A450" s="125"/>
      <c r="B450" s="125"/>
      <c r="C450" s="114" t="s">
        <v>21</v>
      </c>
      <c r="D450" s="121" t="s">
        <v>399</v>
      </c>
      <c r="E450" s="116" t="s">
        <v>1090</v>
      </c>
      <c r="F450" s="115" t="s">
        <v>338</v>
      </c>
      <c r="G450" s="186">
        <v>0</v>
      </c>
      <c r="H450" s="201"/>
      <c r="I450" s="39">
        <f t="shared" si="33"/>
        <v>0</v>
      </c>
    </row>
    <row r="451" spans="1:9" ht="68.25" customHeight="1">
      <c r="A451" s="125"/>
      <c r="B451" s="125"/>
      <c r="C451" s="114" t="s">
        <v>23</v>
      </c>
      <c r="D451" s="121"/>
      <c r="E451" s="96" t="s">
        <v>1091</v>
      </c>
      <c r="F451" s="115" t="s">
        <v>338</v>
      </c>
      <c r="G451" s="186"/>
      <c r="H451" s="201"/>
      <c r="I451" s="39">
        <f t="shared" si="33"/>
        <v>0</v>
      </c>
    </row>
    <row r="452" spans="1:9" ht="61.5" customHeight="1">
      <c r="A452" s="114"/>
      <c r="B452" s="114"/>
      <c r="C452" s="114" t="s">
        <v>25</v>
      </c>
      <c r="D452" s="121" t="s">
        <v>399</v>
      </c>
      <c r="E452" s="116" t="s">
        <v>1092</v>
      </c>
      <c r="F452" s="115" t="s">
        <v>338</v>
      </c>
      <c r="G452" s="186">
        <v>0</v>
      </c>
      <c r="H452" s="201"/>
      <c r="I452" s="39">
        <f t="shared" si="33"/>
        <v>0</v>
      </c>
    </row>
    <row r="453" spans="1:9" ht="69" customHeight="1">
      <c r="A453" s="125"/>
      <c r="B453" s="125"/>
      <c r="C453" s="114" t="s">
        <v>27</v>
      </c>
      <c r="D453" s="121"/>
      <c r="E453" s="96" t="s">
        <v>1093</v>
      </c>
      <c r="F453" s="115" t="s">
        <v>338</v>
      </c>
      <c r="G453" s="186"/>
      <c r="H453" s="201"/>
      <c r="I453" s="39">
        <f t="shared" si="33"/>
        <v>0</v>
      </c>
    </row>
    <row r="454" spans="1:9" ht="62.25" customHeight="1">
      <c r="A454" s="114"/>
      <c r="B454" s="114"/>
      <c r="C454" s="114" t="s">
        <v>29</v>
      </c>
      <c r="D454" s="121" t="s">
        <v>399</v>
      </c>
      <c r="E454" s="116" t="s">
        <v>1094</v>
      </c>
      <c r="F454" s="115" t="s">
        <v>338</v>
      </c>
      <c r="G454" s="186"/>
      <c r="H454" s="201"/>
      <c r="I454" s="39">
        <f t="shared" si="33"/>
        <v>0</v>
      </c>
    </row>
    <row r="455" spans="1:9" ht="61.5" customHeight="1">
      <c r="A455" s="125"/>
      <c r="B455" s="125"/>
      <c r="C455" s="114" t="s">
        <v>31</v>
      </c>
      <c r="D455" s="121"/>
      <c r="E455" s="96" t="s">
        <v>1095</v>
      </c>
      <c r="F455" s="115" t="s">
        <v>338</v>
      </c>
      <c r="G455" s="186"/>
      <c r="H455" s="201"/>
      <c r="I455" s="39">
        <f t="shared" si="33"/>
        <v>0</v>
      </c>
    </row>
    <row r="456" spans="1:9" ht="63" customHeight="1">
      <c r="A456" s="114"/>
      <c r="B456" s="114"/>
      <c r="C456" s="114" t="s">
        <v>275</v>
      </c>
      <c r="D456" s="121" t="s">
        <v>399</v>
      </c>
      <c r="E456" s="116" t="s">
        <v>1096</v>
      </c>
      <c r="F456" s="115" t="s">
        <v>338</v>
      </c>
      <c r="G456" s="186">
        <v>0</v>
      </c>
      <c r="H456" s="201"/>
      <c r="I456" s="39">
        <f t="shared" si="33"/>
        <v>0</v>
      </c>
    </row>
    <row r="457" spans="1:9" ht="48" customHeight="1">
      <c r="A457" s="114"/>
      <c r="B457" s="114"/>
      <c r="C457" s="114" t="s">
        <v>33</v>
      </c>
      <c r="D457" s="133" t="s">
        <v>400</v>
      </c>
      <c r="E457" s="96" t="s">
        <v>643</v>
      </c>
      <c r="F457" s="115"/>
      <c r="G457" s="186"/>
      <c r="H457" s="201"/>
      <c r="I457" s="39"/>
    </row>
    <row r="458" spans="1:9">
      <c r="A458" s="114"/>
      <c r="B458" s="114"/>
      <c r="C458" s="114" t="s">
        <v>36</v>
      </c>
      <c r="D458" s="133"/>
      <c r="E458" s="96" t="s">
        <v>644</v>
      </c>
      <c r="F458" s="115" t="s">
        <v>338</v>
      </c>
      <c r="G458" s="186"/>
      <c r="H458" s="201"/>
      <c r="I458" s="39">
        <f t="shared" si="33"/>
        <v>0</v>
      </c>
    </row>
    <row r="459" spans="1:9">
      <c r="A459" s="114"/>
      <c r="B459" s="114"/>
      <c r="C459" s="114" t="s">
        <v>40</v>
      </c>
      <c r="D459" s="133"/>
      <c r="E459" s="96" t="s">
        <v>645</v>
      </c>
      <c r="F459" s="115" t="s">
        <v>338</v>
      </c>
      <c r="G459" s="186"/>
      <c r="H459" s="201"/>
      <c r="I459" s="39">
        <f t="shared" si="33"/>
        <v>0</v>
      </c>
    </row>
    <row r="460" spans="1:9">
      <c r="A460" s="114"/>
      <c r="B460" s="114"/>
      <c r="C460" s="114" t="s">
        <v>43</v>
      </c>
      <c r="D460" s="133"/>
      <c r="E460" s="96" t="s">
        <v>646</v>
      </c>
      <c r="F460" s="115" t="s">
        <v>338</v>
      </c>
      <c r="G460" s="186"/>
      <c r="H460" s="201"/>
      <c r="I460" s="39">
        <f t="shared" si="33"/>
        <v>0</v>
      </c>
    </row>
    <row r="461" spans="1:9">
      <c r="A461" s="114"/>
      <c r="B461" s="114"/>
      <c r="C461" s="114" t="s">
        <v>44</v>
      </c>
      <c r="D461" s="123"/>
      <c r="E461" s="96" t="s">
        <v>647</v>
      </c>
      <c r="F461" s="115" t="s">
        <v>338</v>
      </c>
      <c r="G461" s="186"/>
      <c r="H461" s="201"/>
      <c r="I461" s="39">
        <f t="shared" si="33"/>
        <v>0</v>
      </c>
    </row>
    <row r="462" spans="1:9" ht="31.5">
      <c r="A462" s="44" t="s">
        <v>609</v>
      </c>
      <c r="B462" s="44"/>
      <c r="C462" s="46"/>
      <c r="D462" s="46"/>
      <c r="E462" s="68"/>
      <c r="F462" s="69"/>
      <c r="G462" s="70"/>
      <c r="H462" s="208"/>
      <c r="I462" s="71">
        <f>SUM(I449:I461)</f>
        <v>0</v>
      </c>
    </row>
    <row r="463" spans="1:9" ht="15.75">
      <c r="A463" s="29"/>
      <c r="B463" s="29" t="s">
        <v>401</v>
      </c>
      <c r="C463" s="29"/>
      <c r="D463" s="29"/>
      <c r="E463" s="83" t="s">
        <v>402</v>
      </c>
      <c r="F463" s="84"/>
      <c r="G463" s="85"/>
      <c r="H463" s="212"/>
      <c r="I463" s="86"/>
    </row>
    <row r="464" spans="1:9" ht="30.75" customHeight="1">
      <c r="A464" s="125"/>
      <c r="B464" s="125"/>
      <c r="C464" s="114" t="s">
        <v>18</v>
      </c>
      <c r="D464" s="114"/>
      <c r="E464" s="99" t="s">
        <v>403</v>
      </c>
      <c r="F464" s="115" t="s">
        <v>404</v>
      </c>
      <c r="G464" s="186">
        <v>21.080453363062059</v>
      </c>
      <c r="H464" s="201"/>
      <c r="I464" s="39">
        <f t="shared" ref="I464" si="34">H464*$G464</f>
        <v>0</v>
      </c>
    </row>
    <row r="465" spans="1:9" ht="25.5">
      <c r="A465" s="69" t="s">
        <v>611</v>
      </c>
      <c r="B465" s="69"/>
      <c r="C465" s="91"/>
      <c r="D465" s="91"/>
      <c r="E465" s="70"/>
      <c r="F465" s="69"/>
      <c r="G465" s="70"/>
      <c r="H465" s="208"/>
      <c r="I465" s="71">
        <f>SUM(I464)</f>
        <v>0</v>
      </c>
    </row>
    <row r="466" spans="1:9" ht="15.75">
      <c r="A466" s="29"/>
      <c r="B466" s="29" t="s">
        <v>405</v>
      </c>
      <c r="C466" s="29" t="s">
        <v>15</v>
      </c>
      <c r="D466" s="29"/>
      <c r="E466" s="83" t="s">
        <v>406</v>
      </c>
      <c r="F466" s="84"/>
      <c r="G466" s="85"/>
      <c r="H466" s="212"/>
      <c r="I466" s="86"/>
    </row>
    <row r="467" spans="1:9">
      <c r="A467" s="125"/>
      <c r="B467" s="125"/>
      <c r="C467" s="114" t="s">
        <v>18</v>
      </c>
      <c r="D467" s="114"/>
      <c r="E467" s="134" t="s">
        <v>407</v>
      </c>
      <c r="F467" s="106" t="s">
        <v>217</v>
      </c>
      <c r="G467" s="186">
        <v>0</v>
      </c>
      <c r="H467" s="201"/>
      <c r="I467" s="39">
        <f t="shared" ref="I467:I468" si="35">H467*$G467</f>
        <v>0</v>
      </c>
    </row>
    <row r="468" spans="1:9">
      <c r="A468" s="125"/>
      <c r="B468" s="125"/>
      <c r="C468" s="114" t="s">
        <v>21</v>
      </c>
      <c r="D468" s="114"/>
      <c r="E468" s="134" t="s">
        <v>408</v>
      </c>
      <c r="F468" s="106" t="s">
        <v>409</v>
      </c>
      <c r="G468" s="186">
        <v>1</v>
      </c>
      <c r="H468" s="201"/>
      <c r="I468" s="39">
        <f t="shared" si="35"/>
        <v>0</v>
      </c>
    </row>
    <row r="469" spans="1:9" ht="25.5">
      <c r="A469" s="69" t="s">
        <v>612</v>
      </c>
      <c r="B469" s="69"/>
      <c r="C469" s="91"/>
      <c r="D469" s="91"/>
      <c r="E469" s="70"/>
      <c r="F469" s="69"/>
      <c r="G469" s="70"/>
      <c r="H469" s="208"/>
      <c r="I469" s="71">
        <f>SUM(I467:I468)</f>
        <v>0</v>
      </c>
    </row>
    <row r="470" spans="1:9" ht="15.75">
      <c r="A470" s="29"/>
      <c r="B470" s="29" t="s">
        <v>410</v>
      </c>
      <c r="C470" s="29" t="s">
        <v>15</v>
      </c>
      <c r="D470" s="29"/>
      <c r="E470" s="83" t="s">
        <v>411</v>
      </c>
      <c r="F470" s="84"/>
      <c r="G470" s="85"/>
      <c r="H470" s="212"/>
      <c r="I470" s="86"/>
    </row>
    <row r="471" spans="1:9">
      <c r="A471" s="125"/>
      <c r="B471" s="125"/>
      <c r="C471" s="114" t="s">
        <v>18</v>
      </c>
      <c r="D471" s="114"/>
      <c r="E471" s="135" t="s">
        <v>412</v>
      </c>
      <c r="F471" s="105" t="s">
        <v>351</v>
      </c>
      <c r="G471" s="186">
        <v>0</v>
      </c>
      <c r="H471" s="201"/>
      <c r="I471" s="39">
        <f t="shared" ref="I471:I482" si="36">H471*$G471</f>
        <v>0</v>
      </c>
    </row>
    <row r="472" spans="1:9" ht="25.5">
      <c r="A472" s="125"/>
      <c r="B472" s="125"/>
      <c r="C472" s="114" t="s">
        <v>21</v>
      </c>
      <c r="D472" s="114"/>
      <c r="E472" s="135" t="s">
        <v>413</v>
      </c>
      <c r="F472" s="115" t="s">
        <v>338</v>
      </c>
      <c r="G472" s="186">
        <v>0</v>
      </c>
      <c r="H472" s="201"/>
      <c r="I472" s="39">
        <f t="shared" si="36"/>
        <v>0</v>
      </c>
    </row>
    <row r="473" spans="1:9">
      <c r="A473" s="125"/>
      <c r="B473" s="125"/>
      <c r="C473" s="114" t="s">
        <v>23</v>
      </c>
      <c r="D473" s="114"/>
      <c r="E473" s="135" t="s">
        <v>414</v>
      </c>
      <c r="F473" s="105" t="s">
        <v>195</v>
      </c>
      <c r="G473" s="186">
        <v>0</v>
      </c>
      <c r="H473" s="201"/>
      <c r="I473" s="39">
        <f t="shared" si="36"/>
        <v>0</v>
      </c>
    </row>
    <row r="474" spans="1:9">
      <c r="A474" s="125"/>
      <c r="B474" s="125"/>
      <c r="C474" s="114" t="s">
        <v>25</v>
      </c>
      <c r="D474" s="114"/>
      <c r="E474" s="135" t="s">
        <v>415</v>
      </c>
      <c r="F474" s="115" t="s">
        <v>338</v>
      </c>
      <c r="G474" s="186">
        <v>150</v>
      </c>
      <c r="H474" s="201"/>
      <c r="I474" s="39">
        <f t="shared" si="36"/>
        <v>0</v>
      </c>
    </row>
    <row r="475" spans="1:9">
      <c r="A475" s="125"/>
      <c r="B475" s="125"/>
      <c r="C475" s="114" t="s">
        <v>27</v>
      </c>
      <c r="D475" s="114"/>
      <c r="E475" s="135" t="s">
        <v>416</v>
      </c>
      <c r="F475" s="115" t="s">
        <v>338</v>
      </c>
      <c r="G475" s="186">
        <v>200</v>
      </c>
      <c r="H475" s="205"/>
      <c r="I475" s="39">
        <f t="shared" si="36"/>
        <v>0</v>
      </c>
    </row>
    <row r="476" spans="1:9">
      <c r="A476" s="125"/>
      <c r="B476" s="125"/>
      <c r="C476" s="114" t="s">
        <v>29</v>
      </c>
      <c r="D476" s="114"/>
      <c r="E476" s="135" t="s">
        <v>417</v>
      </c>
      <c r="F476" s="105" t="s">
        <v>195</v>
      </c>
      <c r="G476" s="186">
        <v>4</v>
      </c>
      <c r="H476" s="201"/>
      <c r="I476" s="39">
        <f t="shared" si="36"/>
        <v>0</v>
      </c>
    </row>
    <row r="477" spans="1:9">
      <c r="A477" s="125"/>
      <c r="B477" s="125"/>
      <c r="C477" s="114" t="s">
        <v>31</v>
      </c>
      <c r="D477" s="114"/>
      <c r="E477" s="136" t="s">
        <v>1082</v>
      </c>
      <c r="F477" s="115" t="s">
        <v>338</v>
      </c>
      <c r="G477" s="186">
        <v>0</v>
      </c>
      <c r="H477" s="205"/>
      <c r="I477" s="39">
        <f t="shared" si="36"/>
        <v>0</v>
      </c>
    </row>
    <row r="478" spans="1:9">
      <c r="A478" s="125"/>
      <c r="B478" s="125"/>
      <c r="C478" s="114" t="s">
        <v>33</v>
      </c>
      <c r="D478" s="121" t="s">
        <v>614</v>
      </c>
      <c r="E478" s="136"/>
      <c r="F478" s="105"/>
      <c r="G478" s="186"/>
      <c r="H478" s="201"/>
      <c r="I478" s="39"/>
    </row>
    <row r="479" spans="1:9">
      <c r="A479" s="125"/>
      <c r="B479" s="125"/>
      <c r="C479" s="114" t="s">
        <v>36</v>
      </c>
      <c r="D479" s="114"/>
      <c r="E479" s="119" t="s">
        <v>418</v>
      </c>
      <c r="F479" s="115" t="s">
        <v>265</v>
      </c>
      <c r="G479" s="186">
        <v>2</v>
      </c>
      <c r="H479" s="201"/>
      <c r="I479" s="39">
        <f t="shared" si="36"/>
        <v>0</v>
      </c>
    </row>
    <row r="480" spans="1:9">
      <c r="A480" s="125"/>
      <c r="B480" s="125"/>
      <c r="C480" s="114" t="s">
        <v>40</v>
      </c>
      <c r="D480" s="114"/>
      <c r="E480" s="119" t="s">
        <v>419</v>
      </c>
      <c r="F480" s="115" t="s">
        <v>265</v>
      </c>
      <c r="G480" s="186">
        <v>20</v>
      </c>
      <c r="H480" s="205"/>
      <c r="I480" s="39">
        <f t="shared" si="36"/>
        <v>0</v>
      </c>
    </row>
    <row r="481" spans="1:11">
      <c r="A481" s="125"/>
      <c r="B481" s="125"/>
      <c r="C481" s="114" t="s">
        <v>43</v>
      </c>
      <c r="D481" s="114"/>
      <c r="E481" s="119" t="s">
        <v>420</v>
      </c>
      <c r="F481" s="115" t="s">
        <v>265</v>
      </c>
      <c r="G481" s="186">
        <v>5</v>
      </c>
      <c r="H481" s="205"/>
      <c r="I481" s="39">
        <f t="shared" si="36"/>
        <v>0</v>
      </c>
    </row>
    <row r="482" spans="1:11">
      <c r="A482" s="125"/>
      <c r="B482" s="125"/>
      <c r="C482" s="114" t="s">
        <v>44</v>
      </c>
      <c r="D482" s="114"/>
      <c r="E482" s="119" t="s">
        <v>421</v>
      </c>
      <c r="F482" s="115" t="s">
        <v>265</v>
      </c>
      <c r="G482" s="186">
        <v>0</v>
      </c>
      <c r="H482" s="201"/>
      <c r="I482" s="39">
        <f t="shared" si="36"/>
        <v>0</v>
      </c>
    </row>
    <row r="483" spans="1:11" ht="31.5">
      <c r="A483" s="44" t="s">
        <v>613</v>
      </c>
      <c r="B483" s="44"/>
      <c r="C483" s="46"/>
      <c r="D483" s="46"/>
      <c r="E483" s="68"/>
      <c r="F483" s="69"/>
      <c r="G483" s="70"/>
      <c r="H483" s="208"/>
      <c r="I483" s="71">
        <f>SUM(I471:I482)</f>
        <v>0</v>
      </c>
    </row>
    <row r="484" spans="1:11" ht="15.75">
      <c r="A484" s="23" t="s">
        <v>422</v>
      </c>
      <c r="B484" s="23"/>
      <c r="C484" s="23"/>
      <c r="D484" s="23"/>
      <c r="E484" s="79" t="s">
        <v>423</v>
      </c>
      <c r="F484" s="23"/>
      <c r="G484" s="23"/>
      <c r="H484" s="210"/>
      <c r="I484" s="80"/>
    </row>
    <row r="485" spans="1:11" ht="15.75">
      <c r="A485" s="29"/>
      <c r="B485" s="29" t="s">
        <v>615</v>
      </c>
      <c r="C485" s="29"/>
      <c r="D485" s="29"/>
      <c r="E485" s="112"/>
      <c r="F485" s="84"/>
      <c r="G485" s="85"/>
      <c r="H485" s="212"/>
      <c r="I485" s="86"/>
    </row>
    <row r="486" spans="1:11" ht="47.25" customHeight="1">
      <c r="A486" s="125"/>
      <c r="B486" s="125"/>
      <c r="C486" s="114" t="s">
        <v>15</v>
      </c>
      <c r="D486" s="115"/>
      <c r="E486" s="137" t="s">
        <v>424</v>
      </c>
      <c r="F486" s="115" t="s">
        <v>217</v>
      </c>
      <c r="G486" s="186">
        <v>5</v>
      </c>
      <c r="H486" s="201"/>
      <c r="I486" s="39">
        <f t="shared" ref="I486:I496" si="37">H486*$G486</f>
        <v>0</v>
      </c>
      <c r="J486" s="387"/>
      <c r="K486" s="388"/>
    </row>
    <row r="487" spans="1:11" ht="46.5" customHeight="1">
      <c r="A487" s="125"/>
      <c r="B487" s="125"/>
      <c r="C487" s="114" t="s">
        <v>18</v>
      </c>
      <c r="D487" s="115"/>
      <c r="E487" s="137" t="s">
        <v>425</v>
      </c>
      <c r="F487" s="115" t="s">
        <v>217</v>
      </c>
      <c r="G487" s="186">
        <v>0</v>
      </c>
      <c r="H487" s="201"/>
      <c r="I487" s="39">
        <f t="shared" si="37"/>
        <v>0</v>
      </c>
      <c r="J487" s="387"/>
      <c r="K487" s="388"/>
    </row>
    <row r="488" spans="1:11" ht="48" customHeight="1">
      <c r="A488" s="125"/>
      <c r="B488" s="125"/>
      <c r="C488" s="114" t="s">
        <v>33</v>
      </c>
      <c r="D488" s="115"/>
      <c r="E488" s="138" t="s">
        <v>426</v>
      </c>
      <c r="F488" s="115" t="s">
        <v>217</v>
      </c>
      <c r="G488" s="186">
        <v>0</v>
      </c>
      <c r="H488" s="201"/>
      <c r="I488" s="39">
        <f t="shared" si="37"/>
        <v>0</v>
      </c>
      <c r="J488" s="387"/>
      <c r="K488" s="388"/>
    </row>
    <row r="489" spans="1:11" ht="45.75" customHeight="1">
      <c r="A489" s="125"/>
      <c r="B489" s="125"/>
      <c r="C489" s="114" t="s">
        <v>45</v>
      </c>
      <c r="D489" s="115"/>
      <c r="E489" s="137" t="s">
        <v>427</v>
      </c>
      <c r="F489" s="115" t="s">
        <v>217</v>
      </c>
      <c r="G489" s="186">
        <v>1</v>
      </c>
      <c r="H489" s="201"/>
      <c r="I489" s="39">
        <f t="shared" si="37"/>
        <v>0</v>
      </c>
      <c r="J489" s="387"/>
      <c r="K489" s="388"/>
    </row>
    <row r="490" spans="1:11" ht="46.5" customHeight="1">
      <c r="A490" s="125"/>
      <c r="B490" s="125"/>
      <c r="C490" s="114" t="s">
        <v>75</v>
      </c>
      <c r="D490" s="115"/>
      <c r="E490" s="77" t="s">
        <v>428</v>
      </c>
      <c r="F490" s="115" t="s">
        <v>217</v>
      </c>
      <c r="G490" s="186">
        <v>0</v>
      </c>
      <c r="H490" s="201"/>
      <c r="I490" s="39">
        <f t="shared" si="37"/>
        <v>0</v>
      </c>
      <c r="J490" s="387"/>
      <c r="K490" s="388"/>
    </row>
    <row r="491" spans="1:11" ht="45.75" customHeight="1">
      <c r="A491" s="125"/>
      <c r="B491" s="125"/>
      <c r="C491" s="114" t="s">
        <v>64</v>
      </c>
      <c r="D491" s="115"/>
      <c r="E491" s="137" t="s">
        <v>429</v>
      </c>
      <c r="F491" s="115" t="s">
        <v>217</v>
      </c>
      <c r="G491" s="186">
        <v>1</v>
      </c>
      <c r="H491" s="201"/>
      <c r="I491" s="39">
        <f t="shared" si="37"/>
        <v>0</v>
      </c>
      <c r="J491" s="387"/>
      <c r="K491" s="388"/>
    </row>
    <row r="492" spans="1:11" ht="43.5" customHeight="1">
      <c r="A492" s="125"/>
      <c r="B492" s="125"/>
      <c r="C492" s="114" t="s">
        <v>176</v>
      </c>
      <c r="D492" s="115"/>
      <c r="E492" s="77" t="s">
        <v>430</v>
      </c>
      <c r="F492" s="115" t="s">
        <v>217</v>
      </c>
      <c r="G492" s="186">
        <v>0</v>
      </c>
      <c r="H492" s="201"/>
      <c r="I492" s="39">
        <f t="shared" si="37"/>
        <v>0</v>
      </c>
      <c r="J492" s="387"/>
      <c r="K492" s="388"/>
    </row>
    <row r="493" spans="1:11" ht="39" customHeight="1">
      <c r="A493" s="125"/>
      <c r="B493" s="125"/>
      <c r="C493" s="114" t="s">
        <v>66</v>
      </c>
      <c r="D493" s="115"/>
      <c r="E493" s="174" t="s">
        <v>1004</v>
      </c>
      <c r="F493" s="115" t="s">
        <v>431</v>
      </c>
      <c r="G493" s="186">
        <v>1</v>
      </c>
      <c r="H493" s="201"/>
      <c r="I493" s="39">
        <f t="shared" si="37"/>
        <v>0</v>
      </c>
      <c r="J493" s="387"/>
      <c r="K493" s="388"/>
    </row>
    <row r="494" spans="1:11" ht="36" customHeight="1">
      <c r="A494" s="125"/>
      <c r="B494" s="125"/>
      <c r="C494" s="114" t="s">
        <v>141</v>
      </c>
      <c r="D494" s="115"/>
      <c r="E494" s="77" t="s">
        <v>432</v>
      </c>
      <c r="F494" s="115" t="s">
        <v>431</v>
      </c>
      <c r="G494" s="186">
        <v>0</v>
      </c>
      <c r="H494" s="201"/>
      <c r="I494" s="39">
        <f t="shared" si="37"/>
        <v>0</v>
      </c>
      <c r="J494" s="387"/>
      <c r="K494" s="388"/>
    </row>
    <row r="495" spans="1:11" ht="34.5" customHeight="1">
      <c r="A495" s="125"/>
      <c r="B495" s="125"/>
      <c r="C495" s="114" t="s">
        <v>98</v>
      </c>
      <c r="D495" s="115"/>
      <c r="E495" s="119" t="s">
        <v>433</v>
      </c>
      <c r="F495" s="115" t="s">
        <v>434</v>
      </c>
      <c r="G495" s="186">
        <v>40</v>
      </c>
      <c r="H495" s="201"/>
      <c r="I495" s="39">
        <f t="shared" si="37"/>
        <v>0</v>
      </c>
      <c r="J495" s="387"/>
      <c r="K495" s="388"/>
    </row>
    <row r="496" spans="1:11" ht="19.5" customHeight="1">
      <c r="A496" s="125"/>
      <c r="B496" s="125"/>
      <c r="C496" s="114" t="s">
        <v>92</v>
      </c>
      <c r="D496" s="139"/>
      <c r="E496" s="140" t="s">
        <v>435</v>
      </c>
      <c r="F496" s="115" t="s">
        <v>217</v>
      </c>
      <c r="G496" s="186">
        <v>0</v>
      </c>
      <c r="H496" s="201"/>
      <c r="I496" s="39">
        <f t="shared" si="37"/>
        <v>0</v>
      </c>
      <c r="J496" s="387"/>
      <c r="K496" s="388"/>
    </row>
    <row r="497" spans="1:9" ht="31.5">
      <c r="A497" s="44" t="s">
        <v>616</v>
      </c>
      <c r="B497" s="44"/>
      <c r="C497" s="46"/>
      <c r="D497" s="46"/>
      <c r="E497" s="68"/>
      <c r="F497" s="69"/>
      <c r="G497" s="70"/>
      <c r="H497" s="208"/>
      <c r="I497" s="71">
        <f>SUM(I486:I496)</f>
        <v>0</v>
      </c>
    </row>
    <row r="498" spans="1:9" ht="15.75">
      <c r="A498" s="23" t="s">
        <v>436</v>
      </c>
      <c r="B498" s="23"/>
      <c r="C498" s="23"/>
      <c r="D498" s="23"/>
      <c r="E498" s="79" t="s">
        <v>437</v>
      </c>
      <c r="F498" s="23"/>
      <c r="G498" s="23"/>
      <c r="H498" s="210"/>
      <c r="I498" s="80"/>
    </row>
    <row r="499" spans="1:9" ht="15.75">
      <c r="A499" s="88"/>
      <c r="B499" s="29" t="s">
        <v>438</v>
      </c>
      <c r="C499" s="29"/>
      <c r="D499" s="29"/>
      <c r="E499" s="83" t="s">
        <v>439</v>
      </c>
      <c r="F499" s="88"/>
      <c r="G499" s="83"/>
      <c r="H499" s="218"/>
      <c r="I499" s="141"/>
    </row>
    <row r="500" spans="1:9" ht="70.5" customHeight="1">
      <c r="A500" s="143"/>
      <c r="B500" s="143"/>
      <c r="C500" s="36"/>
      <c r="D500" s="87" t="s">
        <v>15</v>
      </c>
      <c r="E500" s="97" t="s">
        <v>1083</v>
      </c>
      <c r="F500" s="102"/>
      <c r="G500" s="186"/>
      <c r="H500" s="201"/>
      <c r="I500" s="39"/>
    </row>
    <row r="501" spans="1:9">
      <c r="A501" s="143"/>
      <c r="B501" s="143"/>
      <c r="C501" s="36"/>
      <c r="D501" s="36" t="s">
        <v>18</v>
      </c>
      <c r="E501" s="144" t="s">
        <v>440</v>
      </c>
      <c r="F501" s="106" t="s">
        <v>441</v>
      </c>
      <c r="G501" s="186">
        <v>0</v>
      </c>
      <c r="H501" s="201"/>
      <c r="I501" s="39">
        <f t="shared" ref="I501:I502" si="38">H501*$G501</f>
        <v>0</v>
      </c>
    </row>
    <row r="502" spans="1:9">
      <c r="A502" s="143"/>
      <c r="B502" s="143"/>
      <c r="C502" s="36"/>
      <c r="D502" s="36" t="s">
        <v>23</v>
      </c>
      <c r="E502" s="144" t="s">
        <v>442</v>
      </c>
      <c r="F502" s="106" t="s">
        <v>441</v>
      </c>
      <c r="G502" s="186">
        <v>0</v>
      </c>
      <c r="H502" s="201"/>
      <c r="I502" s="39">
        <f t="shared" si="38"/>
        <v>0</v>
      </c>
    </row>
    <row r="503" spans="1:9" ht="135" customHeight="1">
      <c r="A503" s="143"/>
      <c r="B503" s="143"/>
      <c r="C503" s="36"/>
      <c r="D503" s="87" t="s">
        <v>33</v>
      </c>
      <c r="E503" s="97" t="s">
        <v>1084</v>
      </c>
      <c r="F503" s="106"/>
      <c r="G503" s="186"/>
      <c r="H503" s="201"/>
      <c r="I503" s="39"/>
    </row>
    <row r="504" spans="1:9">
      <c r="A504" s="143"/>
      <c r="B504" s="143"/>
      <c r="C504" s="36"/>
      <c r="D504" s="36" t="s">
        <v>36</v>
      </c>
      <c r="E504" s="144" t="s">
        <v>443</v>
      </c>
      <c r="F504" s="106" t="s">
        <v>441</v>
      </c>
      <c r="G504" s="198">
        <v>24</v>
      </c>
      <c r="H504" s="201"/>
      <c r="I504" s="39">
        <f t="shared" ref="I504:I506" si="39">H504*$G504</f>
        <v>0</v>
      </c>
    </row>
    <row r="505" spans="1:9">
      <c r="A505" s="143"/>
      <c r="B505" s="143"/>
      <c r="C505" s="36"/>
      <c r="D505" s="87" t="s">
        <v>40</v>
      </c>
      <c r="E505" s="145" t="s">
        <v>444</v>
      </c>
      <c r="F505" s="106" t="s">
        <v>441</v>
      </c>
      <c r="G505" s="198">
        <v>13</v>
      </c>
      <c r="H505" s="201"/>
      <c r="I505" s="39">
        <f t="shared" si="39"/>
        <v>0</v>
      </c>
    </row>
    <row r="506" spans="1:9">
      <c r="A506" s="143"/>
      <c r="B506" s="143"/>
      <c r="C506" s="36"/>
      <c r="D506" s="87" t="s">
        <v>43</v>
      </c>
      <c r="E506" s="145" t="s">
        <v>445</v>
      </c>
      <c r="F506" s="106" t="s">
        <v>195</v>
      </c>
      <c r="G506" s="186">
        <v>1</v>
      </c>
      <c r="H506" s="201"/>
      <c r="I506" s="39">
        <f t="shared" si="39"/>
        <v>0</v>
      </c>
    </row>
    <row r="507" spans="1:9" ht="31.5">
      <c r="A507" s="44" t="s">
        <v>617</v>
      </c>
      <c r="B507" s="44"/>
      <c r="C507" s="46"/>
      <c r="D507" s="46"/>
      <c r="E507" s="68"/>
      <c r="F507" s="69"/>
      <c r="G507" s="70"/>
      <c r="H507" s="208"/>
      <c r="I507" s="71">
        <f>SUM(I500:I506)</f>
        <v>0</v>
      </c>
    </row>
    <row r="508" spans="1:9" ht="15.75">
      <c r="A508" s="88"/>
      <c r="B508" s="88" t="s">
        <v>618</v>
      </c>
      <c r="C508" s="29"/>
      <c r="D508" s="29"/>
      <c r="E508" s="83" t="s">
        <v>447</v>
      </c>
      <c r="F508" s="88"/>
      <c r="G508" s="83"/>
      <c r="H508" s="218"/>
      <c r="I508" s="141"/>
    </row>
    <row r="509" spans="1:9" ht="51.75" customHeight="1">
      <c r="A509" s="143"/>
      <c r="B509" s="143"/>
      <c r="C509" s="87" t="s">
        <v>15</v>
      </c>
      <c r="D509" s="87"/>
      <c r="E509" s="146" t="s">
        <v>448</v>
      </c>
      <c r="F509" s="102"/>
      <c r="G509" s="186"/>
      <c r="H509" s="201"/>
      <c r="I509" s="39"/>
    </row>
    <row r="510" spans="1:9">
      <c r="A510" s="143"/>
      <c r="B510" s="143"/>
      <c r="C510" s="36" t="s">
        <v>18</v>
      </c>
      <c r="D510" s="36"/>
      <c r="E510" s="99" t="s">
        <v>449</v>
      </c>
      <c r="F510" s="106" t="s">
        <v>441</v>
      </c>
      <c r="G510" s="186">
        <v>0</v>
      </c>
      <c r="H510" s="381"/>
      <c r="I510" s="39">
        <f t="shared" ref="I510:I512" si="40">H510*$G510</f>
        <v>0</v>
      </c>
    </row>
    <row r="511" spans="1:9">
      <c r="A511" s="143"/>
      <c r="B511" s="143"/>
      <c r="C511" s="36" t="s">
        <v>21</v>
      </c>
      <c r="D511" s="36"/>
      <c r="E511" s="99" t="s">
        <v>450</v>
      </c>
      <c r="F511" s="106" t="s">
        <v>441</v>
      </c>
      <c r="G511" s="186">
        <v>24</v>
      </c>
      <c r="H511" s="381"/>
      <c r="I511" s="39">
        <f t="shared" si="40"/>
        <v>0</v>
      </c>
    </row>
    <row r="512" spans="1:9">
      <c r="A512" s="143"/>
      <c r="B512" s="143"/>
      <c r="C512" s="36" t="s">
        <v>23</v>
      </c>
      <c r="D512" s="36"/>
      <c r="E512" s="99" t="s">
        <v>451</v>
      </c>
      <c r="F512" s="106" t="s">
        <v>441</v>
      </c>
      <c r="G512" s="186">
        <v>13</v>
      </c>
      <c r="H512" s="381"/>
      <c r="I512" s="39">
        <f t="shared" si="40"/>
        <v>0</v>
      </c>
    </row>
    <row r="513" spans="1:9" ht="31.5">
      <c r="A513" s="44" t="s">
        <v>619</v>
      </c>
      <c r="B513" s="44"/>
      <c r="C513" s="46"/>
      <c r="D513" s="46"/>
      <c r="E513" s="68"/>
      <c r="F513" s="69"/>
      <c r="G513" s="70"/>
      <c r="H513" s="382"/>
      <c r="I513" s="71">
        <f>SUM(I510:I512)</f>
        <v>0</v>
      </c>
    </row>
    <row r="514" spans="1:9" ht="15.75">
      <c r="A514" s="88"/>
      <c r="B514" s="88" t="s">
        <v>446</v>
      </c>
      <c r="C514" s="29"/>
      <c r="D514" s="29"/>
      <c r="E514" s="83" t="s">
        <v>453</v>
      </c>
      <c r="F514" s="88"/>
      <c r="G514" s="83"/>
      <c r="H514" s="214"/>
      <c r="I514" s="141"/>
    </row>
    <row r="515" spans="1:9" ht="72.75" customHeight="1">
      <c r="A515" s="143"/>
      <c r="B515" s="143"/>
      <c r="C515" s="87" t="s">
        <v>15</v>
      </c>
      <c r="D515" s="35"/>
      <c r="E515" s="97" t="s">
        <v>1085</v>
      </c>
      <c r="F515" s="106" t="s">
        <v>140</v>
      </c>
      <c r="G515" s="186">
        <v>0</v>
      </c>
      <c r="H515" s="381"/>
      <c r="I515" s="39">
        <f t="shared" ref="I515:I517" si="41">H515*$G515</f>
        <v>0</v>
      </c>
    </row>
    <row r="516" spans="1:9" ht="46.5" customHeight="1">
      <c r="A516" s="143"/>
      <c r="B516" s="143"/>
      <c r="C516" s="36" t="s">
        <v>33</v>
      </c>
      <c r="D516" s="35"/>
      <c r="E516" s="97" t="s">
        <v>1086</v>
      </c>
      <c r="F516" s="106" t="s">
        <v>140</v>
      </c>
      <c r="G516" s="186">
        <v>0</v>
      </c>
      <c r="H516" s="381"/>
      <c r="I516" s="39">
        <f t="shared" si="41"/>
        <v>0</v>
      </c>
    </row>
    <row r="517" spans="1:9" ht="36" customHeight="1">
      <c r="A517" s="143"/>
      <c r="B517" s="143"/>
      <c r="C517" s="36" t="s">
        <v>45</v>
      </c>
      <c r="D517" s="35"/>
      <c r="E517" s="147" t="s">
        <v>1087</v>
      </c>
      <c r="F517" s="106" t="s">
        <v>140</v>
      </c>
      <c r="G517" s="186">
        <v>0</v>
      </c>
      <c r="H517" s="381"/>
      <c r="I517" s="39">
        <f t="shared" si="41"/>
        <v>0</v>
      </c>
    </row>
    <row r="518" spans="1:9" ht="31.5">
      <c r="A518" s="44" t="s">
        <v>620</v>
      </c>
      <c r="B518" s="44"/>
      <c r="C518" s="46"/>
      <c r="D518" s="46"/>
      <c r="E518" s="68"/>
      <c r="F518" s="69"/>
      <c r="G518" s="70"/>
      <c r="H518" s="382"/>
      <c r="I518" s="71">
        <f>SUM(I515:I517)</f>
        <v>0</v>
      </c>
    </row>
    <row r="519" spans="1:9">
      <c r="A519" s="84"/>
      <c r="B519" s="84" t="s">
        <v>452</v>
      </c>
      <c r="C519" s="84"/>
      <c r="D519" s="84"/>
      <c r="E519" s="92" t="s">
        <v>610</v>
      </c>
      <c r="F519" s="84"/>
      <c r="G519" s="85"/>
      <c r="H519" s="212"/>
      <c r="I519" s="86"/>
    </row>
    <row r="520" spans="1:9" ht="43.5" customHeight="1">
      <c r="A520" s="125"/>
      <c r="B520" s="125"/>
      <c r="C520" s="114" t="s">
        <v>18</v>
      </c>
      <c r="D520" s="114"/>
      <c r="E520" s="148" t="s">
        <v>392</v>
      </c>
      <c r="F520" s="115" t="s">
        <v>265</v>
      </c>
      <c r="G520" s="186">
        <v>0</v>
      </c>
      <c r="H520" s="383"/>
      <c r="I520" s="39">
        <f t="shared" ref="I520:I524" si="42">H520*$G520</f>
        <v>0</v>
      </c>
    </row>
    <row r="521" spans="1:9">
      <c r="A521" s="125"/>
      <c r="B521" s="125"/>
      <c r="C521" s="114" t="s">
        <v>21</v>
      </c>
      <c r="D521" s="114"/>
      <c r="E521" s="148" t="s">
        <v>393</v>
      </c>
      <c r="F521" s="115" t="s">
        <v>265</v>
      </c>
      <c r="G521" s="186">
        <v>0</v>
      </c>
      <c r="H521" s="383"/>
      <c r="I521" s="39">
        <f t="shared" si="42"/>
        <v>0</v>
      </c>
    </row>
    <row r="522" spans="1:9">
      <c r="A522" s="125"/>
      <c r="B522" s="125"/>
      <c r="C522" s="114" t="s">
        <v>23</v>
      </c>
      <c r="D522" s="114"/>
      <c r="E522" s="148" t="s">
        <v>394</v>
      </c>
      <c r="F522" s="115" t="s">
        <v>265</v>
      </c>
      <c r="G522" s="186">
        <v>0</v>
      </c>
      <c r="H522" s="383"/>
      <c r="I522" s="39">
        <f t="shared" si="42"/>
        <v>0</v>
      </c>
    </row>
    <row r="523" spans="1:9">
      <c r="A523" s="125"/>
      <c r="B523" s="125"/>
      <c r="C523" s="114" t="s">
        <v>25</v>
      </c>
      <c r="D523" s="114"/>
      <c r="E523" s="148" t="s">
        <v>395</v>
      </c>
      <c r="F523" s="115" t="s">
        <v>265</v>
      </c>
      <c r="G523" s="186">
        <v>0</v>
      </c>
      <c r="H523" s="383"/>
      <c r="I523" s="39">
        <f t="shared" si="42"/>
        <v>0</v>
      </c>
    </row>
    <row r="524" spans="1:9">
      <c r="A524" s="125"/>
      <c r="B524" s="125"/>
      <c r="C524" s="114" t="s">
        <v>27</v>
      </c>
      <c r="D524" s="114"/>
      <c r="E524" s="148" t="s">
        <v>396</v>
      </c>
      <c r="F524" s="115" t="s">
        <v>265</v>
      </c>
      <c r="G524" s="186"/>
      <c r="H524" s="383"/>
      <c r="I524" s="39">
        <f t="shared" si="42"/>
        <v>0</v>
      </c>
    </row>
    <row r="525" spans="1:9" ht="31.5">
      <c r="A525" s="44" t="s">
        <v>621</v>
      </c>
      <c r="B525" s="44"/>
      <c r="C525" s="46"/>
      <c r="D525" s="46"/>
      <c r="E525" s="68"/>
      <c r="F525" s="69"/>
      <c r="G525" s="70"/>
      <c r="H525" s="208"/>
      <c r="I525" s="71">
        <f>SUM(I520:I524)</f>
        <v>0</v>
      </c>
    </row>
    <row r="526" spans="1:9" ht="15.75">
      <c r="A526" s="23" t="s">
        <v>454</v>
      </c>
      <c r="B526" s="79"/>
      <c r="C526" s="23"/>
      <c r="D526" s="23"/>
      <c r="E526" s="79" t="s">
        <v>455</v>
      </c>
      <c r="F526" s="79"/>
      <c r="G526" s="79"/>
      <c r="H526" s="219"/>
      <c r="I526" s="149"/>
    </row>
    <row r="527" spans="1:9">
      <c r="A527" s="142"/>
      <c r="B527" s="84" t="s">
        <v>456</v>
      </c>
      <c r="C527" s="84"/>
      <c r="D527" s="84"/>
      <c r="E527" s="92" t="s">
        <v>457</v>
      </c>
      <c r="F527" s="142"/>
      <c r="G527" s="92"/>
      <c r="H527" s="220"/>
      <c r="I527" s="150"/>
    </row>
    <row r="528" spans="1:9" ht="63.75">
      <c r="A528" s="36"/>
      <c r="B528" s="36"/>
      <c r="C528" s="35" t="s">
        <v>15</v>
      </c>
      <c r="D528" s="35" t="s">
        <v>458</v>
      </c>
      <c r="E528" s="42" t="s">
        <v>459</v>
      </c>
      <c r="F528" s="106" t="s">
        <v>460</v>
      </c>
      <c r="G528" s="186">
        <v>0</v>
      </c>
      <c r="H528" s="201"/>
      <c r="I528" s="39">
        <f t="shared" ref="I528:I536" si="43">H528*$G528</f>
        <v>0</v>
      </c>
    </row>
    <row r="529" spans="1:9">
      <c r="A529" s="36"/>
      <c r="B529" s="36"/>
      <c r="C529" s="35" t="s">
        <v>33</v>
      </c>
      <c r="D529" s="35"/>
      <c r="E529" s="42" t="s">
        <v>461</v>
      </c>
      <c r="F529" s="106" t="s">
        <v>462</v>
      </c>
      <c r="G529" s="186">
        <v>0</v>
      </c>
      <c r="H529" s="201"/>
      <c r="I529" s="39">
        <f t="shared" si="43"/>
        <v>0</v>
      </c>
    </row>
    <row r="530" spans="1:9">
      <c r="A530" s="95"/>
      <c r="B530" s="95"/>
      <c r="C530" s="106" t="s">
        <v>45</v>
      </c>
      <c r="D530" s="106" t="s">
        <v>463</v>
      </c>
      <c r="E530" s="43" t="s">
        <v>464</v>
      </c>
      <c r="F530" s="106" t="s">
        <v>120</v>
      </c>
      <c r="G530" s="186">
        <v>12</v>
      </c>
      <c r="H530" s="201"/>
      <c r="I530" s="39">
        <f t="shared" si="43"/>
        <v>0</v>
      </c>
    </row>
    <row r="531" spans="1:9" ht="29.25" customHeight="1">
      <c r="A531" s="97"/>
      <c r="B531" s="97"/>
      <c r="C531" s="106" t="s">
        <v>64</v>
      </c>
      <c r="D531" s="106"/>
      <c r="E531" s="104" t="s">
        <v>465</v>
      </c>
      <c r="F531" s="106" t="s">
        <v>466</v>
      </c>
      <c r="G531" s="186">
        <v>0</v>
      </c>
      <c r="H531" s="205"/>
      <c r="I531" s="39">
        <f t="shared" si="43"/>
        <v>0</v>
      </c>
    </row>
    <row r="532" spans="1:9">
      <c r="A532" s="97"/>
      <c r="B532" s="97"/>
      <c r="C532" s="106" t="s">
        <v>66</v>
      </c>
      <c r="D532" s="106"/>
      <c r="E532" s="104" t="s">
        <v>467</v>
      </c>
      <c r="F532" s="105" t="s">
        <v>468</v>
      </c>
      <c r="G532" s="186">
        <v>0</v>
      </c>
      <c r="H532" s="205"/>
      <c r="I532" s="39">
        <f t="shared" si="43"/>
        <v>0</v>
      </c>
    </row>
    <row r="533" spans="1:9" ht="25.5">
      <c r="A533" s="97"/>
      <c r="B533" s="97"/>
      <c r="C533" s="106" t="s">
        <v>98</v>
      </c>
      <c r="D533" s="106"/>
      <c r="E533" s="104" t="s">
        <v>469</v>
      </c>
      <c r="F533" s="106" t="s">
        <v>195</v>
      </c>
      <c r="G533" s="186">
        <v>4</v>
      </c>
      <c r="H533" s="201"/>
      <c r="I533" s="39">
        <f t="shared" si="43"/>
        <v>0</v>
      </c>
    </row>
    <row r="534" spans="1:9">
      <c r="A534" s="97"/>
      <c r="B534" s="97"/>
      <c r="C534" s="106" t="s">
        <v>92</v>
      </c>
      <c r="D534" s="106"/>
      <c r="E534" s="97" t="s">
        <v>470</v>
      </c>
      <c r="F534" s="106" t="s">
        <v>189</v>
      </c>
      <c r="G534" s="186">
        <v>0</v>
      </c>
      <c r="H534" s="205"/>
      <c r="I534" s="39">
        <f t="shared" si="43"/>
        <v>0</v>
      </c>
    </row>
    <row r="535" spans="1:9" ht="25.5">
      <c r="A535" s="97"/>
      <c r="B535" s="97"/>
      <c r="C535" s="106" t="s">
        <v>100</v>
      </c>
      <c r="D535" s="106"/>
      <c r="E535" s="99" t="s">
        <v>471</v>
      </c>
      <c r="F535" s="106" t="s">
        <v>195</v>
      </c>
      <c r="G535" s="186">
        <v>2</v>
      </c>
      <c r="H535" s="201"/>
      <c r="I535" s="39">
        <f t="shared" si="43"/>
        <v>0</v>
      </c>
    </row>
    <row r="536" spans="1:9">
      <c r="A536" s="99"/>
      <c r="B536" s="99"/>
      <c r="C536" s="35" t="s">
        <v>103</v>
      </c>
      <c r="D536" s="35"/>
      <c r="E536" s="99" t="s">
        <v>472</v>
      </c>
      <c r="F536" s="106" t="s">
        <v>120</v>
      </c>
      <c r="G536" s="186">
        <v>0</v>
      </c>
      <c r="H536" s="201"/>
      <c r="I536" s="39">
        <f t="shared" si="43"/>
        <v>0</v>
      </c>
    </row>
    <row r="537" spans="1:9" ht="31.5">
      <c r="A537" s="44" t="s">
        <v>622</v>
      </c>
      <c r="B537" s="44"/>
      <c r="C537" s="46"/>
      <c r="D537" s="46"/>
      <c r="E537" s="68"/>
      <c r="F537" s="69"/>
      <c r="G537" s="70"/>
      <c r="H537" s="208"/>
      <c r="I537" s="71">
        <f>SUM(I528:I536)</f>
        <v>0</v>
      </c>
    </row>
    <row r="538" spans="1:9">
      <c r="A538" s="142"/>
      <c r="B538" s="142" t="s">
        <v>473</v>
      </c>
      <c r="C538" s="84"/>
      <c r="D538" s="84"/>
      <c r="E538" s="92" t="s">
        <v>474</v>
      </c>
      <c r="F538" s="142"/>
      <c r="G538" s="92"/>
      <c r="H538" s="220"/>
      <c r="I538" s="150"/>
    </row>
    <row r="539" spans="1:9">
      <c r="A539" s="97"/>
      <c r="B539" s="97"/>
      <c r="C539" s="106" t="s">
        <v>15</v>
      </c>
      <c r="D539" s="106"/>
      <c r="E539" s="104" t="s">
        <v>475</v>
      </c>
      <c r="F539" s="105" t="s">
        <v>265</v>
      </c>
      <c r="G539" s="186">
        <v>0</v>
      </c>
      <c r="H539" s="205"/>
      <c r="I539" s="39">
        <f t="shared" ref="I539:I571" si="44">H539*$G539</f>
        <v>0</v>
      </c>
    </row>
    <row r="540" spans="1:9">
      <c r="A540" s="97"/>
      <c r="B540" s="97"/>
      <c r="C540" s="106" t="s">
        <v>33</v>
      </c>
      <c r="D540" s="106"/>
      <c r="E540" s="104" t="s">
        <v>476</v>
      </c>
      <c r="F540" s="105" t="s">
        <v>265</v>
      </c>
      <c r="G540" s="186">
        <v>0</v>
      </c>
      <c r="H540" s="201"/>
      <c r="I540" s="39">
        <f t="shared" si="44"/>
        <v>0</v>
      </c>
    </row>
    <row r="541" spans="1:9">
      <c r="A541" s="97"/>
      <c r="B541" s="97"/>
      <c r="C541" s="106" t="s">
        <v>45</v>
      </c>
      <c r="D541" s="106"/>
      <c r="E541" s="104" t="s">
        <v>477</v>
      </c>
      <c r="F541" s="105" t="s">
        <v>265</v>
      </c>
      <c r="G541" s="186">
        <v>0</v>
      </c>
      <c r="H541" s="201"/>
      <c r="I541" s="39">
        <f t="shared" si="44"/>
        <v>0</v>
      </c>
    </row>
    <row r="542" spans="1:9">
      <c r="A542" s="97"/>
      <c r="B542" s="97"/>
      <c r="C542" s="106" t="s">
        <v>64</v>
      </c>
      <c r="D542" s="106"/>
      <c r="E542" s="104" t="s">
        <v>478</v>
      </c>
      <c r="F542" s="105" t="s">
        <v>265</v>
      </c>
      <c r="G542" s="186">
        <v>2</v>
      </c>
      <c r="H542" s="201"/>
      <c r="I542" s="39">
        <f t="shared" si="44"/>
        <v>0</v>
      </c>
    </row>
    <row r="543" spans="1:9">
      <c r="A543" s="97"/>
      <c r="B543" s="97"/>
      <c r="C543" s="106" t="s">
        <v>66</v>
      </c>
      <c r="D543" s="106"/>
      <c r="E543" s="104" t="s">
        <v>479</v>
      </c>
      <c r="F543" s="105" t="s">
        <v>265</v>
      </c>
      <c r="G543" s="186">
        <v>1</v>
      </c>
      <c r="H543" s="201"/>
      <c r="I543" s="39">
        <f t="shared" si="44"/>
        <v>0</v>
      </c>
    </row>
    <row r="544" spans="1:9">
      <c r="A544" s="97"/>
      <c r="B544" s="97"/>
      <c r="C544" s="106" t="s">
        <v>98</v>
      </c>
      <c r="D544" s="106"/>
      <c r="E544" s="104" t="s">
        <v>480</v>
      </c>
      <c r="F544" s="105" t="s">
        <v>265</v>
      </c>
      <c r="G544" s="186">
        <v>0</v>
      </c>
      <c r="H544" s="201"/>
      <c r="I544" s="39">
        <f t="shared" si="44"/>
        <v>0</v>
      </c>
    </row>
    <row r="545" spans="1:9">
      <c r="A545" s="97"/>
      <c r="B545" s="97"/>
      <c r="C545" s="106" t="s">
        <v>92</v>
      </c>
      <c r="D545" s="106"/>
      <c r="E545" s="104" t="s">
        <v>481</v>
      </c>
      <c r="F545" s="105" t="s">
        <v>265</v>
      </c>
      <c r="G545" s="186">
        <v>3</v>
      </c>
      <c r="H545" s="201"/>
      <c r="I545" s="39">
        <f t="shared" si="44"/>
        <v>0</v>
      </c>
    </row>
    <row r="546" spans="1:9">
      <c r="A546" s="97"/>
      <c r="B546" s="97"/>
      <c r="C546" s="106" t="s">
        <v>100</v>
      </c>
      <c r="D546" s="106"/>
      <c r="E546" s="104" t="s">
        <v>482</v>
      </c>
      <c r="F546" s="105" t="s">
        <v>265</v>
      </c>
      <c r="G546" s="186">
        <v>3</v>
      </c>
      <c r="H546" s="201"/>
      <c r="I546" s="39">
        <f t="shared" si="44"/>
        <v>0</v>
      </c>
    </row>
    <row r="547" spans="1:9">
      <c r="A547" s="97"/>
      <c r="B547" s="97"/>
      <c r="C547" s="106" t="s">
        <v>103</v>
      </c>
      <c r="D547" s="106"/>
      <c r="E547" s="104" t="s">
        <v>483</v>
      </c>
      <c r="F547" s="105" t="s">
        <v>484</v>
      </c>
      <c r="G547" s="186">
        <v>1</v>
      </c>
      <c r="H547" s="201"/>
      <c r="I547" s="39">
        <f t="shared" si="44"/>
        <v>0</v>
      </c>
    </row>
    <row r="548" spans="1:9">
      <c r="A548" s="97"/>
      <c r="B548" s="97"/>
      <c r="C548" s="106" t="s">
        <v>104</v>
      </c>
      <c r="D548" s="106"/>
      <c r="E548" s="104" t="s">
        <v>485</v>
      </c>
      <c r="F548" s="105" t="s">
        <v>484</v>
      </c>
      <c r="G548" s="186">
        <v>1</v>
      </c>
      <c r="H548" s="201"/>
      <c r="I548" s="39">
        <f t="shared" si="44"/>
        <v>0</v>
      </c>
    </row>
    <row r="549" spans="1:9">
      <c r="A549" s="97"/>
      <c r="B549" s="97"/>
      <c r="C549" s="106" t="s">
        <v>105</v>
      </c>
      <c r="D549" s="106"/>
      <c r="E549" s="104" t="s">
        <v>486</v>
      </c>
      <c r="F549" s="105" t="s">
        <v>265</v>
      </c>
      <c r="G549" s="186">
        <v>1</v>
      </c>
      <c r="H549" s="201"/>
      <c r="I549" s="39">
        <f t="shared" si="44"/>
        <v>0</v>
      </c>
    </row>
    <row r="550" spans="1:9">
      <c r="A550" s="97"/>
      <c r="B550" s="97"/>
      <c r="C550" s="106" t="s">
        <v>106</v>
      </c>
      <c r="D550" s="106"/>
      <c r="E550" s="104" t="s">
        <v>487</v>
      </c>
      <c r="F550" s="105" t="s">
        <v>195</v>
      </c>
      <c r="G550" s="186">
        <v>1</v>
      </c>
      <c r="H550" s="201"/>
      <c r="I550" s="39">
        <f t="shared" si="44"/>
        <v>0</v>
      </c>
    </row>
    <row r="551" spans="1:9">
      <c r="A551" s="97"/>
      <c r="B551" s="97"/>
      <c r="C551" s="106" t="s">
        <v>107</v>
      </c>
      <c r="D551" s="106"/>
      <c r="E551" s="104" t="s">
        <v>488</v>
      </c>
      <c r="F551" s="105" t="s">
        <v>195</v>
      </c>
      <c r="G551" s="186">
        <v>1</v>
      </c>
      <c r="H551" s="201"/>
      <c r="I551" s="39">
        <f t="shared" si="44"/>
        <v>0</v>
      </c>
    </row>
    <row r="552" spans="1:9">
      <c r="A552" s="97"/>
      <c r="B552" s="97"/>
      <c r="C552" s="106" t="s">
        <v>108</v>
      </c>
      <c r="D552" s="106"/>
      <c r="E552" s="104" t="s">
        <v>489</v>
      </c>
      <c r="F552" s="105" t="s">
        <v>195</v>
      </c>
      <c r="G552" s="186">
        <v>0</v>
      </c>
      <c r="H552" s="201"/>
      <c r="I552" s="39">
        <f t="shared" si="44"/>
        <v>0</v>
      </c>
    </row>
    <row r="553" spans="1:9">
      <c r="A553" s="97"/>
      <c r="B553" s="97"/>
      <c r="C553" s="106" t="s">
        <v>109</v>
      </c>
      <c r="D553" s="106"/>
      <c r="E553" s="104" t="s">
        <v>490</v>
      </c>
      <c r="F553" s="105" t="s">
        <v>265</v>
      </c>
      <c r="G553" s="186">
        <v>0</v>
      </c>
      <c r="H553" s="201"/>
      <c r="I553" s="39">
        <f t="shared" si="44"/>
        <v>0</v>
      </c>
    </row>
    <row r="554" spans="1:9">
      <c r="A554" s="97"/>
      <c r="B554" s="97"/>
      <c r="C554" s="106" t="s">
        <v>110</v>
      </c>
      <c r="D554" s="106"/>
      <c r="E554" s="104" t="s">
        <v>491</v>
      </c>
      <c r="F554" s="105" t="s">
        <v>265</v>
      </c>
      <c r="G554" s="186">
        <v>0</v>
      </c>
      <c r="H554" s="201"/>
      <c r="I554" s="39">
        <f t="shared" si="44"/>
        <v>0</v>
      </c>
    </row>
    <row r="555" spans="1:9">
      <c r="A555" s="97"/>
      <c r="B555" s="97"/>
      <c r="C555" s="106" t="s">
        <v>112</v>
      </c>
      <c r="D555" s="106"/>
      <c r="E555" s="104" t="s">
        <v>492</v>
      </c>
      <c r="F555" s="105" t="s">
        <v>265</v>
      </c>
      <c r="G555" s="186">
        <v>3</v>
      </c>
      <c r="H555" s="201"/>
      <c r="I555" s="39">
        <f t="shared" si="44"/>
        <v>0</v>
      </c>
    </row>
    <row r="556" spans="1:9">
      <c r="A556" s="97"/>
      <c r="B556" s="97"/>
      <c r="C556" s="106" t="s">
        <v>113</v>
      </c>
      <c r="D556" s="106"/>
      <c r="E556" s="104" t="s">
        <v>493</v>
      </c>
      <c r="F556" s="105" t="s">
        <v>265</v>
      </c>
      <c r="G556" s="186">
        <v>2</v>
      </c>
      <c r="H556" s="201"/>
      <c r="I556" s="39">
        <f t="shared" si="44"/>
        <v>0</v>
      </c>
    </row>
    <row r="557" spans="1:9">
      <c r="A557" s="97"/>
      <c r="B557" s="97"/>
      <c r="C557" s="106" t="s">
        <v>114</v>
      </c>
      <c r="D557" s="106"/>
      <c r="E557" s="104" t="s">
        <v>494</v>
      </c>
      <c r="F557" s="105" t="s">
        <v>265</v>
      </c>
      <c r="G557" s="186">
        <v>2</v>
      </c>
      <c r="H557" s="201"/>
      <c r="I557" s="39">
        <f t="shared" si="44"/>
        <v>0</v>
      </c>
    </row>
    <row r="558" spans="1:9">
      <c r="A558" s="97"/>
      <c r="B558" s="97"/>
      <c r="C558" s="106" t="s">
        <v>117</v>
      </c>
      <c r="D558" s="106"/>
      <c r="E558" s="104" t="s">
        <v>495</v>
      </c>
      <c r="F558" s="105" t="s">
        <v>265</v>
      </c>
      <c r="G558" s="186">
        <v>0</v>
      </c>
      <c r="H558" s="201"/>
      <c r="I558" s="39">
        <f t="shared" si="44"/>
        <v>0</v>
      </c>
    </row>
    <row r="559" spans="1:9">
      <c r="A559" s="97"/>
      <c r="B559" s="97"/>
      <c r="C559" s="106" t="s">
        <v>118</v>
      </c>
      <c r="D559" s="106"/>
      <c r="E559" s="104" t="s">
        <v>496</v>
      </c>
      <c r="F559" s="105" t="s">
        <v>265</v>
      </c>
      <c r="G559" s="186">
        <v>0</v>
      </c>
      <c r="H559" s="201"/>
      <c r="I559" s="39">
        <f t="shared" si="44"/>
        <v>0</v>
      </c>
    </row>
    <row r="560" spans="1:9">
      <c r="A560" s="175"/>
      <c r="B560" s="97"/>
      <c r="C560" s="106" t="s">
        <v>121</v>
      </c>
      <c r="D560" s="73"/>
      <c r="E560" s="37" t="s">
        <v>498</v>
      </c>
      <c r="F560" s="184" t="s">
        <v>140</v>
      </c>
      <c r="G560" s="186" t="s">
        <v>748</v>
      </c>
      <c r="H560" s="201"/>
      <c r="I560" s="39">
        <f>IFERROR(H560*$G560,0)</f>
        <v>0</v>
      </c>
    </row>
    <row r="561" spans="1:9">
      <c r="A561" s="175"/>
      <c r="B561" s="97"/>
      <c r="C561" s="106" t="s">
        <v>623</v>
      </c>
      <c r="D561" s="73"/>
      <c r="E561" s="37" t="s">
        <v>499</v>
      </c>
      <c r="F561" s="184" t="s">
        <v>265</v>
      </c>
      <c r="G561" s="186" t="s">
        <v>748</v>
      </c>
      <c r="H561" s="201"/>
      <c r="I561" s="39">
        <f>IFERROR(H561*$G561,0)</f>
        <v>0</v>
      </c>
    </row>
    <row r="562" spans="1:9">
      <c r="A562" s="97"/>
      <c r="B562" s="97"/>
      <c r="C562" s="106" t="s">
        <v>624</v>
      </c>
      <c r="D562" s="73"/>
      <c r="E562" s="37" t="s">
        <v>500</v>
      </c>
      <c r="F562" s="105" t="s">
        <v>265</v>
      </c>
      <c r="G562" s="186"/>
      <c r="H562" s="201"/>
      <c r="I562" s="39">
        <f>IFERROR(H562*$G562,0)</f>
        <v>0</v>
      </c>
    </row>
    <row r="563" spans="1:9">
      <c r="A563" s="97"/>
      <c r="B563" s="97"/>
      <c r="C563" s="106" t="s">
        <v>625</v>
      </c>
      <c r="D563" s="73"/>
      <c r="E563" s="37" t="s">
        <v>501</v>
      </c>
      <c r="F563" s="184" t="s">
        <v>265</v>
      </c>
      <c r="G563" s="105" t="s">
        <v>748</v>
      </c>
      <c r="H563" s="221"/>
      <c r="I563" s="39">
        <f>IFERROR(H563*$G563,0)</f>
        <v>0</v>
      </c>
    </row>
    <row r="564" spans="1:9">
      <c r="A564" s="97"/>
      <c r="B564" s="97"/>
      <c r="C564" s="106" t="s">
        <v>626</v>
      </c>
      <c r="D564" s="73"/>
      <c r="E564" s="37" t="s">
        <v>502</v>
      </c>
      <c r="F564" s="105" t="s">
        <v>265</v>
      </c>
      <c r="G564" s="186"/>
      <c r="H564" s="201"/>
      <c r="I564" s="39">
        <f t="shared" si="44"/>
        <v>0</v>
      </c>
    </row>
    <row r="565" spans="1:9">
      <c r="A565" s="97"/>
      <c r="B565" s="97"/>
      <c r="C565" s="106" t="s">
        <v>627</v>
      </c>
      <c r="D565" s="73"/>
      <c r="E565" s="37" t="s">
        <v>503</v>
      </c>
      <c r="F565" s="105" t="s">
        <v>265</v>
      </c>
      <c r="G565" s="186"/>
      <c r="H565" s="201"/>
      <c r="I565" s="39">
        <f t="shared" si="44"/>
        <v>0</v>
      </c>
    </row>
    <row r="566" spans="1:9">
      <c r="A566" s="97"/>
      <c r="B566" s="97"/>
      <c r="C566" s="106" t="s">
        <v>628</v>
      </c>
      <c r="D566" s="73"/>
      <c r="E566" s="37" t="s">
        <v>504</v>
      </c>
      <c r="F566" s="105" t="s">
        <v>265</v>
      </c>
      <c r="G566" s="186"/>
      <c r="H566" s="201"/>
      <c r="I566" s="39">
        <f t="shared" si="44"/>
        <v>0</v>
      </c>
    </row>
    <row r="567" spans="1:9">
      <c r="A567" s="97"/>
      <c r="B567" s="97"/>
      <c r="C567" s="106" t="s">
        <v>638</v>
      </c>
      <c r="D567" s="106"/>
      <c r="E567" s="119" t="s">
        <v>1166</v>
      </c>
      <c r="F567" s="115" t="s">
        <v>265</v>
      </c>
      <c r="G567" s="186">
        <v>45</v>
      </c>
      <c r="H567" s="201"/>
      <c r="I567" s="39">
        <f t="shared" si="44"/>
        <v>0</v>
      </c>
    </row>
    <row r="568" spans="1:9">
      <c r="A568" s="97"/>
      <c r="B568" s="97"/>
      <c r="C568" s="106" t="s">
        <v>639</v>
      </c>
      <c r="D568" s="106"/>
      <c r="E568" s="151" t="s">
        <v>637</v>
      </c>
      <c r="F568" s="115" t="s">
        <v>351</v>
      </c>
      <c r="G568" s="186">
        <v>0</v>
      </c>
      <c r="H568" s="201"/>
      <c r="I568" s="39">
        <f t="shared" si="44"/>
        <v>0</v>
      </c>
    </row>
    <row r="569" spans="1:9" ht="38.25">
      <c r="A569" s="97"/>
      <c r="B569" s="97"/>
      <c r="C569" s="106" t="s">
        <v>640</v>
      </c>
      <c r="D569" s="106"/>
      <c r="E569" s="152" t="s">
        <v>352</v>
      </c>
      <c r="F569" s="115" t="s">
        <v>265</v>
      </c>
      <c r="G569" s="186">
        <v>5</v>
      </c>
      <c r="H569" s="201"/>
      <c r="I569" s="39">
        <f t="shared" si="44"/>
        <v>0</v>
      </c>
    </row>
    <row r="570" spans="1:9">
      <c r="A570" s="97"/>
      <c r="B570" s="97"/>
      <c r="C570" s="106" t="s">
        <v>650</v>
      </c>
      <c r="D570" s="73"/>
      <c r="E570" s="152" t="s">
        <v>648</v>
      </c>
      <c r="F570" s="115" t="s">
        <v>265</v>
      </c>
      <c r="G570" s="186"/>
      <c r="H570" s="201"/>
      <c r="I570" s="39">
        <f t="shared" si="44"/>
        <v>0</v>
      </c>
    </row>
    <row r="571" spans="1:9">
      <c r="A571" s="97"/>
      <c r="B571" s="97"/>
      <c r="C571" s="106" t="s">
        <v>651</v>
      </c>
      <c r="D571" s="73"/>
      <c r="E571" s="152" t="s">
        <v>649</v>
      </c>
      <c r="F571" s="115" t="s">
        <v>265</v>
      </c>
      <c r="G571" s="186"/>
      <c r="H571" s="201"/>
      <c r="I571" s="39">
        <f t="shared" si="44"/>
        <v>0</v>
      </c>
    </row>
    <row r="572" spans="1:9">
      <c r="A572" s="97"/>
      <c r="B572" s="97"/>
      <c r="C572" s="106" t="s">
        <v>1127</v>
      </c>
      <c r="D572" s="73"/>
      <c r="E572" s="152" t="s">
        <v>1128</v>
      </c>
      <c r="F572" s="115" t="s">
        <v>265</v>
      </c>
      <c r="G572" s="186">
        <v>1</v>
      </c>
      <c r="H572" s="205"/>
      <c r="I572" s="39"/>
    </row>
    <row r="573" spans="1:9" ht="31.5">
      <c r="A573" s="44" t="s">
        <v>497</v>
      </c>
      <c r="B573" s="44"/>
      <c r="C573" s="46"/>
      <c r="D573" s="46"/>
      <c r="E573" s="68"/>
      <c r="F573" s="69"/>
      <c r="G573" s="70"/>
      <c r="H573" s="71"/>
      <c r="I573" s="71">
        <f>SUM(I539:I571)</f>
        <v>0</v>
      </c>
    </row>
    <row r="574" spans="1:9" ht="15.75">
      <c r="A574" s="153"/>
      <c r="B574" s="154"/>
      <c r="C574" s="155"/>
      <c r="D574" s="155"/>
      <c r="E574" s="156"/>
      <c r="F574" s="157"/>
      <c r="G574" s="158"/>
      <c r="H574" s="159"/>
      <c r="I574" s="159">
        <f>I573+I537+I525+I518+I513+I507+I497+I483+I469+I465+I462+I447+I433+I409+I334+I304+I274+I250+I230+I226+I211+I182+I164+I153+I142+I129+I96+I90+I84+I59+I51+I44+I34+I29</f>
        <v>0</v>
      </c>
    </row>
    <row r="575" spans="1:9" ht="15.75">
      <c r="A575" s="176"/>
      <c r="B575" s="160"/>
      <c r="C575" s="161"/>
      <c r="D575" s="161"/>
      <c r="E575" s="162"/>
      <c r="F575" s="163"/>
      <c r="H575" s="177"/>
      <c r="I575" s="177">
        <f>I574*18%</f>
        <v>0</v>
      </c>
    </row>
    <row r="576" spans="1:9">
      <c r="A576" s="176"/>
      <c r="H576" s="171"/>
      <c r="I576" s="171">
        <f>SUM(I574:I575)</f>
        <v>0</v>
      </c>
    </row>
    <row r="577" spans="1:9">
      <c r="A577" s="176"/>
      <c r="H577" s="171"/>
      <c r="I577" s="171"/>
    </row>
    <row r="578" spans="1:9">
      <c r="A578" s="176"/>
      <c r="H578" s="171"/>
      <c r="I578" s="171"/>
    </row>
    <row r="579" spans="1:9">
      <c r="A579" s="176"/>
      <c r="H579" s="171"/>
      <c r="I579" s="171"/>
    </row>
    <row r="580" spans="1:9" ht="15.75" thickBot="1">
      <c r="A580" s="179"/>
      <c r="B580" s="180"/>
      <c r="C580" s="181"/>
      <c r="D580" s="181"/>
      <c r="E580" s="180"/>
      <c r="F580" s="180"/>
      <c r="G580" s="180"/>
      <c r="H580" s="182"/>
      <c r="I580" s="182"/>
    </row>
  </sheetData>
  <mergeCells count="68">
    <mergeCell ref="G253:G259"/>
    <mergeCell ref="G260:G266"/>
    <mergeCell ref="G267:G273"/>
    <mergeCell ref="G276:G283"/>
    <mergeCell ref="D276:D283"/>
    <mergeCell ref="D260:D266"/>
    <mergeCell ref="F260:F266"/>
    <mergeCell ref="F253:F259"/>
    <mergeCell ref="D253:D259"/>
    <mergeCell ref="F267:F273"/>
    <mergeCell ref="D267:D273"/>
    <mergeCell ref="G284:G293"/>
    <mergeCell ref="G294:G303"/>
    <mergeCell ref="G306:G312"/>
    <mergeCell ref="G313:G319"/>
    <mergeCell ref="G320:G326"/>
    <mergeCell ref="F320:F326"/>
    <mergeCell ref="F313:F319"/>
    <mergeCell ref="F306:F312"/>
    <mergeCell ref="F294:F303"/>
    <mergeCell ref="D306:D312"/>
    <mergeCell ref="F284:F293"/>
    <mergeCell ref="D284:D293"/>
    <mergeCell ref="C284:C293"/>
    <mergeCell ref="C276:C283"/>
    <mergeCell ref="B276:B283"/>
    <mergeCell ref="F276:F283"/>
    <mergeCell ref="A276:A283"/>
    <mergeCell ref="A320:A326"/>
    <mergeCell ref="B320:B326"/>
    <mergeCell ref="C320:C326"/>
    <mergeCell ref="D320:D326"/>
    <mergeCell ref="B284:B293"/>
    <mergeCell ref="C306:C312"/>
    <mergeCell ref="A294:A303"/>
    <mergeCell ref="B294:B303"/>
    <mergeCell ref="C294:C303"/>
    <mergeCell ref="D294:D303"/>
    <mergeCell ref="B306:B312"/>
    <mergeCell ref="A306:A312"/>
    <mergeCell ref="A284:A293"/>
    <mergeCell ref="F327:F333"/>
    <mergeCell ref="G327:G333"/>
    <mergeCell ref="A11:E11"/>
    <mergeCell ref="C313:C319"/>
    <mergeCell ref="B313:B319"/>
    <mergeCell ref="A313:A319"/>
    <mergeCell ref="D313:D319"/>
    <mergeCell ref="A267:A273"/>
    <mergeCell ref="B267:B273"/>
    <mergeCell ref="A253:A259"/>
    <mergeCell ref="C260:C266"/>
    <mergeCell ref="B253:B259"/>
    <mergeCell ref="C253:C259"/>
    <mergeCell ref="A260:A266"/>
    <mergeCell ref="B260:B266"/>
    <mergeCell ref="C267:C273"/>
    <mergeCell ref="H253:H259"/>
    <mergeCell ref="H260:H266"/>
    <mergeCell ref="H267:H273"/>
    <mergeCell ref="H276:H283"/>
    <mergeCell ref="H284:H293"/>
    <mergeCell ref="H327:H333"/>
    <mergeCell ref="J486:K496"/>
    <mergeCell ref="H294:H303"/>
    <mergeCell ref="H320:H326"/>
    <mergeCell ref="H313:H319"/>
    <mergeCell ref="H306:H312"/>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22" workbookViewId="0">
      <selection activeCell="F17" sqref="F17"/>
    </sheetView>
  </sheetViews>
  <sheetFormatPr defaultColWidth="8.85546875" defaultRowHeight="15"/>
  <cols>
    <col min="1" max="1" width="8.85546875" style="257"/>
    <col min="2" max="2" width="24.140625" style="257" customWidth="1"/>
    <col min="3" max="3" width="17.28515625" style="257" customWidth="1"/>
    <col min="4" max="4" width="26" style="257" hidden="1" customWidth="1"/>
    <col min="5" max="5" width="21.85546875" style="257" hidden="1" customWidth="1"/>
    <col min="6" max="6" width="40.7109375" style="257" customWidth="1"/>
    <col min="7" max="7" width="37.140625" style="257" customWidth="1"/>
    <col min="8" max="8" width="43.42578125" style="257" customWidth="1"/>
    <col min="9" max="16384" width="8.85546875" style="257"/>
  </cols>
  <sheetData>
    <row r="1" spans="1:8" ht="27.75" customHeight="1">
      <c r="A1" s="404" t="s">
        <v>657</v>
      </c>
      <c r="B1" s="405"/>
      <c r="C1" s="405"/>
      <c r="D1" s="405"/>
      <c r="E1" s="405"/>
      <c r="F1" s="405"/>
      <c r="G1" s="405"/>
      <c r="H1" s="406"/>
    </row>
    <row r="2" spans="1:8">
      <c r="A2" s="258" t="s">
        <v>658</v>
      </c>
      <c r="B2" s="259" t="s">
        <v>659</v>
      </c>
      <c r="C2" s="260" t="s">
        <v>660</v>
      </c>
      <c r="D2" s="259" t="s">
        <v>661</v>
      </c>
      <c r="E2" s="259" t="s">
        <v>662</v>
      </c>
      <c r="F2" s="259" t="s">
        <v>663</v>
      </c>
      <c r="G2" s="259" t="s">
        <v>664</v>
      </c>
      <c r="H2" s="261" t="s">
        <v>665</v>
      </c>
    </row>
    <row r="3" spans="1:8" ht="15.75" thickBot="1">
      <c r="A3" s="262"/>
      <c r="H3" s="263"/>
    </row>
    <row r="4" spans="1:8" ht="15.75" thickBot="1">
      <c r="A4" s="264" t="s">
        <v>11</v>
      </c>
      <c r="B4" s="407" t="s">
        <v>666</v>
      </c>
      <c r="C4" s="407"/>
      <c r="D4" s="407"/>
      <c r="E4" s="407"/>
      <c r="F4" s="407"/>
      <c r="G4" s="407"/>
      <c r="H4" s="408"/>
    </row>
    <row r="5" spans="1:8">
      <c r="A5" s="262"/>
      <c r="H5" s="263"/>
    </row>
    <row r="6" spans="1:8" s="271" customFormat="1" ht="76.5" customHeight="1">
      <c r="A6" s="265">
        <v>1</v>
      </c>
      <c r="B6" s="266" t="s">
        <v>967</v>
      </c>
      <c r="C6" s="267" t="s">
        <v>667</v>
      </c>
      <c r="D6" s="266" t="s">
        <v>668</v>
      </c>
      <c r="E6" s="267" t="s">
        <v>669</v>
      </c>
      <c r="F6" s="268" t="s">
        <v>1159</v>
      </c>
      <c r="G6" s="269" t="s">
        <v>670</v>
      </c>
      <c r="H6" s="270" t="s">
        <v>970</v>
      </c>
    </row>
    <row r="7" spans="1:8" ht="73.900000000000006" customHeight="1">
      <c r="A7" s="265">
        <v>2</v>
      </c>
      <c r="B7" s="272" t="s">
        <v>968</v>
      </c>
      <c r="C7" s="267" t="s">
        <v>671</v>
      </c>
      <c r="D7" s="273" t="s">
        <v>672</v>
      </c>
      <c r="E7" s="274" t="s">
        <v>669</v>
      </c>
      <c r="F7" s="268" t="s">
        <v>1160</v>
      </c>
      <c r="G7" s="269"/>
      <c r="H7" s="270" t="s">
        <v>970</v>
      </c>
    </row>
    <row r="8" spans="1:8" ht="48.6" customHeight="1">
      <c r="A8" s="265" t="s">
        <v>977</v>
      </c>
      <c r="B8" s="272" t="s">
        <v>968</v>
      </c>
      <c r="C8" s="267" t="s">
        <v>978</v>
      </c>
      <c r="D8" s="273"/>
      <c r="E8" s="274"/>
      <c r="F8" s="268" t="s">
        <v>1161</v>
      </c>
      <c r="G8" s="268" t="s">
        <v>1162</v>
      </c>
      <c r="H8" s="270"/>
    </row>
    <row r="9" spans="1:8" ht="45">
      <c r="A9" s="275">
        <v>3</v>
      </c>
      <c r="B9" s="266" t="s">
        <v>666</v>
      </c>
      <c r="C9" s="267" t="s">
        <v>673</v>
      </c>
      <c r="D9" s="273" t="s">
        <v>674</v>
      </c>
      <c r="E9" s="276" t="s">
        <v>675</v>
      </c>
      <c r="F9" s="277" t="s">
        <v>1020</v>
      </c>
      <c r="G9" s="278" t="s">
        <v>676</v>
      </c>
      <c r="H9" s="270" t="s">
        <v>970</v>
      </c>
    </row>
    <row r="10" spans="1:8" ht="30">
      <c r="A10" s="275">
        <v>4</v>
      </c>
      <c r="B10" s="266" t="s">
        <v>666</v>
      </c>
      <c r="C10" s="267" t="s">
        <v>677</v>
      </c>
      <c r="D10" s="273" t="s">
        <v>668</v>
      </c>
      <c r="E10" s="274" t="s">
        <v>678</v>
      </c>
      <c r="F10" s="278" t="s">
        <v>679</v>
      </c>
      <c r="G10" s="278" t="s">
        <v>680</v>
      </c>
      <c r="H10" s="270" t="s">
        <v>970</v>
      </c>
    </row>
    <row r="11" spans="1:8" ht="29.45" customHeight="1">
      <c r="A11" s="275">
        <v>5</v>
      </c>
      <c r="B11" s="266" t="s">
        <v>666</v>
      </c>
      <c r="C11" s="267" t="s">
        <v>681</v>
      </c>
      <c r="D11" s="273" t="s">
        <v>668</v>
      </c>
      <c r="E11" s="274" t="s">
        <v>678</v>
      </c>
      <c r="F11" s="278" t="s">
        <v>682</v>
      </c>
      <c r="G11" s="278" t="s">
        <v>683</v>
      </c>
      <c r="H11" s="270" t="s">
        <v>970</v>
      </c>
    </row>
    <row r="12" spans="1:8" ht="15.75" thickBot="1">
      <c r="A12" s="279"/>
      <c r="C12" s="280"/>
      <c r="E12" s="280"/>
      <c r="F12" s="280"/>
      <c r="G12" s="280"/>
      <c r="H12" s="281"/>
    </row>
    <row r="13" spans="1:8" ht="15.75" thickBot="1">
      <c r="A13" s="264" t="s">
        <v>122</v>
      </c>
      <c r="B13" s="407" t="s">
        <v>684</v>
      </c>
      <c r="C13" s="407"/>
      <c r="D13" s="407"/>
      <c r="E13" s="407"/>
      <c r="F13" s="407"/>
      <c r="G13" s="407"/>
      <c r="H13" s="408"/>
    </row>
    <row r="14" spans="1:8" ht="45.6" customHeight="1">
      <c r="A14" s="265">
        <v>1</v>
      </c>
      <c r="B14" s="266" t="s">
        <v>685</v>
      </c>
      <c r="C14" s="267" t="s">
        <v>686</v>
      </c>
      <c r="D14" s="282" t="s">
        <v>687</v>
      </c>
      <c r="E14" s="274" t="s">
        <v>688</v>
      </c>
      <c r="F14" s="269" t="s">
        <v>689</v>
      </c>
      <c r="G14" s="268" t="s">
        <v>962</v>
      </c>
      <c r="H14" s="270" t="s">
        <v>690</v>
      </c>
    </row>
    <row r="15" spans="1:8" ht="38.450000000000003" customHeight="1">
      <c r="A15" s="275">
        <v>2</v>
      </c>
      <c r="B15" s="266" t="s">
        <v>685</v>
      </c>
      <c r="C15" s="267" t="s">
        <v>691</v>
      </c>
      <c r="D15" s="282" t="s">
        <v>687</v>
      </c>
      <c r="E15" s="274" t="s">
        <v>688</v>
      </c>
      <c r="F15" s="269" t="s">
        <v>692</v>
      </c>
      <c r="G15" s="268" t="s">
        <v>963</v>
      </c>
      <c r="H15" s="270" t="s">
        <v>693</v>
      </c>
    </row>
    <row r="16" spans="1:8" ht="63" customHeight="1">
      <c r="A16" s="265">
        <v>3</v>
      </c>
      <c r="B16" s="266" t="s">
        <v>992</v>
      </c>
      <c r="C16" s="267" t="s">
        <v>694</v>
      </c>
      <c r="D16" s="282"/>
      <c r="E16" s="274"/>
      <c r="F16" s="366" t="s">
        <v>1165</v>
      </c>
      <c r="G16" s="278"/>
      <c r="H16" s="283"/>
    </row>
    <row r="17" spans="1:8" ht="45">
      <c r="A17" s="275">
        <v>4</v>
      </c>
      <c r="B17" s="266" t="s">
        <v>993</v>
      </c>
      <c r="C17" s="267" t="s">
        <v>695</v>
      </c>
      <c r="D17" s="282"/>
      <c r="E17" s="274"/>
      <c r="F17" s="282" t="s">
        <v>995</v>
      </c>
      <c r="G17" s="278"/>
      <c r="H17" s="283"/>
    </row>
    <row r="18" spans="1:8" ht="15.75" thickBot="1">
      <c r="A18" s="279"/>
      <c r="C18" s="280"/>
      <c r="E18" s="280"/>
      <c r="F18" s="280"/>
      <c r="G18" s="280"/>
      <c r="H18" s="281"/>
    </row>
    <row r="19" spans="1:8" ht="15.75" thickBot="1">
      <c r="A19" s="264" t="s">
        <v>191</v>
      </c>
      <c r="B19" s="407" t="s">
        <v>696</v>
      </c>
      <c r="C19" s="407"/>
      <c r="D19" s="407"/>
      <c r="E19" s="407"/>
      <c r="F19" s="407"/>
      <c r="G19" s="407"/>
      <c r="H19" s="408"/>
    </row>
    <row r="20" spans="1:8" ht="30">
      <c r="A20" s="284">
        <v>1</v>
      </c>
      <c r="B20" s="285" t="s">
        <v>697</v>
      </c>
      <c r="C20" s="286"/>
      <c r="D20" s="285" t="s">
        <v>668</v>
      </c>
      <c r="E20" s="286" t="s">
        <v>678</v>
      </c>
      <c r="F20" s="287" t="s">
        <v>698</v>
      </c>
      <c r="G20" s="278" t="s">
        <v>699</v>
      </c>
      <c r="H20" s="288" t="s">
        <v>700</v>
      </c>
    </row>
    <row r="21" spans="1:8" ht="30">
      <c r="A21" s="275">
        <v>2</v>
      </c>
      <c r="B21" s="273" t="s">
        <v>697</v>
      </c>
      <c r="C21" s="274" t="s">
        <v>681</v>
      </c>
      <c r="D21" s="273" t="s">
        <v>668</v>
      </c>
      <c r="E21" s="274" t="s">
        <v>678</v>
      </c>
      <c r="F21" s="278" t="s">
        <v>682</v>
      </c>
      <c r="G21" s="278" t="s">
        <v>683</v>
      </c>
      <c r="H21" s="283" t="s">
        <v>701</v>
      </c>
    </row>
    <row r="22" spans="1:8" ht="30">
      <c r="A22" s="275">
        <v>3</v>
      </c>
      <c r="B22" s="273" t="s">
        <v>697</v>
      </c>
      <c r="C22" s="274"/>
      <c r="D22" s="273" t="s">
        <v>668</v>
      </c>
      <c r="E22" s="274" t="s">
        <v>678</v>
      </c>
      <c r="F22" s="278" t="s">
        <v>702</v>
      </c>
      <c r="G22" s="287" t="s">
        <v>703</v>
      </c>
      <c r="H22" s="283" t="s">
        <v>700</v>
      </c>
    </row>
    <row r="23" spans="1:8" ht="30">
      <c r="A23" s="275">
        <v>4</v>
      </c>
      <c r="B23" s="273" t="s">
        <v>697</v>
      </c>
      <c r="C23" s="274" t="s">
        <v>677</v>
      </c>
      <c r="D23" s="273" t="s">
        <v>668</v>
      </c>
      <c r="E23" s="274" t="s">
        <v>678</v>
      </c>
      <c r="F23" s="278" t="s">
        <v>704</v>
      </c>
      <c r="G23" s="278" t="s">
        <v>680</v>
      </c>
      <c r="H23" s="283" t="s">
        <v>701</v>
      </c>
    </row>
    <row r="24" spans="1:8" ht="15.75" thickBot="1">
      <c r="A24" s="279"/>
      <c r="C24" s="289"/>
      <c r="E24" s="280"/>
      <c r="F24" s="280"/>
      <c r="G24" s="280"/>
      <c r="H24" s="263"/>
    </row>
    <row r="25" spans="1:8" ht="15.75" thickBot="1">
      <c r="A25" s="264" t="s">
        <v>171</v>
      </c>
      <c r="B25" s="407" t="s">
        <v>705</v>
      </c>
      <c r="C25" s="407"/>
      <c r="D25" s="407"/>
      <c r="E25" s="407"/>
      <c r="F25" s="407"/>
      <c r="G25" s="407"/>
      <c r="H25" s="408"/>
    </row>
    <row r="26" spans="1:8" ht="81" customHeight="1">
      <c r="A26" s="290">
        <v>1</v>
      </c>
      <c r="B26" s="291" t="s">
        <v>706</v>
      </c>
      <c r="C26" s="292"/>
      <c r="D26" s="285" t="s">
        <v>707</v>
      </c>
      <c r="E26" s="286" t="s">
        <v>708</v>
      </c>
      <c r="F26" s="293" t="s">
        <v>1163</v>
      </c>
      <c r="G26" s="269" t="s">
        <v>994</v>
      </c>
      <c r="H26" s="294" t="s">
        <v>709</v>
      </c>
    </row>
    <row r="27" spans="1:8" ht="37.15" customHeight="1">
      <c r="A27" s="265">
        <v>2</v>
      </c>
      <c r="B27" s="295" t="s">
        <v>710</v>
      </c>
      <c r="C27" s="296"/>
      <c r="D27" s="297" t="s">
        <v>707</v>
      </c>
      <c r="E27" s="296" t="s">
        <v>708</v>
      </c>
      <c r="F27" s="298" t="s">
        <v>1147</v>
      </c>
      <c r="G27" s="269" t="s">
        <v>994</v>
      </c>
      <c r="H27" s="270" t="s">
        <v>709</v>
      </c>
    </row>
    <row r="28" spans="1:8">
      <c r="A28" s="275">
        <v>3</v>
      </c>
      <c r="B28" s="273" t="s">
        <v>711</v>
      </c>
      <c r="C28" s="273"/>
      <c r="D28" s="273" t="s">
        <v>712</v>
      </c>
      <c r="E28" s="274"/>
      <c r="F28" s="299" t="s">
        <v>989</v>
      </c>
      <c r="G28" s="274"/>
      <c r="H28" s="283" t="s">
        <v>709</v>
      </c>
    </row>
    <row r="29" spans="1:8">
      <c r="A29" s="300"/>
      <c r="B29" s="301"/>
      <c r="C29" s="301"/>
      <c r="D29" s="301"/>
      <c r="E29" s="302"/>
      <c r="F29" s="301"/>
      <c r="G29" s="301"/>
      <c r="H29" s="303"/>
    </row>
    <row r="30" spans="1:8">
      <c r="A30" s="304" t="s">
        <v>223</v>
      </c>
      <c r="B30" s="305" t="s">
        <v>714</v>
      </c>
      <c r="C30" s="305"/>
      <c r="D30" s="305"/>
      <c r="E30" s="305"/>
      <c r="F30" s="305"/>
      <c r="G30" s="305"/>
      <c r="H30" s="306"/>
    </row>
    <row r="31" spans="1:8">
      <c r="A31" s="275"/>
      <c r="B31" s="273"/>
      <c r="C31" s="273"/>
      <c r="D31" s="273"/>
      <c r="E31" s="274"/>
      <c r="F31" s="273"/>
      <c r="G31" s="273"/>
      <c r="H31" s="307"/>
    </row>
    <row r="32" spans="1:8">
      <c r="A32" s="275">
        <v>1</v>
      </c>
      <c r="B32" s="273" t="s">
        <v>715</v>
      </c>
      <c r="C32" s="273"/>
      <c r="D32" s="273"/>
      <c r="E32" s="274"/>
      <c r="F32" s="273" t="s">
        <v>716</v>
      </c>
      <c r="G32" s="273" t="s">
        <v>717</v>
      </c>
      <c r="H32" s="308" t="s">
        <v>718</v>
      </c>
    </row>
    <row r="33" spans="1:8">
      <c r="A33" s="275"/>
      <c r="B33" s="273"/>
      <c r="C33" s="273"/>
      <c r="D33" s="273"/>
      <c r="E33" s="274"/>
      <c r="G33" s="273"/>
      <c r="H33" s="307"/>
    </row>
    <row r="34" spans="1:8" ht="84.6" customHeight="1">
      <c r="A34" s="275"/>
      <c r="B34" s="273"/>
      <c r="C34" s="273"/>
      <c r="D34" s="273"/>
      <c r="E34" s="274"/>
      <c r="F34" s="309"/>
      <c r="G34" s="273"/>
      <c r="H34" s="307"/>
    </row>
    <row r="35" spans="1:8" ht="15.75" thickBot="1">
      <c r="A35" s="279"/>
      <c r="H35" s="263"/>
    </row>
    <row r="36" spans="1:8" ht="15.75" thickBot="1">
      <c r="A36" s="264" t="s">
        <v>422</v>
      </c>
      <c r="B36" s="407" t="s">
        <v>719</v>
      </c>
      <c r="C36" s="407"/>
      <c r="D36" s="407"/>
      <c r="E36" s="407"/>
      <c r="F36" s="407"/>
      <c r="G36" s="407"/>
      <c r="H36" s="408"/>
    </row>
    <row r="37" spans="1:8">
      <c r="A37" s="279"/>
      <c r="H37" s="263"/>
    </row>
    <row r="38" spans="1:8" ht="82.5" customHeight="1">
      <c r="A38" s="275">
        <v>1</v>
      </c>
      <c r="B38" s="269" t="s">
        <v>720</v>
      </c>
      <c r="C38" s="267" t="s">
        <v>721</v>
      </c>
      <c r="D38" s="273" t="s">
        <v>720</v>
      </c>
      <c r="E38" s="273"/>
      <c r="F38" s="268" t="s">
        <v>1148</v>
      </c>
      <c r="G38" s="267"/>
      <c r="H38" s="308" t="s">
        <v>722</v>
      </c>
    </row>
    <row r="39" spans="1:8" ht="74.25" customHeight="1">
      <c r="A39" s="275">
        <v>2</v>
      </c>
      <c r="B39" s="269" t="s">
        <v>720</v>
      </c>
      <c r="C39" s="267" t="s">
        <v>723</v>
      </c>
      <c r="D39" s="273" t="s">
        <v>720</v>
      </c>
      <c r="E39" s="273"/>
      <c r="F39" s="268" t="s">
        <v>1149</v>
      </c>
      <c r="G39" s="267"/>
      <c r="H39" s="308" t="s">
        <v>722</v>
      </c>
    </row>
    <row r="40" spans="1:8" ht="40.15" customHeight="1">
      <c r="A40" s="310">
        <v>3</v>
      </c>
      <c r="B40" s="311" t="s">
        <v>720</v>
      </c>
      <c r="C40" s="310" t="s">
        <v>1150</v>
      </c>
      <c r="D40" s="312"/>
      <c r="E40" s="312"/>
      <c r="F40" s="313" t="s">
        <v>1151</v>
      </c>
      <c r="G40" s="310"/>
      <c r="H40" s="314"/>
    </row>
    <row r="41" spans="1:8" ht="15.75" thickBot="1">
      <c r="A41" s="279"/>
      <c r="F41" s="315"/>
      <c r="G41" s="315"/>
      <c r="H41" s="263"/>
    </row>
    <row r="42" spans="1:8" ht="15.75" thickBot="1">
      <c r="A42" s="264" t="s">
        <v>436</v>
      </c>
      <c r="B42" s="409" t="s">
        <v>979</v>
      </c>
      <c r="C42" s="409"/>
      <c r="D42" s="409"/>
      <c r="E42" s="409"/>
      <c r="F42" s="409"/>
      <c r="G42" s="409"/>
      <c r="H42" s="410"/>
    </row>
    <row r="43" spans="1:8">
      <c r="A43" s="316"/>
      <c r="B43" s="317"/>
      <c r="C43" s="317"/>
      <c r="D43" s="317"/>
      <c r="E43" s="317"/>
      <c r="F43" s="317"/>
      <c r="G43" s="317"/>
      <c r="H43" s="318"/>
    </row>
    <row r="44" spans="1:8" ht="30">
      <c r="A44" s="319">
        <v>1</v>
      </c>
      <c r="B44" s="268" t="s">
        <v>981</v>
      </c>
      <c r="C44" s="320"/>
      <c r="D44" s="320"/>
      <c r="E44" s="320"/>
      <c r="F44" s="268" t="s">
        <v>983</v>
      </c>
      <c r="G44" s="268"/>
      <c r="H44" s="321"/>
    </row>
    <row r="45" spans="1:8" ht="25.9" customHeight="1">
      <c r="A45" s="322"/>
      <c r="B45" s="320"/>
      <c r="C45" s="320"/>
      <c r="D45" s="320"/>
      <c r="E45" s="320"/>
      <c r="F45" s="268" t="s">
        <v>982</v>
      </c>
      <c r="G45" s="320"/>
      <c r="H45" s="321"/>
    </row>
    <row r="46" spans="1:8" ht="25.9" customHeight="1">
      <c r="A46" s="322"/>
      <c r="B46" s="320"/>
      <c r="C46" s="320"/>
      <c r="D46" s="320"/>
      <c r="E46" s="320"/>
      <c r="F46" s="268" t="s">
        <v>986</v>
      </c>
      <c r="G46" s="320"/>
      <c r="H46" s="321"/>
    </row>
    <row r="47" spans="1:8" ht="43.9" customHeight="1" thickBot="1">
      <c r="A47" s="323"/>
      <c r="B47" s="324"/>
      <c r="C47" s="324"/>
      <c r="D47" s="324"/>
      <c r="E47" s="324"/>
      <c r="F47" s="324"/>
      <c r="G47" s="324"/>
      <c r="H47" s="325"/>
    </row>
    <row r="48" spans="1:8" ht="15.75" thickBot="1">
      <c r="A48" s="264" t="s">
        <v>454</v>
      </c>
      <c r="B48" s="409" t="s">
        <v>724</v>
      </c>
      <c r="C48" s="409"/>
      <c r="D48" s="409"/>
      <c r="E48" s="409"/>
      <c r="F48" s="409"/>
      <c r="G48" s="409"/>
      <c r="H48" s="410"/>
    </row>
    <row r="49" spans="1:8">
      <c r="A49" s="262"/>
      <c r="H49" s="263"/>
    </row>
    <row r="50" spans="1:8" s="271" customFormat="1" ht="44.25" customHeight="1">
      <c r="A50" s="326"/>
      <c r="B50" s="266" t="s">
        <v>725</v>
      </c>
      <c r="C50" s="267" t="s">
        <v>726</v>
      </c>
      <c r="D50" s="266" t="s">
        <v>727</v>
      </c>
      <c r="E50" s="266"/>
      <c r="F50" s="293" t="s">
        <v>1152</v>
      </c>
      <c r="G50" s="266"/>
      <c r="H50" s="308" t="s">
        <v>728</v>
      </c>
    </row>
    <row r="51" spans="1:8" s="271" customFormat="1" ht="44.25" customHeight="1">
      <c r="A51" s="327"/>
      <c r="B51" s="314" t="s">
        <v>725</v>
      </c>
      <c r="C51" s="310" t="s">
        <v>729</v>
      </c>
      <c r="D51" s="314"/>
      <c r="E51" s="314"/>
      <c r="F51" s="313" t="s">
        <v>1153</v>
      </c>
      <c r="G51" s="314"/>
      <c r="H51" s="328"/>
    </row>
    <row r="52" spans="1:8" s="271" customFormat="1" ht="60.75" customHeight="1">
      <c r="A52" s="327"/>
      <c r="B52" s="314" t="s">
        <v>725</v>
      </c>
      <c r="C52" s="310" t="s">
        <v>1154</v>
      </c>
      <c r="D52" s="314"/>
      <c r="E52" s="314"/>
      <c r="F52" s="313" t="s">
        <v>1155</v>
      </c>
      <c r="G52" s="314"/>
      <c r="H52" s="328"/>
    </row>
    <row r="53" spans="1:8" ht="62.25" customHeight="1">
      <c r="A53" s="329"/>
      <c r="B53" s="330" t="s">
        <v>730</v>
      </c>
      <c r="C53" s="331" t="s">
        <v>729</v>
      </c>
      <c r="D53" s="332" t="s">
        <v>727</v>
      </c>
      <c r="E53" s="332"/>
      <c r="F53" s="333" t="s">
        <v>980</v>
      </c>
      <c r="G53" s="334"/>
      <c r="H53" s="335" t="s">
        <v>728</v>
      </c>
    </row>
    <row r="54" spans="1:8" ht="62.25" customHeight="1">
      <c r="A54" s="336"/>
      <c r="B54" s="337" t="s">
        <v>1156</v>
      </c>
      <c r="C54" s="338"/>
      <c r="D54" s="339"/>
      <c r="E54" s="339"/>
      <c r="F54" s="340" t="s">
        <v>1157</v>
      </c>
      <c r="G54" s="341"/>
      <c r="H54" s="342"/>
    </row>
    <row r="55" spans="1:8" ht="39" customHeight="1">
      <c r="A55" s="343"/>
      <c r="B55" s="266" t="s">
        <v>985</v>
      </c>
      <c r="C55" s="267"/>
      <c r="D55" s="273" t="s">
        <v>727</v>
      </c>
      <c r="E55" s="273"/>
      <c r="F55" s="272" t="s">
        <v>965</v>
      </c>
      <c r="G55" s="268"/>
      <c r="H55" s="307"/>
    </row>
    <row r="56" spans="1:8" ht="24" customHeight="1">
      <c r="A56" s="343"/>
      <c r="B56" s="266"/>
      <c r="C56" s="267"/>
      <c r="D56" s="273"/>
      <c r="E56" s="273"/>
      <c r="F56" s="272" t="s">
        <v>964</v>
      </c>
      <c r="G56" s="268"/>
      <c r="H56" s="307"/>
    </row>
    <row r="57" spans="1:8" ht="24" customHeight="1">
      <c r="A57" s="343"/>
      <c r="B57" s="266"/>
      <c r="C57" s="267"/>
      <c r="D57" s="273"/>
      <c r="E57" s="273"/>
      <c r="F57" s="314" t="s">
        <v>1158</v>
      </c>
      <c r="G57" s="268"/>
      <c r="H57" s="307"/>
    </row>
    <row r="58" spans="1:8" ht="15.75" thickBot="1">
      <c r="A58" s="262"/>
      <c r="C58" s="280"/>
      <c r="H58" s="263"/>
    </row>
    <row r="59" spans="1:8" ht="15.75" thickBot="1">
      <c r="A59" s="344" t="s">
        <v>731</v>
      </c>
      <c r="B59" s="345" t="s">
        <v>732</v>
      </c>
      <c r="C59" s="345" t="s">
        <v>733</v>
      </c>
      <c r="D59" s="345" t="s">
        <v>734</v>
      </c>
      <c r="E59" s="345" t="s">
        <v>735</v>
      </c>
      <c r="F59" s="346" t="s">
        <v>736</v>
      </c>
      <c r="G59" s="347" t="s">
        <v>735</v>
      </c>
      <c r="H59" s="348" t="s">
        <v>737</v>
      </c>
    </row>
    <row r="60" spans="1:8" ht="45.75" thickBot="1">
      <c r="A60" s="349">
        <v>1</v>
      </c>
      <c r="B60" s="350" t="s">
        <v>738</v>
      </c>
      <c r="C60" s="351" t="s">
        <v>39</v>
      </c>
      <c r="D60" s="351">
        <v>2</v>
      </c>
      <c r="E60" s="352" t="s">
        <v>739</v>
      </c>
      <c r="F60" s="353" t="s">
        <v>740</v>
      </c>
      <c r="G60" s="354" t="s">
        <v>739</v>
      </c>
      <c r="H60" s="355">
        <v>2</v>
      </c>
    </row>
    <row r="61" spans="1:8" ht="30.75" thickBot="1">
      <c r="A61" s="349">
        <v>2</v>
      </c>
      <c r="B61" s="350" t="s">
        <v>741</v>
      </c>
      <c r="C61" s="351" t="s">
        <v>39</v>
      </c>
      <c r="D61" s="351">
        <v>2</v>
      </c>
      <c r="E61" s="352" t="s">
        <v>739</v>
      </c>
      <c r="F61" s="353" t="s">
        <v>742</v>
      </c>
      <c r="G61" s="354" t="s">
        <v>739</v>
      </c>
      <c r="H61" s="356">
        <v>2</v>
      </c>
    </row>
    <row r="62" spans="1:8" ht="15.75" thickBot="1">
      <c r="A62" s="349">
        <v>3</v>
      </c>
      <c r="B62" s="350" t="s">
        <v>743</v>
      </c>
      <c r="C62" s="351" t="s">
        <v>39</v>
      </c>
      <c r="D62" s="351">
        <v>2</v>
      </c>
      <c r="E62" s="351" t="s">
        <v>739</v>
      </c>
      <c r="F62" s="357" t="s">
        <v>744</v>
      </c>
      <c r="G62" s="354" t="s">
        <v>739</v>
      </c>
      <c r="H62" s="356">
        <v>2</v>
      </c>
    </row>
    <row r="63" spans="1:8" ht="30.75" thickBot="1">
      <c r="A63" s="349">
        <v>4</v>
      </c>
      <c r="B63" s="350" t="s">
        <v>745</v>
      </c>
      <c r="C63" s="351" t="s">
        <v>39</v>
      </c>
      <c r="D63" s="351">
        <v>5</v>
      </c>
      <c r="E63" s="352" t="s">
        <v>739</v>
      </c>
      <c r="F63" s="353" t="s">
        <v>746</v>
      </c>
      <c r="G63" s="354" t="s">
        <v>739</v>
      </c>
      <c r="H63" s="356">
        <v>5</v>
      </c>
    </row>
    <row r="64" spans="1:8" ht="15.75" thickBot="1">
      <c r="A64" s="349">
        <v>5</v>
      </c>
      <c r="B64" s="350" t="s">
        <v>747</v>
      </c>
      <c r="C64" s="351" t="s">
        <v>39</v>
      </c>
      <c r="D64" s="351" t="s">
        <v>748</v>
      </c>
      <c r="E64" s="351" t="s">
        <v>749</v>
      </c>
      <c r="F64" s="357" t="s">
        <v>750</v>
      </c>
      <c r="G64" s="309"/>
      <c r="H64" s="358" t="s">
        <v>748</v>
      </c>
    </row>
    <row r="65" spans="1:8" ht="45.75" thickBot="1">
      <c r="A65" s="349">
        <v>6</v>
      </c>
      <c r="B65" s="350" t="s">
        <v>751</v>
      </c>
      <c r="C65" s="351" t="s">
        <v>39</v>
      </c>
      <c r="D65" s="351">
        <v>1</v>
      </c>
      <c r="E65" s="351" t="s">
        <v>749</v>
      </c>
      <c r="F65" s="357" t="s">
        <v>752</v>
      </c>
      <c r="G65" s="354" t="s">
        <v>749</v>
      </c>
      <c r="H65" s="359">
        <v>1</v>
      </c>
    </row>
    <row r="66" spans="1:8" ht="30.75" thickBot="1">
      <c r="A66" s="349">
        <v>7</v>
      </c>
      <c r="B66" s="350" t="s">
        <v>753</v>
      </c>
      <c r="C66" s="351" t="s">
        <v>39</v>
      </c>
      <c r="D66" s="351" t="s">
        <v>748</v>
      </c>
      <c r="E66" s="352" t="s">
        <v>739</v>
      </c>
      <c r="F66" s="353" t="s">
        <v>754</v>
      </c>
      <c r="G66" s="354" t="s">
        <v>739</v>
      </c>
      <c r="H66" s="356" t="s">
        <v>748</v>
      </c>
    </row>
    <row r="67" spans="1:8" ht="45.75" thickBot="1">
      <c r="A67" s="349">
        <v>8</v>
      </c>
      <c r="B67" s="350" t="s">
        <v>755</v>
      </c>
      <c r="C67" s="351" t="s">
        <v>39</v>
      </c>
      <c r="D67" s="351">
        <v>1</v>
      </c>
      <c r="E67" s="352" t="s">
        <v>756</v>
      </c>
      <c r="F67" s="353" t="s">
        <v>757</v>
      </c>
      <c r="G67" s="354" t="s">
        <v>758</v>
      </c>
      <c r="H67" s="356">
        <v>1</v>
      </c>
    </row>
    <row r="68" spans="1:8" ht="15.75" thickBot="1">
      <c r="A68" s="349">
        <v>9</v>
      </c>
      <c r="B68" s="350" t="s">
        <v>759</v>
      </c>
      <c r="C68" s="351" t="s">
        <v>39</v>
      </c>
      <c r="D68" s="351" t="s">
        <v>748</v>
      </c>
      <c r="E68" s="352" t="s">
        <v>739</v>
      </c>
      <c r="F68" s="353" t="s">
        <v>760</v>
      </c>
      <c r="G68" s="354" t="s">
        <v>739</v>
      </c>
      <c r="H68" s="356" t="s">
        <v>748</v>
      </c>
    </row>
    <row r="69" spans="1:8" ht="15.75" thickBot="1">
      <c r="A69" s="264" t="s">
        <v>454</v>
      </c>
      <c r="B69" s="411" t="s">
        <v>761</v>
      </c>
      <c r="C69" s="411"/>
      <c r="D69" s="411"/>
      <c r="E69" s="411"/>
      <c r="F69" s="411"/>
      <c r="G69" s="412"/>
      <c r="H69" s="413"/>
    </row>
    <row r="70" spans="1:8">
      <c r="A70" s="360"/>
      <c r="B70" s="361"/>
      <c r="C70" s="361"/>
      <c r="D70" s="361"/>
      <c r="E70" s="361"/>
      <c r="F70" s="361"/>
      <c r="G70" s="361"/>
      <c r="H70" s="362"/>
    </row>
    <row r="71" spans="1:8" s="271" customFormat="1">
      <c r="A71" s="326"/>
      <c r="B71" s="273" t="s">
        <v>966</v>
      </c>
      <c r="C71" s="399" t="s">
        <v>762</v>
      </c>
      <c r="D71" s="399"/>
      <c r="E71" s="399"/>
      <c r="F71" s="399"/>
      <c r="G71" s="399"/>
      <c r="H71" s="400"/>
    </row>
    <row r="72" spans="1:8" ht="45">
      <c r="A72" s="343"/>
      <c r="B72" s="268" t="s">
        <v>763</v>
      </c>
      <c r="C72" s="399" t="s">
        <v>764</v>
      </c>
      <c r="D72" s="399"/>
      <c r="E72" s="399"/>
      <c r="F72" s="399"/>
      <c r="G72" s="399"/>
      <c r="H72" s="400"/>
    </row>
    <row r="73" spans="1:8" ht="43.15" customHeight="1">
      <c r="A73" s="343"/>
      <c r="B73" s="282" t="s">
        <v>765</v>
      </c>
      <c r="C73" s="399" t="s">
        <v>766</v>
      </c>
      <c r="D73" s="399"/>
      <c r="E73" s="399"/>
      <c r="F73" s="399"/>
      <c r="G73" s="399"/>
      <c r="H73" s="400"/>
    </row>
    <row r="74" spans="1:8" ht="45.75" thickBot="1">
      <c r="A74" s="363"/>
      <c r="B74" s="364" t="s">
        <v>767</v>
      </c>
      <c r="C74" s="401" t="s">
        <v>768</v>
      </c>
      <c r="D74" s="402"/>
      <c r="E74" s="402"/>
      <c r="F74" s="402"/>
      <c r="G74" s="402"/>
      <c r="H74" s="403"/>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topLeftCell="A9" workbookViewId="0">
      <selection activeCell="C20" sqref="C20"/>
    </sheetView>
  </sheetViews>
  <sheetFormatPr defaultColWidth="31.28515625" defaultRowHeight="15"/>
  <cols>
    <col min="1" max="1" width="14" style="1" customWidth="1"/>
    <col min="2" max="2" width="37.85546875" style="1" customWidth="1"/>
    <col min="3" max="3" width="49.7109375" style="1" customWidth="1"/>
    <col min="4" max="256" width="31.28515625" style="1"/>
    <col min="257" max="257" width="14" style="1" customWidth="1"/>
    <col min="258" max="258" width="37.85546875" style="1" customWidth="1"/>
    <col min="259" max="259" width="49.7109375" style="1" customWidth="1"/>
    <col min="260" max="512" width="31.28515625" style="1"/>
    <col min="513" max="513" width="14" style="1" customWidth="1"/>
    <col min="514" max="514" width="37.85546875" style="1" customWidth="1"/>
    <col min="515" max="515" width="49.7109375" style="1" customWidth="1"/>
    <col min="516" max="768" width="31.28515625" style="1"/>
    <col min="769" max="769" width="14" style="1" customWidth="1"/>
    <col min="770" max="770" width="37.85546875" style="1" customWidth="1"/>
    <col min="771" max="771" width="49.7109375" style="1" customWidth="1"/>
    <col min="772" max="1024" width="31.28515625" style="1"/>
    <col min="1025" max="1025" width="14" style="1" customWidth="1"/>
    <col min="1026" max="1026" width="37.85546875" style="1" customWidth="1"/>
    <col min="1027" max="1027" width="49.7109375" style="1" customWidth="1"/>
    <col min="1028" max="1280" width="31.28515625" style="1"/>
    <col min="1281" max="1281" width="14" style="1" customWidth="1"/>
    <col min="1282" max="1282" width="37.85546875" style="1" customWidth="1"/>
    <col min="1283" max="1283" width="49.7109375" style="1" customWidth="1"/>
    <col min="1284" max="1536" width="31.28515625" style="1"/>
    <col min="1537" max="1537" width="14" style="1" customWidth="1"/>
    <col min="1538" max="1538" width="37.85546875" style="1" customWidth="1"/>
    <col min="1539" max="1539" width="49.7109375" style="1" customWidth="1"/>
    <col min="1540" max="1792" width="31.28515625" style="1"/>
    <col min="1793" max="1793" width="14" style="1" customWidth="1"/>
    <col min="1794" max="1794" width="37.85546875" style="1" customWidth="1"/>
    <col min="1795" max="1795" width="49.7109375" style="1" customWidth="1"/>
    <col min="1796" max="2048" width="31.28515625" style="1"/>
    <col min="2049" max="2049" width="14" style="1" customWidth="1"/>
    <col min="2050" max="2050" width="37.85546875" style="1" customWidth="1"/>
    <col min="2051" max="2051" width="49.7109375" style="1" customWidth="1"/>
    <col min="2052" max="2304" width="31.28515625" style="1"/>
    <col min="2305" max="2305" width="14" style="1" customWidth="1"/>
    <col min="2306" max="2306" width="37.85546875" style="1" customWidth="1"/>
    <col min="2307" max="2307" width="49.7109375" style="1" customWidth="1"/>
    <col min="2308" max="2560" width="31.28515625" style="1"/>
    <col min="2561" max="2561" width="14" style="1" customWidth="1"/>
    <col min="2562" max="2562" width="37.85546875" style="1" customWidth="1"/>
    <col min="2563" max="2563" width="49.7109375" style="1" customWidth="1"/>
    <col min="2564" max="2816" width="31.28515625" style="1"/>
    <col min="2817" max="2817" width="14" style="1" customWidth="1"/>
    <col min="2818" max="2818" width="37.85546875" style="1" customWidth="1"/>
    <col min="2819" max="2819" width="49.7109375" style="1" customWidth="1"/>
    <col min="2820" max="3072" width="31.28515625" style="1"/>
    <col min="3073" max="3073" width="14" style="1" customWidth="1"/>
    <col min="3074" max="3074" width="37.85546875" style="1" customWidth="1"/>
    <col min="3075" max="3075" width="49.7109375" style="1" customWidth="1"/>
    <col min="3076" max="3328" width="31.28515625" style="1"/>
    <col min="3329" max="3329" width="14" style="1" customWidth="1"/>
    <col min="3330" max="3330" width="37.85546875" style="1" customWidth="1"/>
    <col min="3331" max="3331" width="49.7109375" style="1" customWidth="1"/>
    <col min="3332" max="3584" width="31.28515625" style="1"/>
    <col min="3585" max="3585" width="14" style="1" customWidth="1"/>
    <col min="3586" max="3586" width="37.85546875" style="1" customWidth="1"/>
    <col min="3587" max="3587" width="49.7109375" style="1" customWidth="1"/>
    <col min="3588" max="3840" width="31.28515625" style="1"/>
    <col min="3841" max="3841" width="14" style="1" customWidth="1"/>
    <col min="3842" max="3842" width="37.85546875" style="1" customWidth="1"/>
    <col min="3843" max="3843" width="49.7109375" style="1" customWidth="1"/>
    <col min="3844" max="4096" width="31.28515625" style="1"/>
    <col min="4097" max="4097" width="14" style="1" customWidth="1"/>
    <col min="4098" max="4098" width="37.85546875" style="1" customWidth="1"/>
    <col min="4099" max="4099" width="49.7109375" style="1" customWidth="1"/>
    <col min="4100" max="4352" width="31.28515625" style="1"/>
    <col min="4353" max="4353" width="14" style="1" customWidth="1"/>
    <col min="4354" max="4354" width="37.85546875" style="1" customWidth="1"/>
    <col min="4355" max="4355" width="49.7109375" style="1" customWidth="1"/>
    <col min="4356" max="4608" width="31.28515625" style="1"/>
    <col min="4609" max="4609" width="14" style="1" customWidth="1"/>
    <col min="4610" max="4610" width="37.85546875" style="1" customWidth="1"/>
    <col min="4611" max="4611" width="49.7109375" style="1" customWidth="1"/>
    <col min="4612" max="4864" width="31.28515625" style="1"/>
    <col min="4865" max="4865" width="14" style="1" customWidth="1"/>
    <col min="4866" max="4866" width="37.85546875" style="1" customWidth="1"/>
    <col min="4867" max="4867" width="49.7109375" style="1" customWidth="1"/>
    <col min="4868" max="5120" width="31.28515625" style="1"/>
    <col min="5121" max="5121" width="14" style="1" customWidth="1"/>
    <col min="5122" max="5122" width="37.85546875" style="1" customWidth="1"/>
    <col min="5123" max="5123" width="49.7109375" style="1" customWidth="1"/>
    <col min="5124" max="5376" width="31.28515625" style="1"/>
    <col min="5377" max="5377" width="14" style="1" customWidth="1"/>
    <col min="5378" max="5378" width="37.85546875" style="1" customWidth="1"/>
    <col min="5379" max="5379" width="49.7109375" style="1" customWidth="1"/>
    <col min="5380" max="5632" width="31.28515625" style="1"/>
    <col min="5633" max="5633" width="14" style="1" customWidth="1"/>
    <col min="5634" max="5634" width="37.85546875" style="1" customWidth="1"/>
    <col min="5635" max="5635" width="49.7109375" style="1" customWidth="1"/>
    <col min="5636" max="5888" width="31.28515625" style="1"/>
    <col min="5889" max="5889" width="14" style="1" customWidth="1"/>
    <col min="5890" max="5890" width="37.85546875" style="1" customWidth="1"/>
    <col min="5891" max="5891" width="49.7109375" style="1" customWidth="1"/>
    <col min="5892" max="6144" width="31.28515625" style="1"/>
    <col min="6145" max="6145" width="14" style="1" customWidth="1"/>
    <col min="6146" max="6146" width="37.85546875" style="1" customWidth="1"/>
    <col min="6147" max="6147" width="49.7109375" style="1" customWidth="1"/>
    <col min="6148" max="6400" width="31.28515625" style="1"/>
    <col min="6401" max="6401" width="14" style="1" customWidth="1"/>
    <col min="6402" max="6402" width="37.85546875" style="1" customWidth="1"/>
    <col min="6403" max="6403" width="49.7109375" style="1" customWidth="1"/>
    <col min="6404" max="6656" width="31.28515625" style="1"/>
    <col min="6657" max="6657" width="14" style="1" customWidth="1"/>
    <col min="6658" max="6658" width="37.85546875" style="1" customWidth="1"/>
    <col min="6659" max="6659" width="49.7109375" style="1" customWidth="1"/>
    <col min="6660" max="6912" width="31.28515625" style="1"/>
    <col min="6913" max="6913" width="14" style="1" customWidth="1"/>
    <col min="6914" max="6914" width="37.85546875" style="1" customWidth="1"/>
    <col min="6915" max="6915" width="49.7109375" style="1" customWidth="1"/>
    <col min="6916" max="7168" width="31.28515625" style="1"/>
    <col min="7169" max="7169" width="14" style="1" customWidth="1"/>
    <col min="7170" max="7170" width="37.85546875" style="1" customWidth="1"/>
    <col min="7171" max="7171" width="49.7109375" style="1" customWidth="1"/>
    <col min="7172" max="7424" width="31.28515625" style="1"/>
    <col min="7425" max="7425" width="14" style="1" customWidth="1"/>
    <col min="7426" max="7426" width="37.85546875" style="1" customWidth="1"/>
    <col min="7427" max="7427" width="49.7109375" style="1" customWidth="1"/>
    <col min="7428" max="7680" width="31.28515625" style="1"/>
    <col min="7681" max="7681" width="14" style="1" customWidth="1"/>
    <col min="7682" max="7682" width="37.85546875" style="1" customWidth="1"/>
    <col min="7683" max="7683" width="49.7109375" style="1" customWidth="1"/>
    <col min="7684" max="7936" width="31.28515625" style="1"/>
    <col min="7937" max="7937" width="14" style="1" customWidth="1"/>
    <col min="7938" max="7938" width="37.85546875" style="1" customWidth="1"/>
    <col min="7939" max="7939" width="49.7109375" style="1" customWidth="1"/>
    <col min="7940" max="8192" width="31.28515625" style="1"/>
    <col min="8193" max="8193" width="14" style="1" customWidth="1"/>
    <col min="8194" max="8194" width="37.85546875" style="1" customWidth="1"/>
    <col min="8195" max="8195" width="49.7109375" style="1" customWidth="1"/>
    <col min="8196" max="8448" width="31.28515625" style="1"/>
    <col min="8449" max="8449" width="14" style="1" customWidth="1"/>
    <col min="8450" max="8450" width="37.85546875" style="1" customWidth="1"/>
    <col min="8451" max="8451" width="49.7109375" style="1" customWidth="1"/>
    <col min="8452" max="8704" width="31.28515625" style="1"/>
    <col min="8705" max="8705" width="14" style="1" customWidth="1"/>
    <col min="8706" max="8706" width="37.85546875" style="1" customWidth="1"/>
    <col min="8707" max="8707" width="49.7109375" style="1" customWidth="1"/>
    <col min="8708" max="8960" width="31.28515625" style="1"/>
    <col min="8961" max="8961" width="14" style="1" customWidth="1"/>
    <col min="8962" max="8962" width="37.85546875" style="1" customWidth="1"/>
    <col min="8963" max="8963" width="49.7109375" style="1" customWidth="1"/>
    <col min="8964" max="9216" width="31.28515625" style="1"/>
    <col min="9217" max="9217" width="14" style="1" customWidth="1"/>
    <col min="9218" max="9218" width="37.85546875" style="1" customWidth="1"/>
    <col min="9219" max="9219" width="49.7109375" style="1" customWidth="1"/>
    <col min="9220" max="9472" width="31.28515625" style="1"/>
    <col min="9473" max="9473" width="14" style="1" customWidth="1"/>
    <col min="9474" max="9474" width="37.85546875" style="1" customWidth="1"/>
    <col min="9475" max="9475" width="49.7109375" style="1" customWidth="1"/>
    <col min="9476" max="9728" width="31.28515625" style="1"/>
    <col min="9729" max="9729" width="14" style="1" customWidth="1"/>
    <col min="9730" max="9730" width="37.85546875" style="1" customWidth="1"/>
    <col min="9731" max="9731" width="49.7109375" style="1" customWidth="1"/>
    <col min="9732" max="9984" width="31.28515625" style="1"/>
    <col min="9985" max="9985" width="14" style="1" customWidth="1"/>
    <col min="9986" max="9986" width="37.85546875" style="1" customWidth="1"/>
    <col min="9987" max="9987" width="49.7109375" style="1" customWidth="1"/>
    <col min="9988" max="10240" width="31.28515625" style="1"/>
    <col min="10241" max="10241" width="14" style="1" customWidth="1"/>
    <col min="10242" max="10242" width="37.85546875" style="1" customWidth="1"/>
    <col min="10243" max="10243" width="49.7109375" style="1" customWidth="1"/>
    <col min="10244" max="10496" width="31.28515625" style="1"/>
    <col min="10497" max="10497" width="14" style="1" customWidth="1"/>
    <col min="10498" max="10498" width="37.85546875" style="1" customWidth="1"/>
    <col min="10499" max="10499" width="49.7109375" style="1" customWidth="1"/>
    <col min="10500" max="10752" width="31.28515625" style="1"/>
    <col min="10753" max="10753" width="14" style="1" customWidth="1"/>
    <col min="10754" max="10754" width="37.85546875" style="1" customWidth="1"/>
    <col min="10755" max="10755" width="49.7109375" style="1" customWidth="1"/>
    <col min="10756" max="11008" width="31.28515625" style="1"/>
    <col min="11009" max="11009" width="14" style="1" customWidth="1"/>
    <col min="11010" max="11010" width="37.85546875" style="1" customWidth="1"/>
    <col min="11011" max="11011" width="49.7109375" style="1" customWidth="1"/>
    <col min="11012" max="11264" width="31.28515625" style="1"/>
    <col min="11265" max="11265" width="14" style="1" customWidth="1"/>
    <col min="11266" max="11266" width="37.85546875" style="1" customWidth="1"/>
    <col min="11267" max="11267" width="49.7109375" style="1" customWidth="1"/>
    <col min="11268" max="11520" width="31.28515625" style="1"/>
    <col min="11521" max="11521" width="14" style="1" customWidth="1"/>
    <col min="11522" max="11522" width="37.85546875" style="1" customWidth="1"/>
    <col min="11523" max="11523" width="49.7109375" style="1" customWidth="1"/>
    <col min="11524" max="11776" width="31.28515625" style="1"/>
    <col min="11777" max="11777" width="14" style="1" customWidth="1"/>
    <col min="11778" max="11778" width="37.85546875" style="1" customWidth="1"/>
    <col min="11779" max="11779" width="49.7109375" style="1" customWidth="1"/>
    <col min="11780" max="12032" width="31.28515625" style="1"/>
    <col min="12033" max="12033" width="14" style="1" customWidth="1"/>
    <col min="12034" max="12034" width="37.85546875" style="1" customWidth="1"/>
    <col min="12035" max="12035" width="49.7109375" style="1" customWidth="1"/>
    <col min="12036" max="12288" width="31.28515625" style="1"/>
    <col min="12289" max="12289" width="14" style="1" customWidth="1"/>
    <col min="12290" max="12290" width="37.85546875" style="1" customWidth="1"/>
    <col min="12291" max="12291" width="49.7109375" style="1" customWidth="1"/>
    <col min="12292" max="12544" width="31.28515625" style="1"/>
    <col min="12545" max="12545" width="14" style="1" customWidth="1"/>
    <col min="12546" max="12546" width="37.85546875" style="1" customWidth="1"/>
    <col min="12547" max="12547" width="49.7109375" style="1" customWidth="1"/>
    <col min="12548" max="12800" width="31.28515625" style="1"/>
    <col min="12801" max="12801" width="14" style="1" customWidth="1"/>
    <col min="12802" max="12802" width="37.85546875" style="1" customWidth="1"/>
    <col min="12803" max="12803" width="49.7109375" style="1" customWidth="1"/>
    <col min="12804" max="13056" width="31.28515625" style="1"/>
    <col min="13057" max="13057" width="14" style="1" customWidth="1"/>
    <col min="13058" max="13058" width="37.85546875" style="1" customWidth="1"/>
    <col min="13059" max="13059" width="49.7109375" style="1" customWidth="1"/>
    <col min="13060" max="13312" width="31.28515625" style="1"/>
    <col min="13313" max="13313" width="14" style="1" customWidth="1"/>
    <col min="13314" max="13314" width="37.85546875" style="1" customWidth="1"/>
    <col min="13315" max="13315" width="49.7109375" style="1" customWidth="1"/>
    <col min="13316" max="13568" width="31.28515625" style="1"/>
    <col min="13569" max="13569" width="14" style="1" customWidth="1"/>
    <col min="13570" max="13570" width="37.85546875" style="1" customWidth="1"/>
    <col min="13571" max="13571" width="49.7109375" style="1" customWidth="1"/>
    <col min="13572" max="13824" width="31.28515625" style="1"/>
    <col min="13825" max="13825" width="14" style="1" customWidth="1"/>
    <col min="13826" max="13826" width="37.85546875" style="1" customWidth="1"/>
    <col min="13827" max="13827" width="49.7109375" style="1" customWidth="1"/>
    <col min="13828" max="14080" width="31.28515625" style="1"/>
    <col min="14081" max="14081" width="14" style="1" customWidth="1"/>
    <col min="14082" max="14082" width="37.85546875" style="1" customWidth="1"/>
    <col min="14083" max="14083" width="49.7109375" style="1" customWidth="1"/>
    <col min="14084" max="14336" width="31.28515625" style="1"/>
    <col min="14337" max="14337" width="14" style="1" customWidth="1"/>
    <col min="14338" max="14338" width="37.85546875" style="1" customWidth="1"/>
    <col min="14339" max="14339" width="49.7109375" style="1" customWidth="1"/>
    <col min="14340" max="14592" width="31.28515625" style="1"/>
    <col min="14593" max="14593" width="14" style="1" customWidth="1"/>
    <col min="14594" max="14594" width="37.85546875" style="1" customWidth="1"/>
    <col min="14595" max="14595" width="49.7109375" style="1" customWidth="1"/>
    <col min="14596" max="14848" width="31.28515625" style="1"/>
    <col min="14849" max="14849" width="14" style="1" customWidth="1"/>
    <col min="14850" max="14850" width="37.85546875" style="1" customWidth="1"/>
    <col min="14851" max="14851" width="49.7109375" style="1" customWidth="1"/>
    <col min="14852" max="15104" width="31.28515625" style="1"/>
    <col min="15105" max="15105" width="14" style="1" customWidth="1"/>
    <col min="15106" max="15106" width="37.85546875" style="1" customWidth="1"/>
    <col min="15107" max="15107" width="49.7109375" style="1" customWidth="1"/>
    <col min="15108" max="15360" width="31.28515625" style="1"/>
    <col min="15361" max="15361" width="14" style="1" customWidth="1"/>
    <col min="15362" max="15362" width="37.85546875" style="1" customWidth="1"/>
    <col min="15363" max="15363" width="49.7109375" style="1" customWidth="1"/>
    <col min="15364" max="15616" width="31.28515625" style="1"/>
    <col min="15617" max="15617" width="14" style="1" customWidth="1"/>
    <col min="15618" max="15618" width="37.85546875" style="1" customWidth="1"/>
    <col min="15619" max="15619" width="49.7109375" style="1" customWidth="1"/>
    <col min="15620" max="15872" width="31.28515625" style="1"/>
    <col min="15873" max="15873" width="14" style="1" customWidth="1"/>
    <col min="15874" max="15874" width="37.85546875" style="1" customWidth="1"/>
    <col min="15875" max="15875" width="49.7109375" style="1" customWidth="1"/>
    <col min="15876" max="16128" width="31.28515625" style="1"/>
    <col min="16129" max="16129" width="14" style="1" customWidth="1"/>
    <col min="16130" max="16130" width="37.85546875" style="1" customWidth="1"/>
    <col min="16131" max="16131" width="49.7109375" style="1" customWidth="1"/>
    <col min="16132" max="16384" width="31.28515625" style="1"/>
  </cols>
  <sheetData>
    <row r="2" spans="1:3" ht="18.75">
      <c r="A2" s="414" t="s">
        <v>769</v>
      </c>
      <c r="B2" s="414"/>
      <c r="C2" s="414"/>
    </row>
    <row r="3" spans="1:3">
      <c r="A3" s="2" t="s">
        <v>770</v>
      </c>
      <c r="B3" s="3" t="s">
        <v>771</v>
      </c>
      <c r="C3" s="3" t="s">
        <v>735</v>
      </c>
    </row>
    <row r="4" spans="1:3">
      <c r="A4" s="4">
        <v>1</v>
      </c>
      <c r="B4" s="5" t="s">
        <v>772</v>
      </c>
      <c r="C4" s="5" t="s">
        <v>773</v>
      </c>
    </row>
    <row r="5" spans="1:3">
      <c r="A5" s="4">
        <v>2</v>
      </c>
      <c r="B5" s="5" t="s">
        <v>774</v>
      </c>
      <c r="C5" s="5" t="s">
        <v>775</v>
      </c>
    </row>
    <row r="6" spans="1:3">
      <c r="A6" s="4">
        <v>3</v>
      </c>
      <c r="B6" s="5" t="s">
        <v>776</v>
      </c>
      <c r="C6" s="5" t="s">
        <v>775</v>
      </c>
    </row>
    <row r="7" spans="1:3" ht="30">
      <c r="A7" s="4">
        <v>4</v>
      </c>
      <c r="B7" s="5" t="s">
        <v>777</v>
      </c>
      <c r="C7" s="5" t="s">
        <v>778</v>
      </c>
    </row>
    <row r="8" spans="1:3">
      <c r="A8" s="4">
        <v>5</v>
      </c>
      <c r="B8" s="5" t="s">
        <v>779</v>
      </c>
      <c r="C8" s="5" t="s">
        <v>780</v>
      </c>
    </row>
    <row r="9" spans="1:3" ht="45">
      <c r="A9" s="4">
        <v>6</v>
      </c>
      <c r="B9" s="5" t="s">
        <v>781</v>
      </c>
      <c r="C9" s="5" t="s">
        <v>782</v>
      </c>
    </row>
    <row r="10" spans="1:3">
      <c r="A10" s="4">
        <v>7</v>
      </c>
      <c r="B10" s="6" t="s">
        <v>783</v>
      </c>
      <c r="C10" s="7" t="s">
        <v>784</v>
      </c>
    </row>
    <row r="11" spans="1:3">
      <c r="A11" s="4">
        <v>8</v>
      </c>
      <c r="B11" s="5" t="s">
        <v>785</v>
      </c>
      <c r="C11" s="6" t="s">
        <v>786</v>
      </c>
    </row>
    <row r="12" spans="1:3" ht="30">
      <c r="A12" s="4">
        <v>9</v>
      </c>
      <c r="B12" s="5" t="s">
        <v>787</v>
      </c>
      <c r="C12" s="7" t="s">
        <v>786</v>
      </c>
    </row>
    <row r="13" spans="1:3">
      <c r="A13" s="4">
        <v>10</v>
      </c>
      <c r="B13" s="6" t="s">
        <v>788</v>
      </c>
      <c r="C13" s="6" t="s">
        <v>789</v>
      </c>
    </row>
    <row r="14" spans="1:3">
      <c r="A14" s="4">
        <v>11</v>
      </c>
      <c r="B14" s="5" t="s">
        <v>790</v>
      </c>
      <c r="C14" s="6" t="s">
        <v>791</v>
      </c>
    </row>
    <row r="15" spans="1:3">
      <c r="A15" s="4">
        <v>12</v>
      </c>
      <c r="B15" s="5" t="s">
        <v>792</v>
      </c>
      <c r="C15" s="6" t="s">
        <v>791</v>
      </c>
    </row>
    <row r="16" spans="1:3">
      <c r="A16" s="4">
        <v>13</v>
      </c>
      <c r="B16" s="5" t="s">
        <v>793</v>
      </c>
      <c r="C16" s="5" t="s">
        <v>794</v>
      </c>
    </row>
    <row r="17" spans="1:3">
      <c r="A17" s="4">
        <v>14</v>
      </c>
      <c r="B17" s="5" t="s">
        <v>795</v>
      </c>
      <c r="C17" s="5" t="s">
        <v>796</v>
      </c>
    </row>
    <row r="18" spans="1:3">
      <c r="A18" s="4">
        <v>15</v>
      </c>
      <c r="B18" s="5" t="s">
        <v>797</v>
      </c>
      <c r="C18" s="5" t="s">
        <v>798</v>
      </c>
    </row>
    <row r="19" spans="1:3">
      <c r="A19" s="4">
        <v>16</v>
      </c>
      <c r="B19" s="6" t="s">
        <v>799</v>
      </c>
      <c r="C19" s="6" t="s">
        <v>791</v>
      </c>
    </row>
    <row r="20" spans="1:3">
      <c r="A20" s="4">
        <v>17</v>
      </c>
      <c r="B20" s="6" t="s">
        <v>800</v>
      </c>
      <c r="C20" s="6" t="s">
        <v>791</v>
      </c>
    </row>
    <row r="21" spans="1:3" ht="30">
      <c r="A21" s="4">
        <v>18</v>
      </c>
      <c r="B21" s="5" t="s">
        <v>801</v>
      </c>
      <c r="C21" s="5" t="s">
        <v>802</v>
      </c>
    </row>
    <row r="22" spans="1:3">
      <c r="A22" s="4">
        <v>20</v>
      </c>
      <c r="B22" s="5" t="s">
        <v>803</v>
      </c>
      <c r="C22" s="5" t="s">
        <v>804</v>
      </c>
    </row>
    <row r="23" spans="1:3">
      <c r="A23" s="4">
        <v>21</v>
      </c>
      <c r="B23" s="5" t="s">
        <v>805</v>
      </c>
      <c r="C23" s="5" t="s">
        <v>806</v>
      </c>
    </row>
    <row r="24" spans="1:3">
      <c r="A24" s="4">
        <v>22</v>
      </c>
      <c r="B24" s="5" t="s">
        <v>807</v>
      </c>
      <c r="C24" s="5" t="s">
        <v>808</v>
      </c>
    </row>
    <row r="25" spans="1:3">
      <c r="A25" s="4">
        <v>23</v>
      </c>
      <c r="B25" s="6" t="s">
        <v>809</v>
      </c>
      <c r="C25" s="7" t="s">
        <v>810</v>
      </c>
    </row>
    <row r="26" spans="1:3">
      <c r="A26" s="4">
        <v>24</v>
      </c>
      <c r="B26" s="5" t="s">
        <v>811</v>
      </c>
      <c r="C26" s="5" t="s">
        <v>812</v>
      </c>
    </row>
    <row r="27" spans="1:3">
      <c r="A27" s="4">
        <v>25</v>
      </c>
      <c r="B27" s="5" t="s">
        <v>813</v>
      </c>
      <c r="C27" s="5" t="s">
        <v>814</v>
      </c>
    </row>
    <row r="28" spans="1:3">
      <c r="A28" s="4">
        <v>26</v>
      </c>
      <c r="B28" s="6" t="s">
        <v>815</v>
      </c>
      <c r="C28" s="7" t="s">
        <v>816</v>
      </c>
    </row>
    <row r="29" spans="1:3">
      <c r="A29" s="4">
        <v>27</v>
      </c>
      <c r="B29" s="6" t="s">
        <v>817</v>
      </c>
      <c r="C29" s="6" t="s">
        <v>818</v>
      </c>
    </row>
    <row r="30" spans="1:3">
      <c r="A30" s="4">
        <v>28</v>
      </c>
      <c r="B30" s="5" t="s">
        <v>819</v>
      </c>
      <c r="C30" s="5" t="s">
        <v>820</v>
      </c>
    </row>
    <row r="31" spans="1:3">
      <c r="A31" s="4">
        <v>29</v>
      </c>
      <c r="B31" s="5" t="s">
        <v>821</v>
      </c>
      <c r="C31" s="5" t="s">
        <v>822</v>
      </c>
    </row>
    <row r="32" spans="1:3">
      <c r="A32" s="4">
        <v>30</v>
      </c>
      <c r="B32" s="5" t="s">
        <v>823</v>
      </c>
      <c r="C32" s="5" t="s">
        <v>824</v>
      </c>
    </row>
    <row r="33" spans="1:3">
      <c r="A33" s="4">
        <v>31</v>
      </c>
      <c r="B33" s="6" t="s">
        <v>825</v>
      </c>
      <c r="C33" s="5" t="s">
        <v>820</v>
      </c>
    </row>
    <row r="34" spans="1:3" ht="30">
      <c r="A34" s="4">
        <v>32</v>
      </c>
      <c r="B34" s="5" t="s">
        <v>826</v>
      </c>
      <c r="C34" s="5" t="s">
        <v>827</v>
      </c>
    </row>
    <row r="35" spans="1:3">
      <c r="A35" s="4">
        <v>33</v>
      </c>
      <c r="B35" s="5" t="s">
        <v>828</v>
      </c>
      <c r="C35" s="5" t="s">
        <v>829</v>
      </c>
    </row>
    <row r="36" spans="1:3">
      <c r="A36" s="4">
        <v>34</v>
      </c>
      <c r="B36" s="5" t="s">
        <v>830</v>
      </c>
      <c r="C36" s="5" t="s">
        <v>831</v>
      </c>
    </row>
    <row r="37" spans="1:3">
      <c r="A37" s="4">
        <v>35</v>
      </c>
      <c r="B37" s="5" t="s">
        <v>832</v>
      </c>
      <c r="C37" s="5" t="s">
        <v>833</v>
      </c>
    </row>
    <row r="38" spans="1:3">
      <c r="A38" s="4">
        <v>36</v>
      </c>
      <c r="B38" s="5" t="s">
        <v>834</v>
      </c>
      <c r="C38" s="5" t="s">
        <v>835</v>
      </c>
    </row>
    <row r="39" spans="1:3" ht="30">
      <c r="A39" s="4">
        <v>37</v>
      </c>
      <c r="B39" s="5" t="s">
        <v>836</v>
      </c>
      <c r="C39" s="5" t="s">
        <v>837</v>
      </c>
    </row>
    <row r="40" spans="1:3" ht="30">
      <c r="A40" s="4">
        <v>38</v>
      </c>
      <c r="B40" s="5" t="s">
        <v>838</v>
      </c>
      <c r="C40" s="6" t="s">
        <v>839</v>
      </c>
    </row>
    <row r="41" spans="1:3">
      <c r="A41" s="4">
        <v>39</v>
      </c>
      <c r="B41" s="5" t="s">
        <v>840</v>
      </c>
      <c r="C41" s="5" t="s">
        <v>841</v>
      </c>
    </row>
    <row r="42" spans="1:3">
      <c r="A42" s="4">
        <v>40</v>
      </c>
      <c r="B42" s="8" t="s">
        <v>842</v>
      </c>
      <c r="C42" s="8"/>
    </row>
    <row r="43" spans="1:3">
      <c r="A43" s="4">
        <v>41</v>
      </c>
      <c r="B43" s="6" t="s">
        <v>843</v>
      </c>
      <c r="C43" s="6"/>
    </row>
    <row r="44" spans="1:3">
      <c r="A44" s="4">
        <v>42</v>
      </c>
      <c r="B44" s="6" t="s">
        <v>844</v>
      </c>
      <c r="C44" s="6"/>
    </row>
    <row r="45" spans="1:3">
      <c r="A45" s="4">
        <v>43</v>
      </c>
      <c r="B45" s="6" t="s">
        <v>845</v>
      </c>
      <c r="C45" s="6"/>
    </row>
    <row r="46" spans="1:3">
      <c r="A46" s="4">
        <v>44</v>
      </c>
      <c r="B46" s="6" t="s">
        <v>846</v>
      </c>
      <c r="C46" s="8" t="s">
        <v>847</v>
      </c>
    </row>
    <row r="47" spans="1:3" ht="30">
      <c r="A47" s="4">
        <v>45</v>
      </c>
      <c r="B47" s="6" t="s">
        <v>848</v>
      </c>
      <c r="C47" s="7" t="s">
        <v>849</v>
      </c>
    </row>
    <row r="48" spans="1:3" ht="30">
      <c r="A48" s="4">
        <v>46</v>
      </c>
      <c r="B48" s="6" t="s">
        <v>850</v>
      </c>
      <c r="C48" s="7" t="s">
        <v>849</v>
      </c>
    </row>
    <row r="49" spans="1:3" ht="30">
      <c r="A49" s="4">
        <v>47</v>
      </c>
      <c r="B49" s="6" t="s">
        <v>851</v>
      </c>
      <c r="C49" s="7" t="s">
        <v>849</v>
      </c>
    </row>
    <row r="50" spans="1:3" ht="30">
      <c r="A50" s="4">
        <v>48</v>
      </c>
      <c r="B50" s="5" t="s">
        <v>852</v>
      </c>
      <c r="C50" s="5" t="s">
        <v>853</v>
      </c>
    </row>
    <row r="51" spans="1:3">
      <c r="A51" s="4">
        <v>49</v>
      </c>
      <c r="B51" s="5" t="s">
        <v>854</v>
      </c>
      <c r="C51" s="5" t="s">
        <v>855</v>
      </c>
    </row>
    <row r="52" spans="1:3">
      <c r="A52" s="4">
        <v>50</v>
      </c>
      <c r="B52" s="5" t="s">
        <v>856</v>
      </c>
      <c r="C52" s="5" t="s">
        <v>857</v>
      </c>
    </row>
    <row r="53" spans="1:3">
      <c r="A53" s="9"/>
      <c r="B53" s="10" t="s">
        <v>858</v>
      </c>
      <c r="C53" s="11"/>
    </row>
    <row r="54" spans="1:3" ht="30">
      <c r="A54" s="4">
        <v>51</v>
      </c>
      <c r="B54" s="6" t="s">
        <v>859</v>
      </c>
      <c r="C54" s="5" t="s">
        <v>860</v>
      </c>
    </row>
    <row r="55" spans="1:3">
      <c r="A55" s="4">
        <v>52</v>
      </c>
      <c r="B55" s="5" t="s">
        <v>861</v>
      </c>
      <c r="C55" s="6" t="s">
        <v>862</v>
      </c>
    </row>
    <row r="56" spans="1:3" ht="30">
      <c r="A56" s="4">
        <v>53</v>
      </c>
      <c r="B56" s="6" t="s">
        <v>863</v>
      </c>
      <c r="C56" s="5" t="s">
        <v>864</v>
      </c>
    </row>
    <row r="57" spans="1:3">
      <c r="A57" s="4">
        <v>54</v>
      </c>
      <c r="B57" s="5" t="s">
        <v>865</v>
      </c>
      <c r="C57" s="5" t="s">
        <v>866</v>
      </c>
    </row>
    <row r="58" spans="1:3">
      <c r="A58" s="4">
        <v>55</v>
      </c>
      <c r="B58" s="5" t="s">
        <v>867</v>
      </c>
      <c r="C58" s="5" t="s">
        <v>868</v>
      </c>
    </row>
    <row r="59" spans="1:3">
      <c r="A59" s="4">
        <v>56</v>
      </c>
      <c r="B59" s="5" t="s">
        <v>869</v>
      </c>
      <c r="C59" s="5" t="s">
        <v>870</v>
      </c>
    </row>
    <row r="60" spans="1:3">
      <c r="A60" s="4">
        <v>57</v>
      </c>
      <c r="B60" s="5" t="s">
        <v>871</v>
      </c>
      <c r="C60" s="5" t="s">
        <v>872</v>
      </c>
    </row>
    <row r="61" spans="1:3">
      <c r="A61" s="4">
        <v>58</v>
      </c>
      <c r="B61" s="5" t="s">
        <v>873</v>
      </c>
      <c r="C61" s="5" t="s">
        <v>874</v>
      </c>
    </row>
    <row r="62" spans="1:3">
      <c r="A62" s="4">
        <v>59</v>
      </c>
      <c r="B62" s="5" t="s">
        <v>875</v>
      </c>
      <c r="C62" s="5" t="s">
        <v>876</v>
      </c>
    </row>
    <row r="63" spans="1:3">
      <c r="A63" s="4">
        <v>60</v>
      </c>
      <c r="B63" s="5" t="s">
        <v>877</v>
      </c>
      <c r="C63" s="5" t="s">
        <v>878</v>
      </c>
    </row>
    <row r="64" spans="1:3">
      <c r="A64" s="4">
        <v>61</v>
      </c>
      <c r="B64" s="5" t="s">
        <v>879</v>
      </c>
      <c r="C64" s="5" t="s">
        <v>880</v>
      </c>
    </row>
    <row r="65" spans="1:3">
      <c r="A65" s="4">
        <v>62</v>
      </c>
      <c r="B65" s="6" t="s">
        <v>881</v>
      </c>
      <c r="C65" s="6" t="s">
        <v>882</v>
      </c>
    </row>
    <row r="66" spans="1:3">
      <c r="A66" s="4">
        <v>63</v>
      </c>
      <c r="B66" s="5" t="s">
        <v>883</v>
      </c>
      <c r="C66" s="5" t="s">
        <v>884</v>
      </c>
    </row>
    <row r="67" spans="1:3">
      <c r="A67" s="4">
        <v>64</v>
      </c>
      <c r="B67" s="5" t="s">
        <v>885</v>
      </c>
      <c r="C67" s="5" t="s">
        <v>886</v>
      </c>
    </row>
    <row r="68" spans="1:3">
      <c r="A68" s="4">
        <v>65</v>
      </c>
      <c r="B68" s="5" t="s">
        <v>887</v>
      </c>
      <c r="C68" s="5" t="s">
        <v>888</v>
      </c>
    </row>
    <row r="69" spans="1:3">
      <c r="A69" s="4">
        <v>66</v>
      </c>
      <c r="B69" s="12" t="s">
        <v>889</v>
      </c>
      <c r="C69" s="12" t="s">
        <v>890</v>
      </c>
    </row>
    <row r="70" spans="1:3">
      <c r="A70" s="4">
        <v>67</v>
      </c>
      <c r="B70" s="12" t="s">
        <v>891</v>
      </c>
      <c r="C70" s="12" t="s">
        <v>890</v>
      </c>
    </row>
    <row r="71" spans="1:3" ht="30">
      <c r="A71" s="4">
        <v>68</v>
      </c>
      <c r="B71" s="5" t="s">
        <v>892</v>
      </c>
      <c r="C71" s="13" t="s">
        <v>893</v>
      </c>
    </row>
    <row r="72" spans="1:3">
      <c r="A72" s="4">
        <v>69</v>
      </c>
      <c r="B72" s="5" t="s">
        <v>859</v>
      </c>
      <c r="C72" s="5" t="s">
        <v>894</v>
      </c>
    </row>
    <row r="73" spans="1:3">
      <c r="A73" s="4">
        <v>70</v>
      </c>
      <c r="B73" s="5" t="s">
        <v>861</v>
      </c>
      <c r="C73" s="6" t="s">
        <v>862</v>
      </c>
    </row>
    <row r="74" spans="1:3" ht="30">
      <c r="A74" s="4">
        <v>71</v>
      </c>
      <c r="B74" s="5" t="s">
        <v>863</v>
      </c>
      <c r="C74" s="5" t="s">
        <v>895</v>
      </c>
    </row>
    <row r="75" spans="1:3" ht="30">
      <c r="A75" s="4">
        <v>72</v>
      </c>
      <c r="B75" s="5" t="s">
        <v>896</v>
      </c>
      <c r="C75" s="5" t="s">
        <v>897</v>
      </c>
    </row>
    <row r="76" spans="1:3">
      <c r="A76" s="4">
        <v>73</v>
      </c>
      <c r="B76" s="5" t="s">
        <v>865</v>
      </c>
      <c r="C76" s="5" t="s">
        <v>898</v>
      </c>
    </row>
    <row r="77" spans="1:3">
      <c r="A77" s="4">
        <v>74</v>
      </c>
      <c r="B77" s="5" t="s">
        <v>867</v>
      </c>
      <c r="C77" s="5" t="s">
        <v>899</v>
      </c>
    </row>
    <row r="78" spans="1:3">
      <c r="A78" s="4">
        <v>75</v>
      </c>
      <c r="B78" s="5" t="s">
        <v>873</v>
      </c>
      <c r="C78" s="5" t="s">
        <v>874</v>
      </c>
    </row>
    <row r="79" spans="1:3">
      <c r="A79" s="4">
        <v>76</v>
      </c>
      <c r="B79" s="5" t="s">
        <v>875</v>
      </c>
      <c r="C79" s="5" t="s">
        <v>876</v>
      </c>
    </row>
    <row r="80" spans="1:3">
      <c r="A80" s="4">
        <v>77</v>
      </c>
      <c r="B80" s="5" t="s">
        <v>877</v>
      </c>
      <c r="C80" s="5" t="s">
        <v>878</v>
      </c>
    </row>
    <row r="81" spans="1:3">
      <c r="A81" s="4">
        <v>78</v>
      </c>
      <c r="B81" s="5" t="s">
        <v>879</v>
      </c>
      <c r="C81" s="5" t="s">
        <v>880</v>
      </c>
    </row>
    <row r="82" spans="1:3">
      <c r="A82" s="4">
        <v>79</v>
      </c>
      <c r="B82" s="5" t="s">
        <v>885</v>
      </c>
      <c r="C82" s="5" t="s">
        <v>886</v>
      </c>
    </row>
    <row r="83" spans="1:3">
      <c r="A83" s="4">
        <v>80</v>
      </c>
      <c r="B83" s="5" t="s">
        <v>887</v>
      </c>
      <c r="C83" s="5" t="s">
        <v>888</v>
      </c>
    </row>
    <row r="84" spans="1:3">
      <c r="A84" s="4">
        <v>81</v>
      </c>
      <c r="B84" s="5" t="s">
        <v>900</v>
      </c>
      <c r="C84" s="5" t="s">
        <v>901</v>
      </c>
    </row>
    <row r="85" spans="1:3">
      <c r="A85" s="4"/>
      <c r="B85" s="11" t="s">
        <v>902</v>
      </c>
      <c r="C85" s="5"/>
    </row>
    <row r="86" spans="1:3">
      <c r="A86" s="4">
        <f>A84+1</f>
        <v>82</v>
      </c>
      <c r="B86" s="12" t="s">
        <v>903</v>
      </c>
      <c r="C86" s="12" t="s">
        <v>904</v>
      </c>
    </row>
    <row r="87" spans="1:3">
      <c r="A87" s="4">
        <f>A86+1</f>
        <v>83</v>
      </c>
      <c r="B87" s="12" t="s">
        <v>905</v>
      </c>
      <c r="C87" s="12" t="s">
        <v>904</v>
      </c>
    </row>
    <row r="88" spans="1:3">
      <c r="A88" s="4">
        <f>A87+1</f>
        <v>84</v>
      </c>
      <c r="B88" s="12" t="s">
        <v>906</v>
      </c>
      <c r="C88" s="12" t="s">
        <v>904</v>
      </c>
    </row>
    <row r="89" spans="1:3">
      <c r="A89" s="4">
        <f t="shared" ref="A89:A96" si="0">A88+1</f>
        <v>85</v>
      </c>
      <c r="B89" s="12" t="s">
        <v>907</v>
      </c>
      <c r="C89" s="12" t="s">
        <v>904</v>
      </c>
    </row>
    <row r="90" spans="1:3">
      <c r="A90" s="4">
        <f t="shared" si="0"/>
        <v>86</v>
      </c>
      <c r="B90" s="12" t="s">
        <v>908</v>
      </c>
      <c r="C90" s="12" t="s">
        <v>909</v>
      </c>
    </row>
    <row r="91" spans="1:3">
      <c r="A91" s="4">
        <f t="shared" si="0"/>
        <v>87</v>
      </c>
      <c r="B91" s="12" t="s">
        <v>910</v>
      </c>
      <c r="C91" s="12" t="s">
        <v>911</v>
      </c>
    </row>
    <row r="92" spans="1:3">
      <c r="A92" s="4">
        <f t="shared" si="0"/>
        <v>88</v>
      </c>
      <c r="B92" s="12" t="s">
        <v>912</v>
      </c>
      <c r="C92" s="12" t="s">
        <v>913</v>
      </c>
    </row>
    <row r="93" spans="1:3" ht="30">
      <c r="A93" s="4">
        <f t="shared" si="0"/>
        <v>89</v>
      </c>
      <c r="B93" s="12" t="s">
        <v>914</v>
      </c>
      <c r="C93" s="12" t="s">
        <v>915</v>
      </c>
    </row>
    <row r="94" spans="1:3">
      <c r="A94" s="4">
        <f t="shared" si="0"/>
        <v>90</v>
      </c>
      <c r="B94" s="12" t="s">
        <v>916</v>
      </c>
      <c r="C94" s="12" t="s">
        <v>917</v>
      </c>
    </row>
    <row r="95" spans="1:3">
      <c r="A95" s="4">
        <f t="shared" si="0"/>
        <v>91</v>
      </c>
      <c r="B95" s="12" t="s">
        <v>918</v>
      </c>
      <c r="C95" s="12" t="s">
        <v>919</v>
      </c>
    </row>
    <row r="96" spans="1:3">
      <c r="A96" s="4">
        <f t="shared" si="0"/>
        <v>92</v>
      </c>
      <c r="B96" s="12" t="s">
        <v>920</v>
      </c>
      <c r="C96" s="12" t="s">
        <v>890</v>
      </c>
    </row>
    <row r="97" spans="1:3">
      <c r="A97" s="9"/>
      <c r="B97" s="10" t="s">
        <v>921</v>
      </c>
      <c r="C97" s="11"/>
    </row>
    <row r="98" spans="1:3">
      <c r="A98" s="4">
        <v>93</v>
      </c>
      <c r="B98" s="5" t="s">
        <v>922</v>
      </c>
      <c r="C98" s="5" t="s">
        <v>923</v>
      </c>
    </row>
    <row r="99" spans="1:3">
      <c r="A99" s="4">
        <v>94</v>
      </c>
      <c r="B99" s="5" t="s">
        <v>924</v>
      </c>
      <c r="C99" s="5" t="s">
        <v>925</v>
      </c>
    </row>
    <row r="100" spans="1:3" ht="30">
      <c r="A100" s="4">
        <v>95</v>
      </c>
      <c r="B100" s="6" t="s">
        <v>848</v>
      </c>
      <c r="C100" s="6" t="s">
        <v>926</v>
      </c>
    </row>
    <row r="101" spans="1:3" ht="30">
      <c r="A101" s="4">
        <v>96</v>
      </c>
      <c r="B101" s="6" t="s">
        <v>850</v>
      </c>
      <c r="C101" s="6" t="s">
        <v>927</v>
      </c>
    </row>
  </sheetData>
  <mergeCells count="1">
    <mergeCell ref="A2:C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6" ma:contentTypeDescription="Create a new document." ma:contentTypeScope="" ma:versionID="2205f21d6be7b1f07002408dccbf9a3c">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0e34522d43688f664fde5b78f7e6ac3"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C98216-F38C-49D2-87E6-419E92A82718}">
  <ds:schemaRefs>
    <ds:schemaRef ds:uri="http://www.w3.org/XML/1998/namespace"/>
    <ds:schemaRef ds:uri="http://schemas.microsoft.com/office/2006/metadata/properties"/>
    <ds:schemaRef ds:uri="http://purl.org/dc/terms/"/>
    <ds:schemaRef ds:uri="http://purl.org/dc/elements/1.1/"/>
    <ds:schemaRef ds:uri="1edca550-45ec-413d-b410-eb5899b7564f"/>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93f5a7a4-2ad1-46b6-8cf3-ba87f7d66d3e"/>
  </ds:schemaRefs>
</ds:datastoreItem>
</file>

<file path=customXml/itemProps2.xml><?xml version="1.0" encoding="utf-8"?>
<ds:datastoreItem xmlns:ds="http://schemas.openxmlformats.org/officeDocument/2006/customXml" ds:itemID="{96756AEE-F17B-47C2-AA02-15C5D2A6249F}">
  <ds:schemaRefs>
    <ds:schemaRef ds:uri="http://schemas.microsoft.com/sharepoint/v3/contenttype/forms"/>
  </ds:schemaRefs>
</ds:datastoreItem>
</file>

<file path=customXml/itemProps3.xml><?xml version="1.0" encoding="utf-8"?>
<ds:datastoreItem xmlns:ds="http://schemas.openxmlformats.org/officeDocument/2006/customXml" ds:itemID="{692E71D9-D353-416C-8DEB-6C2EEA934D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Civil &amp; Interior</vt:lpstr>
      <vt:lpstr>Material Specifications</vt:lpstr>
      <vt:lpstr>Electrical ,CCTV &amp; PA Make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Dheeraj Yadav</cp:lastModifiedBy>
  <cp:lastPrinted>2023-12-08T06:21:37Z</cp:lastPrinted>
  <dcterms:created xsi:type="dcterms:W3CDTF">2023-01-31T11:51:23Z</dcterms:created>
  <dcterms:modified xsi:type="dcterms:W3CDTF">2024-03-14T08:45:48Z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ies>
</file>