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D:\Trupti Dalvi\OneDrive - Travel food Services\Documents\Mumbai\Mumbai T1\Caffecino T1B CSMIA\Revised Refurb Work_2\"/>
    </mc:Choice>
  </mc:AlternateContent>
  <bookViews>
    <workbookView xWindow="0" yWindow="0" windowWidth="19200" windowHeight="11295" activeTab="1"/>
  </bookViews>
  <sheets>
    <sheet name="MEASUREMENT SHEET" sheetId="3" r:id="rId1"/>
    <sheet name="BOQ_CAFECCINO T1 CHECK IN" sheetId="4"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 i="4" l="1"/>
  <c r="L9" i="4"/>
  <c r="L10" i="4"/>
  <c r="L11" i="4"/>
  <c r="L12" i="4"/>
  <c r="L13" i="4"/>
  <c r="L14" i="4"/>
  <c r="L15" i="4"/>
  <c r="L16" i="4"/>
  <c r="L17" i="4"/>
  <c r="L18" i="4"/>
  <c r="L19" i="4"/>
  <c r="L20" i="4"/>
  <c r="L21" i="4"/>
  <c r="L22" i="4"/>
  <c r="L23" i="4"/>
  <c r="L24" i="4"/>
  <c r="L25" i="4"/>
  <c r="L7" i="4"/>
  <c r="F66" i="3" l="1"/>
  <c r="I21" i="4" s="1"/>
  <c r="F62" i="3" l="1"/>
  <c r="F61" i="3"/>
  <c r="F50" i="3" l="1"/>
  <c r="F49" i="3"/>
  <c r="F51" i="3" s="1"/>
  <c r="I19" i="4" s="1"/>
  <c r="F46" i="3"/>
  <c r="L40" i="3"/>
  <c r="F39" i="3"/>
  <c r="F38" i="3"/>
  <c r="F56" i="3"/>
  <c r="F45" i="3"/>
  <c r="F47" i="3" s="1"/>
  <c r="I17" i="4" s="1"/>
  <c r="F43" i="3"/>
  <c r="C37" i="3"/>
  <c r="F37" i="3" s="1"/>
  <c r="C36" i="3"/>
  <c r="F36" i="3" s="1"/>
  <c r="F35" i="3"/>
  <c r="F31" i="3"/>
  <c r="F30" i="3"/>
  <c r="F29" i="3"/>
  <c r="F28" i="3"/>
  <c r="F27" i="3"/>
  <c r="F26" i="3"/>
  <c r="F25" i="3"/>
  <c r="F24" i="3"/>
  <c r="F23" i="3"/>
  <c r="F22" i="3"/>
  <c r="F21" i="3"/>
  <c r="F32" i="3" s="1"/>
  <c r="F18" i="3"/>
  <c r="F17" i="3"/>
  <c r="F16" i="3"/>
  <c r="F15" i="3"/>
  <c r="F11" i="3"/>
  <c r="F10" i="3"/>
  <c r="F9" i="3"/>
  <c r="F8" i="3"/>
  <c r="F7" i="3"/>
  <c r="F6" i="3"/>
  <c r="F5" i="3"/>
  <c r="F41" i="3" l="1"/>
  <c r="F12" i="3"/>
  <c r="F19" i="3"/>
</calcChain>
</file>

<file path=xl/comments1.xml><?xml version="1.0" encoding="utf-8"?>
<comments xmlns="http://schemas.openxmlformats.org/spreadsheetml/2006/main">
  <authors>
    <author>Khushbu Verma</author>
  </authors>
  <commentList>
    <comment ref="L40" authorId="0" shapeId="0">
      <text>
        <r>
          <rPr>
            <b/>
            <sz val="9"/>
            <color indexed="81"/>
            <rFont val="Tahoma"/>
            <family val="2"/>
          </rPr>
          <t>Khushbu Verma:</t>
        </r>
        <r>
          <rPr>
            <sz val="9"/>
            <color indexed="81"/>
            <rFont val="Tahoma"/>
            <family val="2"/>
          </rPr>
          <t xml:space="preserve">
area of lollypop signage</t>
        </r>
      </text>
    </comment>
  </commentList>
</comments>
</file>

<file path=xl/sharedStrings.xml><?xml version="1.0" encoding="utf-8"?>
<sst xmlns="http://schemas.openxmlformats.org/spreadsheetml/2006/main" count="83" uniqueCount="73">
  <si>
    <t xml:space="preserve">measurement sheet </t>
  </si>
  <si>
    <t>CAFECCINO_CHECK IN</t>
  </si>
  <si>
    <t>red corian</t>
  </si>
  <si>
    <t>White corian</t>
  </si>
  <si>
    <t>top counter inside</t>
  </si>
  <si>
    <t xml:space="preserve">top counter back side </t>
  </si>
  <si>
    <t>relaminate</t>
  </si>
  <si>
    <t>shutter relaminate</t>
  </si>
  <si>
    <t>back counter</t>
  </si>
  <si>
    <t>lower surface of back bulkhead storage</t>
  </si>
  <si>
    <t>below SS bulkhead</t>
  </si>
  <si>
    <t>storage back of outlet</t>
  </si>
  <si>
    <t>visual back of outlet</t>
  </si>
  <si>
    <t>Vinyl print</t>
  </si>
  <si>
    <t>vinyl with motive on SS bulkhead</t>
  </si>
  <si>
    <t>vinyl on ceiling rafters</t>
  </si>
  <si>
    <t xml:space="preserve">small rafters </t>
  </si>
  <si>
    <t>front and back rafters</t>
  </si>
  <si>
    <t xml:space="preserve">vinyl print on back partition of the outlet </t>
  </si>
  <si>
    <t xml:space="preserve">vinyl print on side partition of the outlet  </t>
  </si>
  <si>
    <t>vinyl print on lollypop signage</t>
  </si>
  <si>
    <t>new shutter with existing menu board</t>
  </si>
  <si>
    <t xml:space="preserve">frosted glass above skirting  </t>
  </si>
  <si>
    <t>side facing escalator</t>
  </si>
  <si>
    <t xml:space="preserve">cleaning/ polishing of existing skirting with SS finish </t>
  </si>
  <si>
    <t>increase luv level of Lights</t>
  </si>
  <si>
    <t>ceiling</t>
  </si>
  <si>
    <t>nos</t>
  </si>
  <si>
    <t>spot light below bulkhead</t>
  </si>
  <si>
    <t>signage</t>
  </si>
  <si>
    <t>loose furniture</t>
  </si>
  <si>
    <t>no of tables</t>
  </si>
  <si>
    <t>no of chairs</t>
  </si>
  <si>
    <t>50MM SS TROLLEY FENDER</t>
  </si>
  <si>
    <t xml:space="preserve">BOQ of Interior Items for CAFECCINO, Mumbai T1- Check in </t>
  </si>
  <si>
    <t>DATE: 29-07-23</t>
  </si>
  <si>
    <t>SR.NO.</t>
  </si>
  <si>
    <t>ITEM</t>
  </si>
  <si>
    <t>DESCRIPTION</t>
  </si>
  <si>
    <t xml:space="preserve">LOCATION </t>
  </si>
  <si>
    <t>IMAGE REF</t>
  </si>
  <si>
    <t>DRAWING NO</t>
  </si>
  <si>
    <t>UNIT</t>
  </si>
  <si>
    <t>QTY.</t>
  </si>
  <si>
    <t>Rate</t>
  </si>
  <si>
    <t>Amount</t>
  </si>
  <si>
    <t>REMARKS</t>
  </si>
  <si>
    <t>SQMT</t>
  </si>
  <si>
    <t xml:space="preserve">1. In the place of existing off white solid acrylic on front counter top.
2. back counter top    </t>
  </si>
  <si>
    <t>Relaminate</t>
  </si>
  <si>
    <t xml:space="preserve">relaminating existing laminates
1. storage at back of outlet
2. partition at back of outlet
3. side partitions of the outlet( from outside and inside)
4. lower side of SS bulkhead 
5. storage below back counter    </t>
  </si>
  <si>
    <t>Removal of old shutters &amp; Fixing New shutter with existing menu board</t>
  </si>
  <si>
    <t>Fixing of  10 mm Frosted glass of height 450mm above SS skirting</t>
  </si>
  <si>
    <t xml:space="preserve">1. Providing &amp; Fixing of 10mm Frosted glass of height 450mm above SS skirting. and on top of existing SS screws as per approved DWG  &amp; instruction by EIC. Including all necessary hardware fittings &amp; accessories.  </t>
  </si>
  <si>
    <t xml:space="preserve">Cleaning / polishing of existing skirting with SS finish </t>
  </si>
  <si>
    <t>Cleaning / Polishing of existing SS skirting 150 mm Ht. in entier outlet with neceassry cleaning agent.</t>
  </si>
  <si>
    <t>Rmt</t>
  </si>
  <si>
    <t>SS Trolley fender</t>
  </si>
  <si>
    <t xml:space="preserve">providing and fixing 50mm SS trolley fender at the perifery above existing ss skirting </t>
  </si>
  <si>
    <t>INTERIOR</t>
  </si>
  <si>
    <t>SPECIFICATION</t>
  </si>
  <si>
    <t xml:space="preserve">1. Removal of old damage eixsting shutters Including damage hardware fittings. &amp; Directly discarding from airport premises.  
2. Providing &amp; Fixing of new shutter made in 12 mm FR rated plywood &amp; finished with laminate Greenlam 5347(SAN) BLONDE WOOD with existing menu board. Include all neceasry hardware &amp; Accessories. The sizes of shutter to match with existing size of shutter. </t>
  </si>
  <si>
    <t>Buffing of existing solid acrylic surface</t>
  </si>
  <si>
    <t xml:space="preserve">In the place of existing dark brown surface, at top and sides of front counter to be done. </t>
  </si>
  <si>
    <t>Providing and fixing of vinyl print of Proposed vinyl on the rafters at ceiling matching with Merinolam Laminate 5347(SAN) BLONDE WOOD</t>
  </si>
  <si>
    <t xml:space="preserve">Buffing to done of existing solid acrylic surfaces with suitable chemicals </t>
  </si>
  <si>
    <t>Buffing to done of existing solid acrylic surfaces with suitable chemicals</t>
  </si>
  <si>
    <t xml:space="preserve">Removal of existing laminate. On the folowing location.  &amp; Directly discarding from airport premises.  
1. storage at back of outlet facing landside.
2. partition at back of outlet.
3. side partitions of the outlet( from outside and inside)
4. lower side of SS bulkhead. 
5. storage below back counter.  
Providing &amp; Fixing of approved laminate 1mm Greenlam 5347(SAN) BLONDE WOOD in the following area as per exisitng dimesion on site &amp; onsite instruction by EIC.
1. storage at back of outlet
2. partition at back of outlet
3. side partitions of the outlet( from outside and inside)
4. lower side of SS bulkhead 
5. storage below back counter    </t>
  </si>
  <si>
    <t>job</t>
  </si>
  <si>
    <t>debris removal from the outlet upto 1 vehicle</t>
  </si>
  <si>
    <t xml:space="preserve">shutters of doors </t>
  </si>
  <si>
    <t xml:space="preserve">Accessories and hinges / hardware replacement of shutters as and when required as per site condition </t>
  </si>
  <si>
    <t>ceiling rafters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</si>
</sst>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_);_(* \(#,##0\);_(* &quot;-&quot;??_);_(@_)"/>
    <numFmt numFmtId="166" formatCode="_(* #,##0.00_);_(* \(#,##0.00\);_(* \-??_);_(@_)"/>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
      <name val="Calibri"/>
      <family val="2"/>
      <scheme val="minor"/>
    </font>
    <font>
      <sz val="9"/>
      <color theme="1"/>
      <name val="Calibri"/>
      <family val="2"/>
      <scheme val="minor"/>
    </font>
    <font>
      <b/>
      <sz val="9"/>
      <name val="Calibri"/>
      <family val="2"/>
      <scheme val="minor"/>
    </font>
    <font>
      <sz val="9"/>
      <color rgb="FFFF0000"/>
      <name val="Calibri"/>
      <family val="2"/>
      <scheme val="minor"/>
    </font>
    <font>
      <sz val="9"/>
      <color indexed="8"/>
      <name val="Calibri"/>
      <family val="2"/>
      <scheme val="minor"/>
    </font>
    <font>
      <sz val="9"/>
      <color rgb="FF000000"/>
      <name val="Calibri"/>
      <family val="2"/>
      <scheme val="minor"/>
    </font>
    <font>
      <sz val="9"/>
      <color rgb="FF00B0F0"/>
      <name val="Calibri"/>
      <family val="2"/>
      <scheme val="minor"/>
    </font>
    <font>
      <b/>
      <i/>
      <sz val="12"/>
      <name val="Calibri"/>
      <family val="2"/>
      <scheme val="minor"/>
    </font>
    <font>
      <b/>
      <sz val="9"/>
      <color rgb="FFFF0000"/>
      <name val="Calibri"/>
      <family val="2"/>
      <scheme val="minor"/>
    </font>
    <font>
      <b/>
      <i/>
      <sz val="9"/>
      <color theme="4"/>
      <name val="Calibri"/>
      <family val="2"/>
      <scheme val="minor"/>
    </font>
    <font>
      <b/>
      <sz val="9"/>
      <color theme="0"/>
      <name val="Calibri"/>
      <family val="2"/>
      <scheme val="minor"/>
    </font>
    <font>
      <sz val="9"/>
      <color indexed="81"/>
      <name val="Tahoma"/>
      <family val="2"/>
    </font>
    <font>
      <b/>
      <sz val="9"/>
      <color indexed="81"/>
      <name val="Tahoma"/>
      <family val="2"/>
    </font>
    <font>
      <b/>
      <sz val="16"/>
      <name val="Calibri"/>
      <family val="2"/>
      <scheme val="minor"/>
    </font>
  </fonts>
  <fills count="7">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002060"/>
        <bgColor indexed="64"/>
      </patternFill>
    </fill>
    <fill>
      <patternFill patternType="solid">
        <fgColor theme="3" tint="0.59999389629810485"/>
        <bgColor indexed="64"/>
      </patternFill>
    </fill>
  </fills>
  <borders count="13">
    <border>
      <left/>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8">
    <xf numFmtId="0" fontId="0" fillId="0" borderId="0"/>
    <xf numFmtId="0" fontId="3" fillId="0" borderId="0"/>
    <xf numFmtId="164" fontId="3" fillId="0" borderId="0" applyFont="0" applyFill="0" applyBorder="0" applyAlignment="0" applyProtection="0"/>
    <xf numFmtId="0" fontId="1" fillId="0" borderId="0"/>
    <xf numFmtId="166" fontId="3" fillId="0" borderId="0" applyFill="0" applyBorder="0" applyAlignment="0" applyProtection="0"/>
    <xf numFmtId="0" fontId="3" fillId="0" borderId="0"/>
    <xf numFmtId="166" fontId="3" fillId="0" borderId="0" applyFill="0" applyBorder="0" applyAlignment="0" applyProtection="0"/>
    <xf numFmtId="0" fontId="3" fillId="0" borderId="0"/>
  </cellStyleXfs>
  <cellXfs count="63">
    <xf numFmtId="0" fontId="0" fillId="0" borderId="0" xfId="0"/>
    <xf numFmtId="0" fontId="13" fillId="0" borderId="4" xfId="1" applyFont="1" applyBorder="1" applyAlignment="1">
      <alignment horizontal="center" vertical="center"/>
    </xf>
    <xf numFmtId="0" fontId="12" fillId="0" borderId="5" xfId="1" applyFont="1" applyBorder="1" applyAlignment="1">
      <alignment horizontal="center" vertical="center"/>
    </xf>
    <xf numFmtId="0" fontId="12" fillId="0" borderId="5" xfId="1" applyFont="1" applyBorder="1" applyAlignment="1">
      <alignment horizontal="center" vertical="center" wrapText="1"/>
    </xf>
    <xf numFmtId="0" fontId="6" fillId="3" borderId="5" xfId="1" applyFont="1" applyFill="1" applyBorder="1" applyAlignment="1">
      <alignment vertical="center"/>
    </xf>
    <xf numFmtId="0" fontId="12" fillId="3" borderId="5" xfId="1" applyFont="1" applyFill="1" applyBorder="1" applyAlignment="1">
      <alignment horizontal="center" vertical="center"/>
    </xf>
    <xf numFmtId="0" fontId="4" fillId="2" borderId="5" xfId="1" applyFont="1" applyFill="1" applyBorder="1" applyAlignment="1">
      <alignment horizontal="left" vertical="center"/>
    </xf>
    <xf numFmtId="0" fontId="4" fillId="2" borderId="5" xfId="1" applyFont="1" applyFill="1" applyBorder="1" applyAlignment="1">
      <alignment vertical="center"/>
    </xf>
    <xf numFmtId="0" fontId="14" fillId="5" borderId="5" xfId="1" applyFont="1" applyFill="1" applyBorder="1" applyAlignment="1">
      <alignment horizontal="center" vertical="center"/>
    </xf>
    <xf numFmtId="166" fontId="14" fillId="5" borderId="5" xfId="4" applyFont="1" applyFill="1" applyBorder="1" applyAlignment="1">
      <alignment horizontal="center" vertical="center"/>
    </xf>
    <xf numFmtId="0" fontId="4" fillId="2" borderId="5" xfId="1" applyFont="1" applyFill="1" applyBorder="1" applyAlignment="1">
      <alignment horizontal="center" vertical="center"/>
    </xf>
    <xf numFmtId="0" fontId="6" fillId="2" borderId="4" xfId="1" applyFont="1" applyFill="1" applyBorder="1" applyAlignment="1">
      <alignment horizontal="center" vertical="center"/>
    </xf>
    <xf numFmtId="0" fontId="2" fillId="0" borderId="0" xfId="0" applyFont="1"/>
    <xf numFmtId="0" fontId="0" fillId="0" borderId="6" xfId="0" applyBorder="1"/>
    <xf numFmtId="0" fontId="2" fillId="0" borderId="6" xfId="0" applyFont="1" applyBorder="1"/>
    <xf numFmtId="0" fontId="0" fillId="0" borderId="6" xfId="0" applyBorder="1" applyAlignment="1">
      <alignment wrapText="1"/>
    </xf>
    <xf numFmtId="0" fontId="0" fillId="0" borderId="6" xfId="0" applyBorder="1" applyAlignment="1">
      <alignment horizontal="right"/>
    </xf>
    <xf numFmtId="0" fontId="11" fillId="4" borderId="2" xfId="1" applyFont="1" applyFill="1" applyBorder="1" applyAlignment="1">
      <alignment vertical="center" wrapText="1"/>
    </xf>
    <xf numFmtId="0" fontId="11" fillId="4" borderId="3" xfId="1" applyFont="1" applyFill="1" applyBorder="1" applyAlignment="1">
      <alignment vertical="center" wrapText="1"/>
    </xf>
    <xf numFmtId="0" fontId="6" fillId="2" borderId="4" xfId="1" applyFont="1" applyFill="1" applyBorder="1" applyAlignment="1">
      <alignment vertical="center"/>
    </xf>
    <xf numFmtId="0" fontId="0" fillId="0" borderId="6" xfId="0" applyBorder="1" applyAlignment="1">
      <alignment horizontal="left" wrapText="1"/>
    </xf>
    <xf numFmtId="0" fontId="14" fillId="5" borderId="5" xfId="1" applyFont="1" applyFill="1" applyBorder="1" applyAlignment="1">
      <alignment horizontal="center" vertical="center" wrapText="1"/>
    </xf>
    <xf numFmtId="0" fontId="2" fillId="0" borderId="0" xfId="0" applyFont="1" applyAlignment="1">
      <alignment horizontal="center" vertical="center"/>
    </xf>
    <xf numFmtId="0" fontId="6" fillId="2" borderId="4" xfId="1" applyFont="1" applyFill="1" applyBorder="1" applyAlignment="1">
      <alignment horizontal="left" vertical="center"/>
    </xf>
    <xf numFmtId="0" fontId="14" fillId="5" borderId="5" xfId="1" applyFont="1" applyFill="1" applyBorder="1" applyAlignment="1">
      <alignment horizontal="left" vertical="center"/>
    </xf>
    <xf numFmtId="0" fontId="6" fillId="3" borderId="5" xfId="1" applyFont="1" applyFill="1" applyBorder="1" applyAlignment="1">
      <alignment horizontal="left" vertical="center"/>
    </xf>
    <xf numFmtId="0" fontId="2" fillId="0" borderId="0" xfId="0" applyFont="1" applyAlignment="1">
      <alignment horizontal="left" vertical="center"/>
    </xf>
    <xf numFmtId="0" fontId="11" fillId="4" borderId="2" xfId="1" applyFont="1" applyFill="1" applyBorder="1" applyAlignment="1">
      <alignment horizontal="left" vertical="center" wrapText="1"/>
    </xf>
    <xf numFmtId="165" fontId="4" fillId="0" borderId="8" xfId="2" applyNumberFormat="1" applyFont="1" applyFill="1" applyBorder="1" applyAlignment="1">
      <alignment horizontal="center" vertical="center" wrapText="1"/>
    </xf>
    <xf numFmtId="0" fontId="4" fillId="2" borderId="6" xfId="1" applyFont="1" applyFill="1" applyBorder="1" applyAlignment="1">
      <alignment horizontal="center" vertical="center"/>
    </xf>
    <xf numFmtId="0" fontId="4" fillId="2" borderId="6" xfId="1" applyFont="1" applyFill="1" applyBorder="1" applyAlignment="1">
      <alignment horizontal="left" vertical="center" wrapText="1"/>
    </xf>
    <xf numFmtId="165" fontId="4" fillId="0" borderId="6" xfId="2" applyNumberFormat="1" applyFont="1" applyFill="1" applyBorder="1" applyAlignment="1">
      <alignment horizontal="center" vertical="center" wrapText="1"/>
    </xf>
    <xf numFmtId="0" fontId="4" fillId="2" borderId="6" xfId="1" applyFont="1" applyFill="1" applyBorder="1" applyAlignment="1">
      <alignment vertical="center" wrapText="1"/>
    </xf>
    <xf numFmtId="2" fontId="4" fillId="0" borderId="6" xfId="2" applyNumberFormat="1" applyFont="1" applyFill="1" applyBorder="1" applyAlignment="1">
      <alignment horizontal="center" vertical="center" wrapText="1"/>
    </xf>
    <xf numFmtId="0" fontId="4" fillId="2" borderId="6" xfId="1" applyFont="1" applyFill="1" applyBorder="1" applyAlignment="1">
      <alignment horizontal="left" vertical="center"/>
    </xf>
    <xf numFmtId="0" fontId="4" fillId="2" borderId="6" xfId="1" applyFont="1" applyFill="1" applyBorder="1" applyAlignment="1">
      <alignment vertical="center"/>
    </xf>
    <xf numFmtId="165" fontId="4" fillId="0" borderId="6" xfId="2" applyNumberFormat="1" applyFont="1" applyFill="1" applyBorder="1" applyAlignment="1">
      <alignment vertical="center" wrapText="1"/>
    </xf>
    <xf numFmtId="0" fontId="10" fillId="2" borderId="6" xfId="1" applyFont="1" applyFill="1" applyBorder="1" applyAlignment="1">
      <alignment horizontal="left" vertical="center" wrapText="1"/>
    </xf>
    <xf numFmtId="164" fontId="8" fillId="2" borderId="6" xfId="2" applyFont="1" applyFill="1" applyBorder="1" applyAlignment="1">
      <alignment vertical="center" wrapText="1"/>
    </xf>
    <xf numFmtId="0" fontId="5" fillId="2" borderId="6" xfId="1" applyFont="1" applyFill="1" applyBorder="1" applyAlignment="1">
      <alignment horizontal="left" vertical="center" wrapText="1"/>
    </xf>
    <xf numFmtId="165" fontId="4" fillId="0" borderId="6" xfId="2" applyNumberFormat="1" applyFont="1" applyFill="1" applyBorder="1" applyAlignment="1">
      <alignment horizontal="left" vertical="center" wrapText="1"/>
    </xf>
    <xf numFmtId="4" fontId="4" fillId="0" borderId="6" xfId="2" applyNumberFormat="1" applyFont="1" applyFill="1" applyBorder="1" applyAlignment="1">
      <alignment horizontal="center" vertical="center" wrapText="1"/>
    </xf>
    <xf numFmtId="0" fontId="2" fillId="0" borderId="6" xfId="0" applyFont="1" applyBorder="1" applyAlignment="1">
      <alignment horizontal="left" vertical="center"/>
    </xf>
    <xf numFmtId="0" fontId="2" fillId="0" borderId="6" xfId="0" applyFont="1" applyBorder="1" applyAlignment="1">
      <alignment horizontal="center" vertical="center"/>
    </xf>
    <xf numFmtId="0" fontId="4" fillId="2" borderId="11" xfId="1" applyFont="1" applyFill="1" applyBorder="1" applyAlignment="1">
      <alignment vertical="center" wrapText="1"/>
    </xf>
    <xf numFmtId="165" fontId="17" fillId="6" borderId="9" xfId="2" applyNumberFormat="1" applyFont="1" applyFill="1" applyBorder="1" applyAlignment="1">
      <alignment horizontal="left" vertical="center" wrapText="1"/>
    </xf>
    <xf numFmtId="165" fontId="7" fillId="0" borderId="8" xfId="2" applyNumberFormat="1" applyFont="1" applyFill="1" applyBorder="1" applyAlignment="1">
      <alignment horizontal="center" vertical="center" wrapText="1"/>
    </xf>
    <xf numFmtId="0" fontId="4" fillId="2" borderId="6" xfId="1" applyFont="1" applyFill="1" applyBorder="1" applyAlignment="1">
      <alignment horizontal="center" vertical="center" wrapText="1"/>
    </xf>
    <xf numFmtId="0" fontId="9" fillId="2" borderId="6" xfId="3" applyFont="1" applyFill="1" applyBorder="1" applyAlignment="1">
      <alignment horizontal="center" vertical="center" wrapText="1"/>
    </xf>
    <xf numFmtId="164" fontId="8" fillId="2" borderId="6" xfId="2" applyFont="1" applyFill="1" applyBorder="1" applyAlignment="1">
      <alignment horizontal="center" vertical="center" wrapText="1"/>
    </xf>
    <xf numFmtId="0" fontId="11" fillId="4" borderId="9" xfId="1" applyFont="1" applyFill="1" applyBorder="1" applyAlignment="1">
      <alignment vertical="center" wrapText="1"/>
    </xf>
    <xf numFmtId="0" fontId="11" fillId="4" borderId="1" xfId="1" applyFont="1" applyFill="1" applyBorder="1" applyAlignment="1">
      <alignment vertical="center" wrapText="1"/>
    </xf>
    <xf numFmtId="0" fontId="6" fillId="3" borderId="7" xfId="1" applyFont="1" applyFill="1" applyBorder="1" applyAlignment="1">
      <alignment vertical="center" wrapText="1"/>
    </xf>
    <xf numFmtId="0" fontId="6" fillId="3" borderId="8" xfId="1" applyFont="1" applyFill="1" applyBorder="1" applyAlignment="1">
      <alignment vertical="center" wrapText="1"/>
    </xf>
    <xf numFmtId="165" fontId="17" fillId="6" borderId="9" xfId="2" applyNumberFormat="1" applyFont="1" applyFill="1" applyBorder="1" applyAlignment="1">
      <alignment vertical="center" wrapText="1"/>
    </xf>
    <xf numFmtId="165" fontId="17" fillId="6" borderId="1" xfId="2" applyNumberFormat="1" applyFont="1" applyFill="1" applyBorder="1" applyAlignment="1">
      <alignment vertical="center" wrapText="1"/>
    </xf>
    <xf numFmtId="165" fontId="17" fillId="6" borderId="10" xfId="2" applyNumberFormat="1" applyFont="1" applyFill="1" applyBorder="1" applyAlignment="1">
      <alignment vertical="center" wrapText="1"/>
    </xf>
    <xf numFmtId="0" fontId="4" fillId="2" borderId="9" xfId="1" applyFont="1" applyFill="1" applyBorder="1" applyAlignment="1">
      <alignment vertical="center"/>
    </xf>
    <xf numFmtId="0" fontId="4" fillId="2" borderId="1" xfId="1" applyFont="1" applyFill="1" applyBorder="1" applyAlignment="1">
      <alignment vertical="center"/>
    </xf>
    <xf numFmtId="0" fontId="4" fillId="2" borderId="10" xfId="1" applyFont="1" applyFill="1" applyBorder="1" applyAlignment="1">
      <alignment vertical="center"/>
    </xf>
    <xf numFmtId="0" fontId="9" fillId="2" borderId="6" xfId="3" applyFont="1" applyFill="1" applyBorder="1" applyAlignment="1">
      <alignment vertical="center" wrapText="1"/>
    </xf>
    <xf numFmtId="2" fontId="4" fillId="0" borderId="11" xfId="2" applyNumberFormat="1" applyFont="1" applyFill="1" applyBorder="1" applyAlignment="1">
      <alignment vertical="center" wrapText="1"/>
    </xf>
    <xf numFmtId="2" fontId="4" fillId="0" borderId="12" xfId="2" applyNumberFormat="1" applyFont="1" applyFill="1" applyBorder="1" applyAlignment="1">
      <alignment vertical="center" wrapText="1"/>
    </xf>
  </cellXfs>
  <cellStyles count="8">
    <cellStyle name="Comma 10" xfId="4"/>
    <cellStyle name="Comma 2 2 2 5" xfId="6"/>
    <cellStyle name="Comma 2 3" xfId="2"/>
    <cellStyle name="Normal" xfId="0" builtinId="0"/>
    <cellStyle name="Normal 10" xfId="1"/>
    <cellStyle name="Normal 11" xfId="5"/>
    <cellStyle name="Normal 2" xfId="7"/>
    <cellStyle name="Normal 5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4</xdr:col>
      <xdr:colOff>88604</xdr:colOff>
      <xdr:row>6</xdr:row>
      <xdr:rowOff>155058</xdr:rowOff>
    </xdr:from>
    <xdr:to>
      <xdr:col>4</xdr:col>
      <xdr:colOff>2968256</xdr:colOff>
      <xdr:row>6</xdr:row>
      <xdr:rowOff>1772093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975" b="6154"/>
        <a:stretch/>
      </xdr:blipFill>
      <xdr:spPr>
        <a:xfrm>
          <a:off x="8724604" y="1552058"/>
          <a:ext cx="2879652" cy="1617035"/>
        </a:xfrm>
        <a:prstGeom prst="rect">
          <a:avLst/>
        </a:prstGeom>
        <a:ln w="28575">
          <a:solidFill>
            <a:schemeClr val="tx1"/>
          </a:solidFill>
        </a:ln>
      </xdr:spPr>
    </xdr:pic>
    <xdr:clientData/>
  </xdr:twoCellAnchor>
  <xdr:twoCellAnchor>
    <xdr:from>
      <xdr:col>4</xdr:col>
      <xdr:colOff>1093139</xdr:colOff>
      <xdr:row>6</xdr:row>
      <xdr:rowOff>1306918</xdr:rowOff>
    </xdr:from>
    <xdr:to>
      <xdr:col>4</xdr:col>
      <xdr:colOff>1436482</xdr:colOff>
      <xdr:row>6</xdr:row>
      <xdr:rowOff>2071134</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H="1">
          <a:off x="9729139" y="2703918"/>
          <a:ext cx="343343" cy="76421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775291</xdr:colOff>
      <xdr:row>6</xdr:row>
      <xdr:rowOff>1373372</xdr:rowOff>
    </xdr:from>
    <xdr:to>
      <xdr:col>4</xdr:col>
      <xdr:colOff>1063256</xdr:colOff>
      <xdr:row>6</xdr:row>
      <xdr:rowOff>2048982</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a:off x="9004448" y="2779971"/>
          <a:ext cx="287965" cy="67561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1340145</xdr:colOff>
      <xdr:row>6</xdr:row>
      <xdr:rowOff>1107559</xdr:rowOff>
    </xdr:from>
    <xdr:to>
      <xdr:col>4</xdr:col>
      <xdr:colOff>1927151</xdr:colOff>
      <xdr:row>6</xdr:row>
      <xdr:rowOff>1927151</xdr:rowOff>
    </xdr:to>
    <xdr:cxnSp macro="">
      <xdr:nvCxnSpPr>
        <xdr:cNvPr id="10" name="Straight Arrow Connector 9">
          <a:extLst>
            <a:ext uri="{FF2B5EF4-FFF2-40B4-BE49-F238E27FC236}">
              <a16:creationId xmlns:a16="http://schemas.microsoft.com/office/drawing/2014/main" id="{00000000-0008-0000-0100-00000A000000}"/>
            </a:ext>
          </a:extLst>
        </xdr:cNvPr>
        <xdr:cNvCxnSpPr/>
      </xdr:nvCxnSpPr>
      <xdr:spPr>
        <a:xfrm>
          <a:off x="9569302" y="2514158"/>
          <a:ext cx="587006" cy="819592"/>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4</xdr:col>
      <xdr:colOff>66453</xdr:colOff>
      <xdr:row>8</xdr:row>
      <xdr:rowOff>60634</xdr:rowOff>
    </xdr:from>
    <xdr:to>
      <xdr:col>4</xdr:col>
      <xdr:colOff>2577519</xdr:colOff>
      <xdr:row>8</xdr:row>
      <xdr:rowOff>1838547</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496" t="18868" r="8563"/>
        <a:stretch/>
      </xdr:blipFill>
      <xdr:spPr>
        <a:xfrm>
          <a:off x="8295610" y="3826332"/>
          <a:ext cx="2511066" cy="1777913"/>
        </a:xfrm>
        <a:prstGeom prst="rect">
          <a:avLst/>
        </a:prstGeom>
        <a:ln cmpd="sng">
          <a:solidFill>
            <a:schemeClr val="tx1"/>
          </a:solidFill>
        </a:ln>
      </xdr:spPr>
    </xdr:pic>
    <xdr:clientData/>
  </xdr:twoCellAnchor>
  <xdr:twoCellAnchor>
    <xdr:from>
      <xdr:col>4</xdr:col>
      <xdr:colOff>1041105</xdr:colOff>
      <xdr:row>8</xdr:row>
      <xdr:rowOff>1162936</xdr:rowOff>
    </xdr:from>
    <xdr:to>
      <xdr:col>4</xdr:col>
      <xdr:colOff>2868576</xdr:colOff>
      <xdr:row>8</xdr:row>
      <xdr:rowOff>1550581</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a:off x="9270262" y="4928634"/>
          <a:ext cx="1827471" cy="387645"/>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1605959</xdr:colOff>
      <xdr:row>8</xdr:row>
      <xdr:rowOff>1074332</xdr:rowOff>
    </xdr:from>
    <xdr:to>
      <xdr:col>4</xdr:col>
      <xdr:colOff>2779971</xdr:colOff>
      <xdr:row>8</xdr:row>
      <xdr:rowOff>1129710</xdr:rowOff>
    </xdr:to>
    <xdr:cxnSp macro="">
      <xdr:nvCxnSpPr>
        <xdr:cNvPr id="16" name="Straight Arrow Connector 15">
          <a:extLst>
            <a:ext uri="{FF2B5EF4-FFF2-40B4-BE49-F238E27FC236}">
              <a16:creationId xmlns:a16="http://schemas.microsoft.com/office/drawing/2014/main" id="{00000000-0008-0000-0100-000010000000}"/>
            </a:ext>
          </a:extLst>
        </xdr:cNvPr>
        <xdr:cNvCxnSpPr/>
      </xdr:nvCxnSpPr>
      <xdr:spPr>
        <a:xfrm>
          <a:off x="9835116" y="4840030"/>
          <a:ext cx="1174012" cy="5537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108857</xdr:colOff>
      <xdr:row>6</xdr:row>
      <xdr:rowOff>2136321</xdr:rowOff>
    </xdr:from>
    <xdr:to>
      <xdr:col>4</xdr:col>
      <xdr:colOff>2193937</xdr:colOff>
      <xdr:row>6</xdr:row>
      <xdr:rowOff>3524250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2967" b="19590"/>
        <a:stretch/>
      </xdr:blipFill>
      <xdr:spPr>
        <a:xfrm>
          <a:off x="8354786" y="3333750"/>
          <a:ext cx="2085080" cy="1387929"/>
        </a:xfrm>
        <a:prstGeom prst="rect">
          <a:avLst/>
        </a:prstGeom>
        <a:ln w="28575">
          <a:solidFill>
            <a:schemeClr val="tx1"/>
          </a:solidFill>
        </a:ln>
      </xdr:spPr>
    </xdr:pic>
    <xdr:clientData/>
  </xdr:twoCellAnchor>
  <xdr:twoCellAnchor>
    <xdr:from>
      <xdr:col>4</xdr:col>
      <xdr:colOff>1605642</xdr:colOff>
      <xdr:row>6</xdr:row>
      <xdr:rowOff>2871107</xdr:rowOff>
    </xdr:from>
    <xdr:to>
      <xdr:col>4</xdr:col>
      <xdr:colOff>2571750</xdr:colOff>
      <xdr:row>6</xdr:row>
      <xdr:rowOff>2952750</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V="1">
          <a:off x="9851571" y="4068536"/>
          <a:ext cx="966108" cy="8164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30726</xdr:colOff>
      <xdr:row>10</xdr:row>
      <xdr:rowOff>40967</xdr:rowOff>
    </xdr:from>
    <xdr:to>
      <xdr:col>4</xdr:col>
      <xdr:colOff>2787447</xdr:colOff>
      <xdr:row>10</xdr:row>
      <xdr:rowOff>1679677</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6852" b="3889"/>
        <a:stretch/>
      </xdr:blipFill>
      <xdr:spPr>
        <a:xfrm>
          <a:off x="8271922" y="7909445"/>
          <a:ext cx="2756721" cy="1638710"/>
        </a:xfrm>
        <a:prstGeom prst="rect">
          <a:avLst/>
        </a:prstGeom>
      </xdr:spPr>
    </xdr:pic>
    <xdr:clientData/>
  </xdr:twoCellAnchor>
  <xdr:twoCellAnchor editAs="oneCell">
    <xdr:from>
      <xdr:col>4</xdr:col>
      <xdr:colOff>102419</xdr:colOff>
      <xdr:row>10</xdr:row>
      <xdr:rowOff>1497430</xdr:rowOff>
    </xdr:from>
    <xdr:to>
      <xdr:col>4</xdr:col>
      <xdr:colOff>1034435</xdr:colOff>
      <xdr:row>10</xdr:row>
      <xdr:rowOff>3128857</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538"/>
        <a:stretch/>
      </xdr:blipFill>
      <xdr:spPr>
        <a:xfrm>
          <a:off x="8343615" y="9365908"/>
          <a:ext cx="932016" cy="1631427"/>
        </a:xfrm>
        <a:prstGeom prst="rect">
          <a:avLst/>
        </a:prstGeom>
        <a:ln w="28575">
          <a:solidFill>
            <a:schemeClr val="tx1"/>
          </a:solidFill>
        </a:ln>
      </xdr:spPr>
    </xdr:pic>
    <xdr:clientData/>
  </xdr:twoCellAnchor>
  <xdr:twoCellAnchor>
    <xdr:from>
      <xdr:col>4</xdr:col>
      <xdr:colOff>2540000</xdr:colOff>
      <xdr:row>10</xdr:row>
      <xdr:rowOff>1188064</xdr:rowOff>
    </xdr:from>
    <xdr:to>
      <xdr:col>4</xdr:col>
      <xdr:colOff>3195484</xdr:colOff>
      <xdr:row>10</xdr:row>
      <xdr:rowOff>1188064</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10795000" y="8726129"/>
          <a:ext cx="65548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603045</xdr:colOff>
      <xdr:row>10</xdr:row>
      <xdr:rowOff>2549012</xdr:rowOff>
    </xdr:from>
    <xdr:to>
      <xdr:col>4</xdr:col>
      <xdr:colOff>1258529</xdr:colOff>
      <xdr:row>10</xdr:row>
      <xdr:rowOff>2549012</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8858045" y="10087077"/>
          <a:ext cx="65548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663267</xdr:colOff>
      <xdr:row>10</xdr:row>
      <xdr:rowOff>2066412</xdr:rowOff>
    </xdr:from>
    <xdr:to>
      <xdr:col>4</xdr:col>
      <xdr:colOff>1318751</xdr:colOff>
      <xdr:row>10</xdr:row>
      <xdr:rowOff>2066412</xdr:rowOff>
    </xdr:to>
    <xdr:cxnSp macro="">
      <xdr:nvCxnSpPr>
        <xdr:cNvPr id="26" name="Straight Arrow Connector 25">
          <a:extLst>
            <a:ext uri="{FF2B5EF4-FFF2-40B4-BE49-F238E27FC236}">
              <a16:creationId xmlns:a16="http://schemas.microsoft.com/office/drawing/2014/main" id="{00000000-0008-0000-0100-00001A000000}"/>
            </a:ext>
          </a:extLst>
        </xdr:cNvPr>
        <xdr:cNvCxnSpPr/>
      </xdr:nvCxnSpPr>
      <xdr:spPr>
        <a:xfrm>
          <a:off x="8918267" y="9604477"/>
          <a:ext cx="65548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1433870</xdr:colOff>
      <xdr:row>10</xdr:row>
      <xdr:rowOff>1771854</xdr:rowOff>
    </xdr:from>
    <xdr:to>
      <xdr:col>4</xdr:col>
      <xdr:colOff>2961701</xdr:colOff>
      <xdr:row>10</xdr:row>
      <xdr:rowOff>3151500</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29616" b="19590"/>
        <a:stretch/>
      </xdr:blipFill>
      <xdr:spPr>
        <a:xfrm>
          <a:off x="9675066" y="9640332"/>
          <a:ext cx="1527831" cy="1379646"/>
        </a:xfrm>
        <a:prstGeom prst="rect">
          <a:avLst/>
        </a:prstGeom>
        <a:ln w="28575">
          <a:solidFill>
            <a:schemeClr val="tx1"/>
          </a:solidFill>
        </a:ln>
      </xdr:spPr>
    </xdr:pic>
    <xdr:clientData/>
  </xdr:twoCellAnchor>
  <xdr:twoCellAnchor>
    <xdr:from>
      <xdr:col>4</xdr:col>
      <xdr:colOff>2180303</xdr:colOff>
      <xdr:row>10</xdr:row>
      <xdr:rowOff>2765322</xdr:rowOff>
    </xdr:from>
    <xdr:to>
      <xdr:col>4</xdr:col>
      <xdr:colOff>3154516</xdr:colOff>
      <xdr:row>10</xdr:row>
      <xdr:rowOff>2774335</xdr:rowOff>
    </xdr:to>
    <xdr:cxnSp macro="">
      <xdr:nvCxnSpPr>
        <xdr:cNvPr id="28" name="Straight Arrow Connector 27">
          <a:extLst>
            <a:ext uri="{FF2B5EF4-FFF2-40B4-BE49-F238E27FC236}">
              <a16:creationId xmlns:a16="http://schemas.microsoft.com/office/drawing/2014/main" id="{00000000-0008-0000-0100-00001C000000}"/>
            </a:ext>
          </a:extLst>
        </xdr:cNvPr>
        <xdr:cNvCxnSpPr/>
      </xdr:nvCxnSpPr>
      <xdr:spPr>
        <a:xfrm flipV="1">
          <a:off x="10435303" y="10303387"/>
          <a:ext cx="974213" cy="901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1974235</xdr:colOff>
      <xdr:row>10</xdr:row>
      <xdr:rowOff>2099596</xdr:rowOff>
    </xdr:from>
    <xdr:to>
      <xdr:col>4</xdr:col>
      <xdr:colOff>3226210</xdr:colOff>
      <xdr:row>10</xdr:row>
      <xdr:rowOff>2107381</xdr:rowOff>
    </xdr:to>
    <xdr:cxnSp macro="">
      <xdr:nvCxnSpPr>
        <xdr:cNvPr id="30" name="Straight Arrow Connector 29">
          <a:extLst>
            <a:ext uri="{FF2B5EF4-FFF2-40B4-BE49-F238E27FC236}">
              <a16:creationId xmlns:a16="http://schemas.microsoft.com/office/drawing/2014/main" id="{00000000-0008-0000-0100-00001E000000}"/>
            </a:ext>
          </a:extLst>
        </xdr:cNvPr>
        <xdr:cNvCxnSpPr/>
      </xdr:nvCxnSpPr>
      <xdr:spPr>
        <a:xfrm flipV="1">
          <a:off x="10229235" y="9637661"/>
          <a:ext cx="1251975" cy="778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68036</xdr:colOff>
      <xdr:row>14</xdr:row>
      <xdr:rowOff>139733</xdr:rowOff>
    </xdr:from>
    <xdr:to>
      <xdr:col>4</xdr:col>
      <xdr:colOff>3497036</xdr:colOff>
      <xdr:row>14</xdr:row>
      <xdr:rowOff>1524000</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5151" t="31190" r="8188" b="32929"/>
        <a:stretch/>
      </xdr:blipFill>
      <xdr:spPr>
        <a:xfrm>
          <a:off x="8704036" y="14199380"/>
          <a:ext cx="3429000" cy="1384267"/>
        </a:xfrm>
        <a:prstGeom prst="rect">
          <a:avLst/>
        </a:prstGeom>
      </xdr:spPr>
    </xdr:pic>
    <xdr:clientData/>
  </xdr:twoCellAnchor>
  <xdr:twoCellAnchor>
    <xdr:from>
      <xdr:col>4</xdr:col>
      <xdr:colOff>1245327</xdr:colOff>
      <xdr:row>14</xdr:row>
      <xdr:rowOff>379019</xdr:rowOff>
    </xdr:from>
    <xdr:to>
      <xdr:col>4</xdr:col>
      <xdr:colOff>2903766</xdr:colOff>
      <xdr:row>14</xdr:row>
      <xdr:rowOff>936548</xdr:rowOff>
    </xdr:to>
    <xdr:sp macro="" textlink="">
      <xdr:nvSpPr>
        <xdr:cNvPr id="44" name="Rectangle 43">
          <a:extLst>
            <a:ext uri="{FF2B5EF4-FFF2-40B4-BE49-F238E27FC236}">
              <a16:creationId xmlns:a16="http://schemas.microsoft.com/office/drawing/2014/main" id="{00000000-0008-0000-0100-00002C000000}"/>
            </a:ext>
          </a:extLst>
        </xdr:cNvPr>
        <xdr:cNvSpPr/>
      </xdr:nvSpPr>
      <xdr:spPr>
        <a:xfrm rot="21130660">
          <a:off x="9491256" y="14693733"/>
          <a:ext cx="1658439" cy="557529"/>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60709</xdr:colOff>
      <xdr:row>16</xdr:row>
      <xdr:rowOff>41868</xdr:rowOff>
    </xdr:from>
    <xdr:to>
      <xdr:col>4</xdr:col>
      <xdr:colOff>3624945</xdr:colOff>
      <xdr:row>16</xdr:row>
      <xdr:rowOff>1285710</xdr:rowOff>
    </xdr:to>
    <xdr:pic>
      <xdr:nvPicPr>
        <xdr:cNvPr id="47" name="Picture 46">
          <a:extLst>
            <a:ext uri="{FF2B5EF4-FFF2-40B4-BE49-F238E27FC236}">
              <a16:creationId xmlns:a16="http://schemas.microsoft.com/office/drawing/2014/main" id="{00000000-0008-0000-0100-00002F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3469"/>
        <a:stretch/>
      </xdr:blipFill>
      <xdr:spPr>
        <a:xfrm>
          <a:off x="8298264" y="15826154"/>
          <a:ext cx="3564236" cy="1243842"/>
        </a:xfrm>
        <a:prstGeom prst="rect">
          <a:avLst/>
        </a:prstGeom>
      </xdr:spPr>
    </xdr:pic>
    <xdr:clientData/>
  </xdr:twoCellAnchor>
  <xdr:twoCellAnchor editAs="oneCell">
    <xdr:from>
      <xdr:col>4</xdr:col>
      <xdr:colOff>103009</xdr:colOff>
      <xdr:row>16</xdr:row>
      <xdr:rowOff>1452982</xdr:rowOff>
    </xdr:from>
    <xdr:to>
      <xdr:col>4</xdr:col>
      <xdr:colOff>3477579</xdr:colOff>
      <xdr:row>16</xdr:row>
      <xdr:rowOff>2551476</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62099" b="19590"/>
        <a:stretch/>
      </xdr:blipFill>
      <xdr:spPr>
        <a:xfrm>
          <a:off x="8739009" y="17454982"/>
          <a:ext cx="3374570" cy="1098494"/>
        </a:xfrm>
        <a:prstGeom prst="rect">
          <a:avLst/>
        </a:prstGeom>
        <a:ln w="28575">
          <a:solidFill>
            <a:schemeClr val="tx1"/>
          </a:solidFill>
        </a:ln>
      </xdr:spPr>
    </xdr:pic>
    <xdr:clientData/>
  </xdr:twoCellAnchor>
  <xdr:twoCellAnchor>
    <xdr:from>
      <xdr:col>4</xdr:col>
      <xdr:colOff>2041071</xdr:colOff>
      <xdr:row>16</xdr:row>
      <xdr:rowOff>1758461</xdr:rowOff>
    </xdr:from>
    <xdr:to>
      <xdr:col>4</xdr:col>
      <xdr:colOff>3223846</xdr:colOff>
      <xdr:row>16</xdr:row>
      <xdr:rowOff>2219011</xdr:rowOff>
    </xdr:to>
    <xdr:sp macro="" textlink="">
      <xdr:nvSpPr>
        <xdr:cNvPr id="50" name="Rectangle 49">
          <a:extLst>
            <a:ext uri="{FF2B5EF4-FFF2-40B4-BE49-F238E27FC236}">
              <a16:creationId xmlns:a16="http://schemas.microsoft.com/office/drawing/2014/main" id="{00000000-0008-0000-0100-000032000000}"/>
            </a:ext>
          </a:extLst>
        </xdr:cNvPr>
        <xdr:cNvSpPr/>
      </xdr:nvSpPr>
      <xdr:spPr>
        <a:xfrm>
          <a:off x="10278626" y="17542747"/>
          <a:ext cx="1182775" cy="460550"/>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269550</xdr:colOff>
      <xdr:row>16</xdr:row>
      <xdr:rowOff>685237</xdr:rowOff>
    </xdr:from>
    <xdr:to>
      <xdr:col>4</xdr:col>
      <xdr:colOff>3210786</xdr:colOff>
      <xdr:row>16</xdr:row>
      <xdr:rowOff>911010</xdr:rowOff>
    </xdr:to>
    <xdr:sp macro="" textlink="">
      <xdr:nvSpPr>
        <xdr:cNvPr id="51" name="Rectangle 50">
          <a:extLst>
            <a:ext uri="{FF2B5EF4-FFF2-40B4-BE49-F238E27FC236}">
              <a16:creationId xmlns:a16="http://schemas.microsoft.com/office/drawing/2014/main" id="{00000000-0008-0000-0100-000033000000}"/>
            </a:ext>
          </a:extLst>
        </xdr:cNvPr>
        <xdr:cNvSpPr/>
      </xdr:nvSpPr>
      <xdr:spPr>
        <a:xfrm rot="680784">
          <a:off x="8507105" y="16469523"/>
          <a:ext cx="2941236" cy="225773"/>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54208</xdr:colOff>
      <xdr:row>18</xdr:row>
      <xdr:rowOff>1368265</xdr:rowOff>
    </xdr:from>
    <xdr:to>
      <xdr:col>4</xdr:col>
      <xdr:colOff>3428778</xdr:colOff>
      <xdr:row>18</xdr:row>
      <xdr:rowOff>2466759</xdr:rowOff>
    </xdr:to>
    <xdr:pic>
      <xdr:nvPicPr>
        <xdr:cNvPr id="52" name="Picture 51">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62099" b="19590"/>
        <a:stretch/>
      </xdr:blipFill>
      <xdr:spPr>
        <a:xfrm>
          <a:off x="8277905" y="20029216"/>
          <a:ext cx="3374570" cy="1098494"/>
        </a:xfrm>
        <a:prstGeom prst="rect">
          <a:avLst/>
        </a:prstGeom>
        <a:ln w="28575">
          <a:solidFill>
            <a:schemeClr val="tx1"/>
          </a:solidFill>
        </a:ln>
      </xdr:spPr>
    </xdr:pic>
    <xdr:clientData/>
  </xdr:twoCellAnchor>
  <xdr:twoCellAnchor editAs="oneCell">
    <xdr:from>
      <xdr:col>4</xdr:col>
      <xdr:colOff>34321</xdr:colOff>
      <xdr:row>18</xdr:row>
      <xdr:rowOff>36119</xdr:rowOff>
    </xdr:from>
    <xdr:to>
      <xdr:col>4</xdr:col>
      <xdr:colOff>3598557</xdr:colOff>
      <xdr:row>18</xdr:row>
      <xdr:rowOff>1279961</xdr:rowOff>
    </xdr:to>
    <xdr:pic>
      <xdr:nvPicPr>
        <xdr:cNvPr id="53" name="Picture 52">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3469"/>
        <a:stretch/>
      </xdr:blipFill>
      <xdr:spPr>
        <a:xfrm>
          <a:off x="8258018" y="18697070"/>
          <a:ext cx="3564236" cy="1243842"/>
        </a:xfrm>
        <a:prstGeom prst="rect">
          <a:avLst/>
        </a:prstGeom>
      </xdr:spPr>
    </xdr:pic>
    <xdr:clientData/>
  </xdr:twoCellAnchor>
  <xdr:twoCellAnchor>
    <xdr:from>
      <xdr:col>4</xdr:col>
      <xdr:colOff>157659</xdr:colOff>
      <xdr:row>18</xdr:row>
      <xdr:rowOff>854724</xdr:rowOff>
    </xdr:from>
    <xdr:to>
      <xdr:col>4</xdr:col>
      <xdr:colOff>3098895</xdr:colOff>
      <xdr:row>18</xdr:row>
      <xdr:rowOff>995043</xdr:rowOff>
    </xdr:to>
    <xdr:sp macro="" textlink="">
      <xdr:nvSpPr>
        <xdr:cNvPr id="54" name="Rectangle 53">
          <a:extLst>
            <a:ext uri="{FF2B5EF4-FFF2-40B4-BE49-F238E27FC236}">
              <a16:creationId xmlns:a16="http://schemas.microsoft.com/office/drawing/2014/main" id="{00000000-0008-0000-0100-000036000000}"/>
            </a:ext>
          </a:extLst>
        </xdr:cNvPr>
        <xdr:cNvSpPr/>
      </xdr:nvSpPr>
      <xdr:spPr>
        <a:xfrm rot="851357">
          <a:off x="8381356" y="19515675"/>
          <a:ext cx="2941236" cy="140319"/>
        </a:xfrm>
        <a:prstGeom prst="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2095175</xdr:colOff>
      <xdr:row>18</xdr:row>
      <xdr:rowOff>2109305</xdr:rowOff>
    </xdr:from>
    <xdr:to>
      <xdr:col>4</xdr:col>
      <xdr:colOff>3293389</xdr:colOff>
      <xdr:row>18</xdr:row>
      <xdr:rowOff>2260170</xdr:rowOff>
    </xdr:to>
    <xdr:sp macro="" textlink="">
      <xdr:nvSpPr>
        <xdr:cNvPr id="55" name="Rectangle 54">
          <a:extLst>
            <a:ext uri="{FF2B5EF4-FFF2-40B4-BE49-F238E27FC236}">
              <a16:creationId xmlns:a16="http://schemas.microsoft.com/office/drawing/2014/main" id="{00000000-0008-0000-0100-000037000000}"/>
            </a:ext>
          </a:extLst>
        </xdr:cNvPr>
        <xdr:cNvSpPr/>
      </xdr:nvSpPr>
      <xdr:spPr>
        <a:xfrm>
          <a:off x="10328650" y="21030152"/>
          <a:ext cx="1198214" cy="150865"/>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2123818</xdr:colOff>
      <xdr:row>6</xdr:row>
      <xdr:rowOff>1248547</xdr:rowOff>
    </xdr:from>
    <xdr:to>
      <xdr:col>4</xdr:col>
      <xdr:colOff>2136690</xdr:colOff>
      <xdr:row>6</xdr:row>
      <xdr:rowOff>1917872</xdr:rowOff>
    </xdr:to>
    <xdr:cxnSp macro="">
      <xdr:nvCxnSpPr>
        <xdr:cNvPr id="42" name="Straight Arrow Connector 41">
          <a:extLst>
            <a:ext uri="{FF2B5EF4-FFF2-40B4-BE49-F238E27FC236}">
              <a16:creationId xmlns:a16="http://schemas.microsoft.com/office/drawing/2014/main" id="{00000000-0008-0000-0100-00002A000000}"/>
            </a:ext>
          </a:extLst>
        </xdr:cNvPr>
        <xdr:cNvCxnSpPr/>
      </xdr:nvCxnSpPr>
      <xdr:spPr>
        <a:xfrm>
          <a:off x="10374527" y="2677297"/>
          <a:ext cx="12872" cy="6693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210128</xdr:colOff>
      <xdr:row>12</xdr:row>
      <xdr:rowOff>109105</xdr:rowOff>
    </xdr:from>
    <xdr:to>
      <xdr:col>4</xdr:col>
      <xdr:colOff>3110170</xdr:colOff>
      <xdr:row>12</xdr:row>
      <xdr:rowOff>1453670</xdr:rowOff>
    </xdr:to>
    <xdr:pic>
      <xdr:nvPicPr>
        <xdr:cNvPr id="57" name="Picture 56">
          <a:extLst>
            <a:ext uri="{FF2B5EF4-FFF2-40B4-BE49-F238E27FC236}">
              <a16:creationId xmlns:a16="http://schemas.microsoft.com/office/drawing/2014/main" id="{00000000-0008-0000-0100-000039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38341"/>
        <a:stretch/>
      </xdr:blipFill>
      <xdr:spPr>
        <a:xfrm>
          <a:off x="8436264" y="15536719"/>
          <a:ext cx="2900042" cy="1344565"/>
        </a:xfrm>
        <a:prstGeom prst="rect">
          <a:avLst/>
        </a:prstGeom>
      </xdr:spPr>
    </xdr:pic>
    <xdr:clientData/>
  </xdr:twoCellAnchor>
  <xdr:twoCellAnchor>
    <xdr:from>
      <xdr:col>4</xdr:col>
      <xdr:colOff>852510</xdr:colOff>
      <xdr:row>12</xdr:row>
      <xdr:rowOff>318149</xdr:rowOff>
    </xdr:from>
    <xdr:to>
      <xdr:col>4</xdr:col>
      <xdr:colOff>2914552</xdr:colOff>
      <xdr:row>12</xdr:row>
      <xdr:rowOff>808700</xdr:rowOff>
    </xdr:to>
    <xdr:sp macro="" textlink="">
      <xdr:nvSpPr>
        <xdr:cNvPr id="58" name="Rectangle 57">
          <a:extLst>
            <a:ext uri="{FF2B5EF4-FFF2-40B4-BE49-F238E27FC236}">
              <a16:creationId xmlns:a16="http://schemas.microsoft.com/office/drawing/2014/main" id="{00000000-0008-0000-0100-00003A000000}"/>
            </a:ext>
          </a:extLst>
        </xdr:cNvPr>
        <xdr:cNvSpPr/>
      </xdr:nvSpPr>
      <xdr:spPr>
        <a:xfrm rot="20688319">
          <a:off x="9093706" y="15765214"/>
          <a:ext cx="2062042" cy="490551"/>
        </a:xfrm>
        <a:prstGeom prst="rect">
          <a:avLst/>
        </a:prstGeom>
        <a:noFill/>
        <a:ln w="101600">
          <a:solidFill>
            <a:srgbClr val="FF0000"/>
          </a:solidFill>
          <a:prstDash val="lgDashDot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L66"/>
  <sheetViews>
    <sheetView topLeftCell="A22" zoomScale="80" zoomScaleNormal="80" workbookViewId="0">
      <selection activeCell="F36" sqref="F36:F37"/>
    </sheetView>
  </sheetViews>
  <sheetFormatPr defaultRowHeight="15" x14ac:dyDescent="0.25"/>
  <cols>
    <col min="2" max="2" width="33.5703125" customWidth="1"/>
  </cols>
  <sheetData>
    <row r="2" spans="1:6" x14ac:dyDescent="0.25">
      <c r="A2" s="12" t="s">
        <v>0</v>
      </c>
    </row>
    <row r="3" spans="1:6" x14ac:dyDescent="0.25">
      <c r="A3" s="12" t="s">
        <v>1</v>
      </c>
    </row>
    <row r="5" spans="1:6" x14ac:dyDescent="0.25">
      <c r="A5" s="13">
        <v>1</v>
      </c>
      <c r="B5" s="13" t="s">
        <v>2</v>
      </c>
      <c r="C5" s="13">
        <v>1.1299999999999999</v>
      </c>
      <c r="D5" s="13">
        <v>1.1299999999999999</v>
      </c>
      <c r="E5" s="13"/>
      <c r="F5" s="13">
        <f>(C5*D5)</f>
        <v>1.2768999999999997</v>
      </c>
    </row>
    <row r="6" spans="1:6" x14ac:dyDescent="0.25">
      <c r="A6" s="13"/>
      <c r="B6" s="13"/>
      <c r="C6" s="13">
        <v>1.1299999999999999</v>
      </c>
      <c r="D6" s="13">
        <v>0.6</v>
      </c>
      <c r="E6" s="13"/>
      <c r="F6" s="13">
        <f t="shared" ref="F6:F9" si="0">(C6*D6)</f>
        <v>0.67799999999999994</v>
      </c>
    </row>
    <row r="7" spans="1:6" x14ac:dyDescent="0.25">
      <c r="A7" s="13"/>
      <c r="B7" s="13"/>
      <c r="C7" s="13">
        <v>0.6</v>
      </c>
      <c r="D7" s="13">
        <v>2.93</v>
      </c>
      <c r="E7" s="13"/>
      <c r="F7" s="13">
        <f t="shared" si="0"/>
        <v>1.758</v>
      </c>
    </row>
    <row r="8" spans="1:6" x14ac:dyDescent="0.25">
      <c r="A8" s="13"/>
      <c r="B8" s="13"/>
      <c r="C8" s="13">
        <v>0.1</v>
      </c>
      <c r="D8" s="13">
        <v>1.8</v>
      </c>
      <c r="E8" s="13"/>
      <c r="F8" s="13">
        <f t="shared" si="0"/>
        <v>0.18000000000000002</v>
      </c>
    </row>
    <row r="9" spans="1:6" x14ac:dyDescent="0.25">
      <c r="A9" s="13"/>
      <c r="B9" s="13"/>
      <c r="C9" s="13">
        <v>0.1</v>
      </c>
      <c r="D9" s="13">
        <v>0.9</v>
      </c>
      <c r="E9" s="13"/>
      <c r="F9" s="13">
        <f t="shared" si="0"/>
        <v>9.0000000000000011E-2</v>
      </c>
    </row>
    <row r="10" spans="1:6" x14ac:dyDescent="0.25">
      <c r="A10" s="13"/>
      <c r="B10" s="13"/>
      <c r="C10" s="13">
        <v>0.15</v>
      </c>
      <c r="D10" s="13">
        <v>0.9</v>
      </c>
      <c r="E10" s="13">
        <v>3</v>
      </c>
      <c r="F10" s="13">
        <f>(C10*D10*E10)</f>
        <v>0.40500000000000003</v>
      </c>
    </row>
    <row r="11" spans="1:6" x14ac:dyDescent="0.25">
      <c r="A11" s="13"/>
      <c r="B11" s="13"/>
      <c r="C11" s="13">
        <v>0.15</v>
      </c>
      <c r="D11" s="13">
        <v>1.8</v>
      </c>
      <c r="E11" s="13"/>
      <c r="F11" s="13">
        <f>(C11*D11)</f>
        <v>0.27</v>
      </c>
    </row>
    <row r="12" spans="1:6" x14ac:dyDescent="0.25">
      <c r="A12" s="13"/>
      <c r="B12" s="13"/>
      <c r="C12" s="13"/>
      <c r="D12" s="13"/>
      <c r="E12" s="13"/>
      <c r="F12" s="14">
        <f>SUM(F5:F11)</f>
        <v>4.6578999999999997</v>
      </c>
    </row>
    <row r="13" spans="1:6" x14ac:dyDescent="0.25">
      <c r="A13" s="13"/>
      <c r="B13" s="13"/>
      <c r="C13" s="13"/>
      <c r="D13" s="13"/>
      <c r="E13" s="13"/>
      <c r="F13" s="13"/>
    </row>
    <row r="14" spans="1:6" x14ac:dyDescent="0.25">
      <c r="A14" s="13">
        <v>2</v>
      </c>
      <c r="B14" s="13" t="s">
        <v>3</v>
      </c>
      <c r="C14" s="13"/>
      <c r="D14" s="13"/>
      <c r="E14" s="13"/>
      <c r="F14" s="13"/>
    </row>
    <row r="15" spans="1:6" x14ac:dyDescent="0.25">
      <c r="A15" s="13"/>
      <c r="B15" s="13" t="s">
        <v>4</v>
      </c>
      <c r="C15" s="13">
        <v>0.95</v>
      </c>
      <c r="D15" s="13">
        <v>3.65</v>
      </c>
      <c r="E15" s="13"/>
      <c r="F15" s="13">
        <f>(C15*D15)</f>
        <v>3.4674999999999998</v>
      </c>
    </row>
    <row r="16" spans="1:6" x14ac:dyDescent="0.25">
      <c r="A16" s="13"/>
      <c r="B16" s="13" t="s">
        <v>5</v>
      </c>
      <c r="C16" s="13">
        <v>0.85</v>
      </c>
      <c r="D16" s="13">
        <v>3.3</v>
      </c>
      <c r="E16" s="13"/>
      <c r="F16" s="13">
        <f>(C16*D16)</f>
        <v>2.8049999999999997</v>
      </c>
    </row>
    <row r="17" spans="1:7" x14ac:dyDescent="0.25">
      <c r="A17" s="13"/>
      <c r="B17" s="13"/>
      <c r="C17" s="13">
        <v>0.85</v>
      </c>
      <c r="D17" s="13">
        <v>1.1000000000000001</v>
      </c>
      <c r="E17" s="13">
        <v>2</v>
      </c>
      <c r="F17" s="13">
        <f>(C17*D17*E17)</f>
        <v>1.87</v>
      </c>
    </row>
    <row r="18" spans="1:7" x14ac:dyDescent="0.25">
      <c r="A18" s="13"/>
      <c r="B18" s="13"/>
      <c r="C18" s="13">
        <v>1.85</v>
      </c>
      <c r="D18" s="13">
        <v>0.5</v>
      </c>
      <c r="E18" s="13"/>
      <c r="F18" s="13">
        <f>(C18*D18)</f>
        <v>0.92500000000000004</v>
      </c>
    </row>
    <row r="19" spans="1:7" x14ac:dyDescent="0.25">
      <c r="A19" s="13"/>
      <c r="B19" s="13"/>
      <c r="C19" s="13"/>
      <c r="D19" s="13"/>
      <c r="E19" s="13"/>
      <c r="F19" s="14">
        <f>SUM(F15:F18)</f>
        <v>9.067499999999999</v>
      </c>
    </row>
    <row r="20" spans="1:7" x14ac:dyDescent="0.25">
      <c r="A20" s="13"/>
      <c r="B20" s="13"/>
      <c r="C20" s="13"/>
      <c r="D20" s="13"/>
      <c r="E20" s="13"/>
      <c r="F20" s="13"/>
    </row>
    <row r="21" spans="1:7" x14ac:dyDescent="0.25">
      <c r="A21" s="13">
        <v>3</v>
      </c>
      <c r="B21" s="13" t="s">
        <v>6</v>
      </c>
      <c r="C21" s="13">
        <v>2.95</v>
      </c>
      <c r="D21" s="13">
        <v>1.35</v>
      </c>
      <c r="E21" s="13">
        <v>4</v>
      </c>
      <c r="F21" s="13">
        <f>(C21*D21*E21)</f>
        <v>15.930000000000001</v>
      </c>
    </row>
    <row r="22" spans="1:7" x14ac:dyDescent="0.25">
      <c r="A22" s="13"/>
      <c r="B22" s="13"/>
      <c r="C22" s="13">
        <v>0.85</v>
      </c>
      <c r="D22" s="13">
        <v>1.5</v>
      </c>
      <c r="E22" s="13">
        <v>4</v>
      </c>
      <c r="F22" s="13">
        <f>(C22*D22*E22)</f>
        <v>5.0999999999999996</v>
      </c>
    </row>
    <row r="23" spans="1:7" x14ac:dyDescent="0.25">
      <c r="A23" s="13"/>
      <c r="B23" s="13" t="s">
        <v>7</v>
      </c>
      <c r="C23" s="13">
        <v>3.65</v>
      </c>
      <c r="D23" s="13">
        <v>0.85</v>
      </c>
      <c r="E23" s="13"/>
      <c r="F23" s="13">
        <f>(C23*D23)</f>
        <v>3.1025</v>
      </c>
    </row>
    <row r="24" spans="1:7" x14ac:dyDescent="0.25">
      <c r="A24" s="13"/>
      <c r="B24" s="13"/>
      <c r="C24" s="13">
        <v>0.85</v>
      </c>
      <c r="D24" s="13">
        <v>1</v>
      </c>
      <c r="E24" s="13"/>
      <c r="F24" s="13">
        <f>(C24*D24)</f>
        <v>0.85</v>
      </c>
    </row>
    <row r="25" spans="1:7" x14ac:dyDescent="0.25">
      <c r="A25" s="13"/>
      <c r="B25" s="13"/>
      <c r="C25" s="13">
        <v>1.6</v>
      </c>
      <c r="D25" s="13">
        <v>0.9</v>
      </c>
      <c r="E25" s="13"/>
      <c r="F25" s="13">
        <f>(C25*D25)</f>
        <v>1.4400000000000002</v>
      </c>
      <c r="G25" t="s">
        <v>8</v>
      </c>
    </row>
    <row r="26" spans="1:7" x14ac:dyDescent="0.25">
      <c r="A26" s="13"/>
      <c r="B26" s="13"/>
      <c r="C26" s="13">
        <v>1</v>
      </c>
      <c r="D26" s="13">
        <v>3.1</v>
      </c>
      <c r="E26" s="13"/>
      <c r="F26" s="13">
        <f>(C26*D26)</f>
        <v>3.1</v>
      </c>
    </row>
    <row r="27" spans="1:7" x14ac:dyDescent="0.25">
      <c r="A27" s="13"/>
      <c r="B27" s="13"/>
      <c r="C27" s="13">
        <v>0.6</v>
      </c>
      <c r="D27" s="13">
        <v>1.1000000000000001</v>
      </c>
      <c r="E27" s="13">
        <v>3</v>
      </c>
      <c r="F27" s="13">
        <f>(C27*D27*E27)</f>
        <v>1.98</v>
      </c>
    </row>
    <row r="28" spans="1:7" x14ac:dyDescent="0.25">
      <c r="A28" s="13"/>
      <c r="B28" s="13"/>
      <c r="C28" s="13">
        <v>2.48</v>
      </c>
      <c r="D28" s="13">
        <v>0.5</v>
      </c>
      <c r="E28" s="13"/>
      <c r="F28" s="13">
        <f>(C28*D28)</f>
        <v>1.24</v>
      </c>
      <c r="G28" t="s">
        <v>9</v>
      </c>
    </row>
    <row r="29" spans="1:7" x14ac:dyDescent="0.25">
      <c r="A29" s="13"/>
      <c r="B29" s="13"/>
      <c r="C29" s="13">
        <v>5.74</v>
      </c>
      <c r="D29" s="13">
        <v>0.6</v>
      </c>
      <c r="E29" s="13"/>
      <c r="F29" s="13">
        <f>(C29*D29)</f>
        <v>3.444</v>
      </c>
      <c r="G29" t="s">
        <v>10</v>
      </c>
    </row>
    <row r="30" spans="1:7" x14ac:dyDescent="0.25">
      <c r="A30" s="13"/>
      <c r="B30" s="13"/>
      <c r="C30" s="13">
        <v>6.2</v>
      </c>
      <c r="D30" s="13">
        <v>1.4</v>
      </c>
      <c r="E30" s="13"/>
      <c r="F30" s="13">
        <f>(C30*D30)</f>
        <v>8.68</v>
      </c>
      <c r="G30" t="s">
        <v>11</v>
      </c>
    </row>
    <row r="31" spans="1:7" x14ac:dyDescent="0.25">
      <c r="A31" s="13"/>
      <c r="B31" s="13"/>
      <c r="C31" s="13">
        <v>6.2</v>
      </c>
      <c r="D31" s="13">
        <v>1.6</v>
      </c>
      <c r="E31" s="13"/>
      <c r="F31" s="13">
        <f>(C31*D31)</f>
        <v>9.9200000000000017</v>
      </c>
      <c r="G31" t="s">
        <v>12</v>
      </c>
    </row>
    <row r="32" spans="1:7" x14ac:dyDescent="0.25">
      <c r="A32" s="13"/>
      <c r="B32" s="13"/>
      <c r="C32" s="13"/>
      <c r="D32" s="13"/>
      <c r="E32" s="13"/>
      <c r="F32" s="14">
        <f>SUM(F21:F31)</f>
        <v>54.786500000000011</v>
      </c>
    </row>
    <row r="33" spans="1:12" x14ac:dyDescent="0.25">
      <c r="A33" s="13"/>
      <c r="B33" s="13"/>
      <c r="C33" s="13"/>
      <c r="D33" s="13"/>
      <c r="E33" s="13"/>
      <c r="F33" s="13"/>
    </row>
    <row r="34" spans="1:12" x14ac:dyDescent="0.25">
      <c r="A34" s="13">
        <v>4</v>
      </c>
      <c r="B34" s="13" t="s">
        <v>13</v>
      </c>
      <c r="C34" s="13"/>
      <c r="D34" s="13"/>
      <c r="E34" s="13"/>
      <c r="F34" s="13"/>
    </row>
    <row r="35" spans="1:12" ht="33.75" customHeight="1" x14ac:dyDescent="0.25">
      <c r="A35" s="13"/>
      <c r="B35" s="15" t="s">
        <v>14</v>
      </c>
      <c r="C35" s="13">
        <v>5.74</v>
      </c>
      <c r="D35" s="13">
        <v>0.5</v>
      </c>
      <c r="E35" s="13"/>
      <c r="F35" s="13">
        <f>(C35*D35)</f>
        <v>2.87</v>
      </c>
    </row>
    <row r="36" spans="1:12" x14ac:dyDescent="0.25">
      <c r="A36" s="13"/>
      <c r="B36" s="15" t="s">
        <v>15</v>
      </c>
      <c r="C36" s="13">
        <f>(0.3+0.075+0.075)</f>
        <v>0.45</v>
      </c>
      <c r="D36" s="13">
        <v>1.6</v>
      </c>
      <c r="E36" s="13">
        <v>47</v>
      </c>
      <c r="F36" s="13">
        <f>(C36*D36*E36)</f>
        <v>33.840000000000003</v>
      </c>
      <c r="G36" t="s">
        <v>16</v>
      </c>
    </row>
    <row r="37" spans="1:12" x14ac:dyDescent="0.25">
      <c r="A37" s="13"/>
      <c r="B37" s="13"/>
      <c r="C37" s="13">
        <f>(0.15+0.15+0.075+0.075)</f>
        <v>0.45</v>
      </c>
      <c r="D37" s="13">
        <v>6.5</v>
      </c>
      <c r="E37" s="13">
        <v>2</v>
      </c>
      <c r="F37" s="13">
        <f>(C37*D37*E37)</f>
        <v>5.8500000000000005</v>
      </c>
      <c r="G37" t="s">
        <v>17</v>
      </c>
    </row>
    <row r="38" spans="1:12" ht="30" x14ac:dyDescent="0.25">
      <c r="A38" s="13"/>
      <c r="B38" s="15" t="s">
        <v>18</v>
      </c>
      <c r="C38" s="13">
        <v>1.6</v>
      </c>
      <c r="D38" s="13">
        <v>6.2</v>
      </c>
      <c r="E38" s="13"/>
      <c r="F38" s="13">
        <f>(C38*D38)</f>
        <v>9.9200000000000017</v>
      </c>
    </row>
    <row r="39" spans="1:12" ht="30" x14ac:dyDescent="0.25">
      <c r="A39" s="13"/>
      <c r="B39" s="20" t="s">
        <v>19</v>
      </c>
      <c r="C39" s="13">
        <v>0.9</v>
      </c>
      <c r="D39" s="13">
        <v>2.95</v>
      </c>
      <c r="E39" s="13"/>
      <c r="F39" s="13">
        <f>(C39*D39)</f>
        <v>2.6550000000000002</v>
      </c>
    </row>
    <row r="40" spans="1:12" x14ac:dyDescent="0.25">
      <c r="A40" s="13"/>
      <c r="B40" s="20" t="s">
        <v>20</v>
      </c>
      <c r="C40" s="13"/>
      <c r="D40" s="13"/>
      <c r="E40" s="13"/>
      <c r="F40" s="13">
        <v>3</v>
      </c>
      <c r="I40">
        <v>2</v>
      </c>
      <c r="J40">
        <v>3.14</v>
      </c>
      <c r="K40">
        <v>0.45</v>
      </c>
      <c r="L40">
        <f>(I40*J40*K40)</f>
        <v>2.8260000000000001</v>
      </c>
    </row>
    <row r="41" spans="1:12" x14ac:dyDescent="0.25">
      <c r="A41" s="13"/>
      <c r="B41" s="13"/>
      <c r="C41" s="13"/>
      <c r="D41" s="13"/>
      <c r="E41" s="13"/>
      <c r="F41" s="14">
        <f>SUM(F35:F40)</f>
        <v>58.135000000000005</v>
      </c>
    </row>
    <row r="42" spans="1:12" x14ac:dyDescent="0.25">
      <c r="A42" s="13"/>
      <c r="B42" s="13"/>
      <c r="C42" s="13"/>
      <c r="D42" s="13"/>
      <c r="E42" s="13"/>
      <c r="F42" s="13"/>
    </row>
    <row r="43" spans="1:12" ht="30" x14ac:dyDescent="0.25">
      <c r="A43" s="13">
        <v>5</v>
      </c>
      <c r="B43" s="15" t="s">
        <v>21</v>
      </c>
      <c r="C43" s="13">
        <v>2.48</v>
      </c>
      <c r="D43" s="13">
        <v>0.6</v>
      </c>
      <c r="E43" s="13"/>
      <c r="F43" s="14">
        <f>(C43*D43)</f>
        <v>1.488</v>
      </c>
    </row>
    <row r="44" spans="1:12" x14ac:dyDescent="0.25">
      <c r="A44" s="13"/>
      <c r="B44" s="13"/>
      <c r="C44" s="13"/>
      <c r="D44" s="13"/>
      <c r="E44" s="13"/>
      <c r="F44" s="14"/>
    </row>
    <row r="45" spans="1:12" x14ac:dyDescent="0.25">
      <c r="A45" s="13">
        <v>6</v>
      </c>
      <c r="B45" s="13" t="s">
        <v>22</v>
      </c>
      <c r="C45" s="13">
        <v>6.2</v>
      </c>
      <c r="D45" s="13">
        <v>0.45</v>
      </c>
      <c r="E45" s="13"/>
      <c r="F45" s="13">
        <f>(C45*D45)</f>
        <v>2.79</v>
      </c>
    </row>
    <row r="46" spans="1:12" x14ac:dyDescent="0.25">
      <c r="A46" s="13"/>
      <c r="B46" s="16" t="s">
        <v>23</v>
      </c>
      <c r="C46" s="13">
        <v>1.2</v>
      </c>
      <c r="D46" s="13">
        <v>0.45</v>
      </c>
      <c r="E46" s="13"/>
      <c r="F46" s="13">
        <f>(C46*D46)</f>
        <v>0.54</v>
      </c>
    </row>
    <row r="47" spans="1:12" x14ac:dyDescent="0.25">
      <c r="A47" s="13"/>
      <c r="B47" s="16"/>
      <c r="C47" s="13"/>
      <c r="D47" s="13"/>
      <c r="E47" s="13"/>
      <c r="F47" s="14">
        <f>SUM(F45:F46)</f>
        <v>3.33</v>
      </c>
    </row>
    <row r="48" spans="1:12" x14ac:dyDescent="0.25">
      <c r="A48" s="13"/>
      <c r="B48" s="16"/>
      <c r="C48" s="13"/>
      <c r="D48" s="13"/>
      <c r="E48" s="13"/>
      <c r="F48" s="14"/>
    </row>
    <row r="49" spans="1:7" ht="30" x14ac:dyDescent="0.25">
      <c r="A49" s="13">
        <v>7</v>
      </c>
      <c r="B49" s="20" t="s">
        <v>24</v>
      </c>
      <c r="C49" s="13">
        <v>6.2</v>
      </c>
      <c r="D49" s="13">
        <v>0.15</v>
      </c>
      <c r="E49" s="13"/>
      <c r="F49" s="14">
        <f>(C49*D49)</f>
        <v>0.92999999999999994</v>
      </c>
    </row>
    <row r="50" spans="1:7" x14ac:dyDescent="0.25">
      <c r="A50" s="13"/>
      <c r="B50" s="20"/>
      <c r="C50" s="13">
        <v>1.2</v>
      </c>
      <c r="D50" s="13">
        <v>0.15</v>
      </c>
      <c r="E50" s="13"/>
      <c r="F50" s="14">
        <f>(C50*D50)</f>
        <v>0.18</v>
      </c>
    </row>
    <row r="51" spans="1:7" x14ac:dyDescent="0.25">
      <c r="A51" s="13"/>
      <c r="B51" s="20"/>
      <c r="C51" s="13"/>
      <c r="D51" s="13"/>
      <c r="E51" s="13"/>
      <c r="F51" s="14">
        <f>SUM(F49:F50)</f>
        <v>1.1099999999999999</v>
      </c>
    </row>
    <row r="52" spans="1:7" x14ac:dyDescent="0.25">
      <c r="A52" s="13"/>
      <c r="B52" s="16"/>
      <c r="C52" s="13"/>
      <c r="D52" s="13"/>
      <c r="E52" s="13"/>
      <c r="F52" s="14"/>
    </row>
    <row r="53" spans="1:7" x14ac:dyDescent="0.25">
      <c r="A53" s="13">
        <v>8</v>
      </c>
      <c r="B53" s="13" t="s">
        <v>25</v>
      </c>
      <c r="C53" s="13"/>
      <c r="D53" s="13"/>
      <c r="E53" s="13"/>
      <c r="F53" s="13"/>
    </row>
    <row r="54" spans="1:7" x14ac:dyDescent="0.25">
      <c r="A54" s="13"/>
      <c r="B54" s="16" t="s">
        <v>26</v>
      </c>
      <c r="C54" s="13"/>
      <c r="D54" s="13"/>
      <c r="E54" s="13"/>
      <c r="F54" s="13">
        <v>20</v>
      </c>
      <c r="G54" t="s">
        <v>27</v>
      </c>
    </row>
    <row r="55" spans="1:7" x14ac:dyDescent="0.25">
      <c r="A55" s="13"/>
      <c r="B55" s="16" t="s">
        <v>28</v>
      </c>
      <c r="C55" s="13"/>
      <c r="D55" s="13"/>
      <c r="E55" s="13"/>
      <c r="F55" s="13">
        <v>10</v>
      </c>
      <c r="G55" t="s">
        <v>27</v>
      </c>
    </row>
    <row r="56" spans="1:7" x14ac:dyDescent="0.25">
      <c r="A56" s="13"/>
      <c r="B56" s="13"/>
      <c r="C56" s="13"/>
      <c r="D56" s="13"/>
      <c r="E56" s="13"/>
      <c r="F56" s="14">
        <f>SUM(F54:F55)</f>
        <v>30</v>
      </c>
    </row>
    <row r="57" spans="1:7" x14ac:dyDescent="0.25">
      <c r="A57" s="13"/>
      <c r="B57" s="13"/>
      <c r="C57" s="13"/>
      <c r="D57" s="13"/>
      <c r="E57" s="13"/>
      <c r="F57" s="14"/>
    </row>
    <row r="58" spans="1:7" x14ac:dyDescent="0.25">
      <c r="A58" s="13">
        <v>9</v>
      </c>
      <c r="B58" s="13" t="s">
        <v>29</v>
      </c>
      <c r="C58" s="13"/>
      <c r="D58" s="13"/>
      <c r="E58" s="13"/>
      <c r="F58" s="14"/>
    </row>
    <row r="59" spans="1:7" x14ac:dyDescent="0.25">
      <c r="A59" s="13"/>
      <c r="B59" s="13"/>
      <c r="C59" s="13"/>
      <c r="D59" s="13"/>
      <c r="E59" s="13"/>
      <c r="F59" s="13"/>
    </row>
    <row r="60" spans="1:7" x14ac:dyDescent="0.25">
      <c r="A60" s="13">
        <v>10</v>
      </c>
      <c r="B60" s="13" t="s">
        <v>30</v>
      </c>
      <c r="C60" s="13"/>
      <c r="D60" s="13"/>
      <c r="E60" s="13"/>
      <c r="F60" s="13"/>
    </row>
    <row r="61" spans="1:7" x14ac:dyDescent="0.25">
      <c r="A61" s="13"/>
      <c r="B61" s="13" t="s">
        <v>31</v>
      </c>
      <c r="C61" s="13">
        <v>3</v>
      </c>
      <c r="D61" s="13"/>
      <c r="E61" s="13"/>
      <c r="F61" s="13">
        <f>C61</f>
        <v>3</v>
      </c>
    </row>
    <row r="62" spans="1:7" x14ac:dyDescent="0.25">
      <c r="A62" s="13"/>
      <c r="B62" s="13" t="s">
        <v>32</v>
      </c>
      <c r="C62" s="13">
        <v>6</v>
      </c>
      <c r="D62" s="13"/>
      <c r="E62" s="13"/>
      <c r="F62" s="13">
        <f>C62</f>
        <v>6</v>
      </c>
    </row>
    <row r="63" spans="1:7" x14ac:dyDescent="0.25">
      <c r="A63" s="13"/>
      <c r="B63" s="13"/>
      <c r="C63" s="13"/>
      <c r="D63" s="13"/>
      <c r="E63" s="13"/>
      <c r="F63" s="13"/>
    </row>
    <row r="64" spans="1:7" x14ac:dyDescent="0.25">
      <c r="A64" s="13">
        <v>11</v>
      </c>
      <c r="B64" s="13" t="s">
        <v>33</v>
      </c>
      <c r="C64" s="13"/>
      <c r="D64" s="13"/>
      <c r="E64" s="13"/>
      <c r="F64" s="13">
        <v>1.22</v>
      </c>
    </row>
    <row r="65" spans="1:6" x14ac:dyDescent="0.25">
      <c r="A65" s="13"/>
      <c r="B65" s="13"/>
      <c r="C65" s="13"/>
      <c r="D65" s="13"/>
      <c r="E65" s="13"/>
      <c r="F65" s="13">
        <v>6.1</v>
      </c>
    </row>
    <row r="66" spans="1:6" x14ac:dyDescent="0.25">
      <c r="A66" s="13"/>
      <c r="B66" s="13"/>
      <c r="C66" s="13"/>
      <c r="D66" s="13"/>
      <c r="E66" s="13"/>
      <c r="F66" s="14">
        <f>SUM(F64+F65)</f>
        <v>7.3199999999999994</v>
      </c>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tabSelected="1" topLeftCell="A10" zoomScale="71" zoomScaleNormal="71" workbookViewId="0">
      <selection activeCell="E24" sqref="E24"/>
    </sheetView>
  </sheetViews>
  <sheetFormatPr defaultColWidth="9.140625" defaultRowHeight="15" x14ac:dyDescent="0.25"/>
  <cols>
    <col min="1" max="1" width="11.140625" style="22" customWidth="1"/>
    <col min="2" max="2" width="28.140625" style="22" customWidth="1"/>
    <col min="3" max="3" width="59.85546875" style="26" customWidth="1"/>
    <col min="4" max="4" width="27.140625" style="26" customWidth="1"/>
    <col min="5" max="5" width="57.28515625" style="12" customWidth="1"/>
    <col min="6" max="6" width="19.28515625" style="12" customWidth="1"/>
    <col min="7" max="7" width="32" style="12" customWidth="1"/>
    <col min="8" max="11" width="9.140625" style="12"/>
    <col min="12" max="12" width="33.28515625" style="12" customWidth="1"/>
    <col min="13" max="16384" width="9.140625" style="12"/>
  </cols>
  <sheetData>
    <row r="1" spans="1:12" ht="33" customHeight="1" x14ac:dyDescent="0.25">
      <c r="A1" s="50" t="s">
        <v>34</v>
      </c>
      <c r="B1" s="51"/>
      <c r="C1" s="51"/>
      <c r="D1" s="27"/>
      <c r="E1" s="17"/>
      <c r="F1" s="17"/>
      <c r="G1" s="17"/>
      <c r="H1" s="17"/>
      <c r="I1" s="17"/>
      <c r="J1" s="17"/>
      <c r="K1" s="17"/>
      <c r="L1" s="18"/>
    </row>
    <row r="2" spans="1:12" x14ac:dyDescent="0.25">
      <c r="A2" s="11"/>
      <c r="B2" s="11"/>
      <c r="C2" s="23"/>
      <c r="D2" s="23"/>
      <c r="E2" s="19"/>
      <c r="F2" s="19"/>
      <c r="G2" s="19"/>
      <c r="H2" s="19"/>
      <c r="I2" s="19"/>
      <c r="J2" s="11"/>
      <c r="K2" s="11"/>
      <c r="L2" s="1" t="s">
        <v>35</v>
      </c>
    </row>
    <row r="3" spans="1:12" x14ac:dyDescent="0.25">
      <c r="A3" s="8" t="s">
        <v>36</v>
      </c>
      <c r="B3" s="21" t="s">
        <v>37</v>
      </c>
      <c r="C3" s="24" t="s">
        <v>38</v>
      </c>
      <c r="D3" s="24" t="s">
        <v>39</v>
      </c>
      <c r="E3" s="8" t="s">
        <v>40</v>
      </c>
      <c r="F3" s="8" t="s">
        <v>41</v>
      </c>
      <c r="G3" s="8" t="s">
        <v>60</v>
      </c>
      <c r="H3" s="9" t="s">
        <v>42</v>
      </c>
      <c r="I3" s="8" t="s">
        <v>43</v>
      </c>
      <c r="J3" s="8" t="s">
        <v>44</v>
      </c>
      <c r="K3" s="8" t="s">
        <v>45</v>
      </c>
      <c r="L3" s="2" t="s">
        <v>46</v>
      </c>
    </row>
    <row r="4" spans="1:12" x14ac:dyDescent="0.25">
      <c r="A4" s="10"/>
      <c r="B4" s="10"/>
      <c r="C4" s="6"/>
      <c r="D4" s="6"/>
      <c r="E4" s="7"/>
      <c r="F4" s="7"/>
      <c r="G4" s="7"/>
      <c r="H4" s="7"/>
      <c r="I4" s="7"/>
      <c r="J4" s="10"/>
      <c r="K4" s="10"/>
      <c r="L4" s="3"/>
    </row>
    <row r="5" spans="1:12" ht="18" customHeight="1" x14ac:dyDescent="0.25">
      <c r="A5" s="52"/>
      <c r="B5" s="53"/>
      <c r="C5" s="25"/>
      <c r="D5" s="25"/>
      <c r="E5" s="4"/>
      <c r="F5" s="4"/>
      <c r="G5" s="4"/>
      <c r="H5" s="4"/>
      <c r="I5" s="4"/>
      <c r="J5" s="4"/>
      <c r="K5" s="4"/>
      <c r="L5" s="5"/>
    </row>
    <row r="6" spans="1:12" ht="60.75" customHeight="1" x14ac:dyDescent="0.25">
      <c r="A6" s="54" t="s">
        <v>59</v>
      </c>
      <c r="B6" s="55"/>
      <c r="C6" s="55"/>
      <c r="D6" s="55"/>
      <c r="E6" s="55"/>
      <c r="F6" s="55"/>
      <c r="G6" s="55"/>
      <c r="H6" s="55"/>
      <c r="I6" s="55"/>
      <c r="J6" s="55"/>
      <c r="K6" s="56"/>
      <c r="L6" s="45"/>
    </row>
    <row r="7" spans="1:12" ht="280.5" customHeight="1" x14ac:dyDescent="0.25">
      <c r="A7" s="29">
        <v>1</v>
      </c>
      <c r="B7" s="47" t="s">
        <v>62</v>
      </c>
      <c r="C7" s="30" t="s">
        <v>65</v>
      </c>
      <c r="D7" s="30" t="s">
        <v>63</v>
      </c>
      <c r="E7" s="31"/>
      <c r="F7" s="32"/>
      <c r="G7" s="48"/>
      <c r="H7" s="49" t="s">
        <v>47</v>
      </c>
      <c r="I7" s="33">
        <v>5</v>
      </c>
      <c r="J7" s="31"/>
      <c r="K7" s="31"/>
      <c r="L7" s="46" t="str">
        <f>CONCATENATE(B7," - ",C7," - ",D$3," - ",D7)</f>
        <v xml:space="preserve">Buffing of existing solid acrylic surface - Buffing to done of existing solid acrylic surfaces with suitable chemicals  - LOCATION  - In the place of existing dark brown surface, at top and sides of front counter to be done. </v>
      </c>
    </row>
    <row r="8" spans="1:12" ht="72" x14ac:dyDescent="0.25">
      <c r="A8" s="57"/>
      <c r="B8" s="58"/>
      <c r="C8" s="58"/>
      <c r="D8" s="58"/>
      <c r="E8" s="58"/>
      <c r="F8" s="58"/>
      <c r="G8" s="58"/>
      <c r="H8" s="58"/>
      <c r="I8" s="58"/>
      <c r="J8" s="58"/>
      <c r="K8" s="59"/>
      <c r="L8" s="46" t="str">
        <f t="shared" ref="L8:L25" si="0">CONCATENATE(B8," - ",C8," - ",D$3," - ",D8)</f>
        <v xml:space="preserve"> -  - LOCATION  - </v>
      </c>
    </row>
    <row r="9" spans="1:12" ht="151.5" customHeight="1" x14ac:dyDescent="0.25">
      <c r="A9" s="29">
        <v>2</v>
      </c>
      <c r="B9" s="47" t="s">
        <v>62</v>
      </c>
      <c r="C9" s="30" t="s">
        <v>66</v>
      </c>
      <c r="D9" s="30" t="s">
        <v>48</v>
      </c>
      <c r="E9" s="36"/>
      <c r="F9" s="32"/>
      <c r="G9" s="60"/>
      <c r="H9" s="38" t="s">
        <v>47</v>
      </c>
      <c r="I9" s="61">
        <v>9.5</v>
      </c>
      <c r="J9" s="31"/>
      <c r="K9" s="31"/>
      <c r="L9" s="46" t="str">
        <f t="shared" si="0"/>
        <v xml:space="preserve">Buffing of existing solid acrylic surface - Buffing to done of existing solid acrylic surfaces with suitable chemicals - LOCATION  - 1. In the place of existing off white solid acrylic on front counter top.
2. back counter top    </v>
      </c>
    </row>
    <row r="10" spans="1:12" ht="72" x14ac:dyDescent="0.25">
      <c r="A10" s="29"/>
      <c r="B10" s="47"/>
      <c r="C10" s="37"/>
      <c r="D10" s="37"/>
      <c r="E10" s="36"/>
      <c r="F10" s="32"/>
      <c r="G10" s="60"/>
      <c r="H10" s="38"/>
      <c r="I10" s="62"/>
      <c r="J10" s="31"/>
      <c r="K10" s="31"/>
      <c r="L10" s="46" t="str">
        <f t="shared" si="0"/>
        <v xml:space="preserve"> -  - LOCATION  - </v>
      </c>
    </row>
    <row r="11" spans="1:12" ht="251.25" customHeight="1" x14ac:dyDescent="0.25">
      <c r="A11" s="29">
        <v>3</v>
      </c>
      <c r="B11" s="47" t="s">
        <v>49</v>
      </c>
      <c r="C11" s="30" t="s">
        <v>67</v>
      </c>
      <c r="D11" s="30" t="s">
        <v>50</v>
      </c>
      <c r="E11" s="31"/>
      <c r="F11" s="32"/>
      <c r="G11" s="47"/>
      <c r="H11" s="38" t="s">
        <v>47</v>
      </c>
      <c r="I11" s="33">
        <v>57</v>
      </c>
      <c r="J11" s="31"/>
      <c r="K11" s="31"/>
      <c r="L11" s="46" t="str">
        <f t="shared" si="0"/>
        <v xml:space="preserve">Relaminate - Removal of existing laminate. On the folowing location.  &amp; Directly discarding from airport premises.  
1. storage at back of outlet facing landside.
2. partition at back of outlet.
3. side partitions of the outlet( from outside and inside)
4. lower side of SS bulkhead. 
5. storage below back counter.  
Providing &amp; Fixing of approved laminate 1mm Greenlam 5347(SAN) BLONDE WOOD in the following area as per exisitng dimesion on site &amp; onsite instruction by EIC.
1. storage at back of outlet
2. partition at back of outlet
3. side partitions of the outlet( from outside and inside)
4. lower side of SS bulkhead 
5. storage below back counter     - LOCATION  - relaminating existing laminates
1. storage at back of outlet
2. partition at back of outlet
3. side partitions of the outlet( from outside and inside)
4. lower side of SS bulkhead 
5. storage below back counter    </v>
      </c>
    </row>
    <row r="12" spans="1:12" ht="16.5" customHeight="1" x14ac:dyDescent="0.25">
      <c r="A12" s="47"/>
      <c r="B12" s="47"/>
      <c r="C12" s="30"/>
      <c r="D12" s="30"/>
      <c r="E12" s="36"/>
      <c r="F12" s="32"/>
      <c r="G12" s="32"/>
      <c r="H12" s="38"/>
      <c r="I12" s="36"/>
      <c r="J12" s="31"/>
      <c r="K12" s="31"/>
      <c r="L12" s="46" t="str">
        <f t="shared" si="0"/>
        <v xml:space="preserve"> -  - LOCATION  - </v>
      </c>
    </row>
    <row r="13" spans="1:12" ht="118.5" customHeight="1" x14ac:dyDescent="0.25">
      <c r="A13" s="47">
        <v>4</v>
      </c>
      <c r="B13" s="44" t="s">
        <v>13</v>
      </c>
      <c r="C13" s="30" t="s">
        <v>64</v>
      </c>
      <c r="D13" s="39" t="s">
        <v>72</v>
      </c>
      <c r="E13" s="36"/>
      <c r="F13" s="32"/>
      <c r="G13" s="32"/>
      <c r="H13" s="38" t="s">
        <v>47</v>
      </c>
      <c r="I13" s="33">
        <v>40</v>
      </c>
      <c r="J13" s="31"/>
      <c r="K13" s="31"/>
      <c r="L13" s="46" t="str">
        <f t="shared" si="0"/>
        <v>Vinyl print - Providing and fixing of vinyl print of Proposed vinyl on the rafters at ceiling matching with Merinolam Laminate 5347(SAN) BLONDE WOOD - LOCATION  - ceiling rafters</v>
      </c>
    </row>
    <row r="14" spans="1:12" ht="14.25" customHeight="1" x14ac:dyDescent="0.25">
      <c r="A14" s="29"/>
      <c r="B14" s="47"/>
      <c r="C14" s="30"/>
      <c r="D14" s="30"/>
      <c r="E14" s="31"/>
      <c r="F14" s="32"/>
      <c r="G14" s="48"/>
      <c r="H14" s="49"/>
      <c r="I14" s="31"/>
      <c r="J14" s="31"/>
      <c r="K14" s="31"/>
      <c r="L14" s="46" t="str">
        <f t="shared" si="0"/>
        <v xml:space="preserve"> -  - LOCATION  - </v>
      </c>
    </row>
    <row r="15" spans="1:12" ht="138" customHeight="1" x14ac:dyDescent="0.25">
      <c r="A15" s="29">
        <v>5</v>
      </c>
      <c r="B15" s="47" t="s">
        <v>51</v>
      </c>
      <c r="C15" s="30" t="s">
        <v>61</v>
      </c>
      <c r="D15" s="30"/>
      <c r="E15" s="31"/>
      <c r="F15" s="32"/>
      <c r="G15" s="47"/>
      <c r="H15" s="38" t="s">
        <v>47</v>
      </c>
      <c r="I15" s="33">
        <v>2</v>
      </c>
      <c r="J15" s="31"/>
      <c r="K15" s="31"/>
      <c r="L15" s="46" t="str">
        <f t="shared" si="0"/>
        <v xml:space="preserve">Removal of old shutters &amp; Fixing New shutter with existing menu board - 1. Removal of old damage eixsting shutters Including damage hardware fittings. &amp; Directly discarding from airport premises.  
2. Providing &amp; Fixing of new shutter made in 12 mm FR rated plywood &amp; finished with laminate Greenlam 5347(SAN) BLONDE WOOD with existing menu board. Include all neceasry hardware &amp; Accessories. The sizes of shutter to match with existing size of shutter.  - LOCATION  - </v>
      </c>
    </row>
    <row r="16" spans="1:12" ht="72" x14ac:dyDescent="0.25">
      <c r="A16" s="29"/>
      <c r="B16" s="29"/>
      <c r="C16" s="34"/>
      <c r="D16" s="34"/>
      <c r="E16" s="35"/>
      <c r="F16" s="35"/>
      <c r="G16" s="35"/>
      <c r="H16" s="35"/>
      <c r="I16" s="35"/>
      <c r="J16" s="35"/>
      <c r="K16" s="35"/>
      <c r="L16" s="46" t="str">
        <f t="shared" si="0"/>
        <v xml:space="preserve"> -  - LOCATION  - </v>
      </c>
    </row>
    <row r="17" spans="1:12" ht="211.5" customHeight="1" x14ac:dyDescent="0.25">
      <c r="A17" s="29">
        <v>6</v>
      </c>
      <c r="B17" s="47" t="s">
        <v>52</v>
      </c>
      <c r="C17" s="30" t="s">
        <v>53</v>
      </c>
      <c r="D17" s="30"/>
      <c r="E17" s="31"/>
      <c r="F17" s="32"/>
      <c r="G17" s="47"/>
      <c r="H17" s="38" t="s">
        <v>47</v>
      </c>
      <c r="I17" s="33">
        <f>'MEASUREMENT SHEET'!F47</f>
        <v>3.33</v>
      </c>
      <c r="J17" s="31"/>
      <c r="K17" s="31"/>
      <c r="L17" s="46" t="str">
        <f t="shared" si="0"/>
        <v xml:space="preserve">Fixing of  10 mm Frosted glass of height 450mm above SS skirting - 1. Providing &amp; Fixing of 10mm Frosted glass of height 450mm above SS skirting. and on top of existing SS screws as per approved DWG  &amp; instruction by EIC. Including all necessary hardware fittings &amp; accessories.   - LOCATION  - </v>
      </c>
    </row>
    <row r="18" spans="1:12" ht="72" x14ac:dyDescent="0.25">
      <c r="A18" s="31"/>
      <c r="B18" s="31"/>
      <c r="C18" s="40"/>
      <c r="D18" s="40"/>
      <c r="E18" s="31"/>
      <c r="F18" s="31"/>
      <c r="G18" s="31"/>
      <c r="H18" s="31"/>
      <c r="I18" s="31"/>
      <c r="J18" s="31"/>
      <c r="K18" s="31"/>
      <c r="L18" s="46" t="str">
        <f t="shared" si="0"/>
        <v xml:space="preserve"> -  - LOCATION  - </v>
      </c>
    </row>
    <row r="19" spans="1:12" ht="204" customHeight="1" x14ac:dyDescent="0.25">
      <c r="A19" s="29">
        <v>7</v>
      </c>
      <c r="B19" s="31" t="s">
        <v>54</v>
      </c>
      <c r="C19" s="40" t="s">
        <v>55</v>
      </c>
      <c r="D19" s="40"/>
      <c r="E19" s="31"/>
      <c r="F19" s="31"/>
      <c r="G19" s="31"/>
      <c r="H19" s="38" t="s">
        <v>47</v>
      </c>
      <c r="I19" s="41">
        <f>'MEASUREMENT SHEET'!F51</f>
        <v>1.1099999999999999</v>
      </c>
      <c r="J19" s="31"/>
      <c r="K19" s="31"/>
      <c r="L19" s="46" t="str">
        <f t="shared" si="0"/>
        <v xml:space="preserve">Cleaning / polishing of existing skirting with SS finish  - Cleaning / Polishing of existing SS skirting 150 mm Ht. in entier outlet with neceassry cleaning agent. - LOCATION  - </v>
      </c>
    </row>
    <row r="20" spans="1:12" ht="72" x14ac:dyDescent="0.25">
      <c r="A20" s="31"/>
      <c r="B20" s="31"/>
      <c r="C20" s="40"/>
      <c r="D20" s="40"/>
      <c r="E20" s="31"/>
      <c r="F20" s="31"/>
      <c r="G20" s="31"/>
      <c r="H20" s="31"/>
      <c r="I20" s="31"/>
      <c r="J20" s="31"/>
      <c r="K20" s="31"/>
      <c r="L20" s="46" t="str">
        <f t="shared" si="0"/>
        <v xml:space="preserve"> -  - LOCATION  - </v>
      </c>
    </row>
    <row r="21" spans="1:12" ht="34.5" customHeight="1" x14ac:dyDescent="0.25">
      <c r="A21" s="29">
        <v>8</v>
      </c>
      <c r="B21" s="31" t="s">
        <v>57</v>
      </c>
      <c r="C21" s="40" t="s">
        <v>58</v>
      </c>
      <c r="D21" s="42"/>
      <c r="E21" s="14"/>
      <c r="F21" s="14"/>
      <c r="G21" s="14"/>
      <c r="H21" s="31" t="s">
        <v>56</v>
      </c>
      <c r="I21" s="33">
        <f>'MEASUREMENT SHEET'!F66</f>
        <v>7.3199999999999994</v>
      </c>
      <c r="J21" s="14"/>
      <c r="K21" s="31"/>
      <c r="L21" s="46" t="str">
        <f t="shared" si="0"/>
        <v xml:space="preserve">SS Trolley fender - providing and fixing 50mm SS trolley fender at the perifery above existing ss skirting  - LOCATION  - </v>
      </c>
    </row>
    <row r="22" spans="1:12" ht="16.5" customHeight="1" x14ac:dyDescent="0.25">
      <c r="A22" s="29"/>
      <c r="B22" s="31"/>
      <c r="C22" s="40"/>
      <c r="D22" s="42"/>
      <c r="E22" s="14"/>
      <c r="F22" s="14"/>
      <c r="G22" s="14"/>
      <c r="H22" s="31"/>
      <c r="I22" s="33"/>
      <c r="J22" s="14"/>
      <c r="K22" s="31"/>
      <c r="L22" s="46" t="str">
        <f t="shared" si="0"/>
        <v xml:space="preserve"> -  - LOCATION  - </v>
      </c>
    </row>
    <row r="23" spans="1:12" ht="39" customHeight="1" x14ac:dyDescent="0.25">
      <c r="A23" s="29">
        <v>9</v>
      </c>
      <c r="B23" s="31" t="s">
        <v>69</v>
      </c>
      <c r="C23" s="14"/>
      <c r="D23" s="14"/>
      <c r="E23" s="14"/>
      <c r="F23" s="14"/>
      <c r="G23" s="14"/>
      <c r="H23" s="31" t="s">
        <v>68</v>
      </c>
      <c r="I23" s="33">
        <v>1</v>
      </c>
      <c r="J23" s="14"/>
      <c r="K23" s="14"/>
      <c r="L23" s="46" t="str">
        <f t="shared" si="0"/>
        <v xml:space="preserve">debris removal from the outlet upto 1 vehicle -  - LOCATION  - </v>
      </c>
    </row>
    <row r="24" spans="1:12" ht="15.75" customHeight="1" x14ac:dyDescent="0.25">
      <c r="A24" s="14"/>
      <c r="B24" s="14"/>
      <c r="C24" s="14"/>
      <c r="D24" s="14"/>
      <c r="E24" s="14"/>
      <c r="F24" s="14"/>
      <c r="G24" s="14"/>
      <c r="H24" s="14"/>
      <c r="I24" s="14"/>
      <c r="J24" s="14"/>
      <c r="K24" s="14"/>
      <c r="L24" s="46" t="str">
        <f t="shared" si="0"/>
        <v xml:space="preserve"> -  - LOCATION  - </v>
      </c>
    </row>
    <row r="25" spans="1:12" ht="52.5" customHeight="1" x14ac:dyDescent="0.25">
      <c r="A25" s="29">
        <v>10</v>
      </c>
      <c r="B25" s="31" t="s">
        <v>71</v>
      </c>
      <c r="C25" s="40"/>
      <c r="D25" s="40" t="s">
        <v>70</v>
      </c>
      <c r="E25" s="14"/>
      <c r="F25" s="14"/>
      <c r="G25" s="14"/>
      <c r="H25" s="31" t="s">
        <v>27</v>
      </c>
      <c r="I25" s="31">
        <v>25</v>
      </c>
      <c r="J25" s="14"/>
      <c r="K25" s="14"/>
      <c r="L25" s="46" t="str">
        <f t="shared" si="0"/>
        <v xml:space="preserve">Accessories and hinges / hardware replacement of shutters as and when required as per site condition  -  - LOCATION  - shutters of doors </v>
      </c>
    </row>
    <row r="26" spans="1:12" ht="21" customHeight="1" x14ac:dyDescent="0.25">
      <c r="A26" s="12"/>
      <c r="B26" s="12"/>
      <c r="C26" s="12"/>
      <c r="D26" s="12"/>
      <c r="L26" s="28"/>
    </row>
    <row r="27" spans="1:12" x14ac:dyDescent="0.25">
      <c r="A27" s="31"/>
      <c r="B27" s="31"/>
      <c r="C27" s="40"/>
      <c r="D27" s="40"/>
      <c r="E27" s="31"/>
      <c r="F27" s="31"/>
      <c r="G27" s="31"/>
      <c r="H27" s="31"/>
      <c r="I27" s="31"/>
      <c r="J27" s="31"/>
      <c r="K27" s="31"/>
      <c r="L27" s="28"/>
    </row>
    <row r="29" spans="1:12" x14ac:dyDescent="0.25">
      <c r="A29" s="43"/>
      <c r="B29" s="43"/>
      <c r="C29" s="42"/>
      <c r="D29" s="42"/>
      <c r="E29" s="14"/>
      <c r="F29" s="14"/>
      <c r="G29" s="14"/>
      <c r="H29" s="14"/>
      <c r="I29" s="14"/>
      <c r="J29" s="14"/>
      <c r="K29" s="31"/>
      <c r="L29" s="28"/>
    </row>
    <row r="30" spans="1:12" x14ac:dyDescent="0.25">
      <c r="K30" s="31"/>
      <c r="L30" s="28"/>
    </row>
    <row r="31" spans="1:12" x14ac:dyDescent="0.25">
      <c r="K31" s="31"/>
      <c r="L31" s="28"/>
    </row>
    <row r="32" spans="1:12" x14ac:dyDescent="0.25">
      <c r="K32" s="14"/>
    </row>
    <row r="33" spans="11:11" x14ac:dyDescent="0.25">
      <c r="K33" s="14"/>
    </row>
  </sheetData>
  <protectedRanges>
    <protectedRange sqref="H4:H6 H1:H2" name="Range1"/>
    <protectedRange sqref="H7 H9 H11 H15:H17 H19 H13" name="Range1_4_1"/>
    <protectedRange sqref="E13 I13:K13" name="Range1_7_1"/>
  </protectedRange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2" ma:contentTypeDescription="Create a new document." ma:contentTypeScope="" ma:versionID="a5a6bd234e672ee9b8a1ba14f6d1fd0a">
  <xsd:schema xmlns:xsd="http://www.w3.org/2001/XMLSchema" xmlns:xs="http://www.w3.org/2001/XMLSchema" xmlns:p="http://schemas.microsoft.com/office/2006/metadata/properties" xmlns:ns3="1edca550-45ec-413d-b410-eb5899b7564f" xmlns:ns4="93f5a7a4-2ad1-46b6-8cf3-ba87f7d66d3e" targetNamespace="http://schemas.microsoft.com/office/2006/metadata/properties" ma:root="true" ma:fieldsID="cb740bd32e02c1679c00b55ed200173f" ns3:_="" ns4:_="">
    <xsd:import namespace="1edca550-45ec-413d-b410-eb5899b7564f"/>
    <xsd:import namespace="93f5a7a4-2ad1-46b6-8cf3-ba87f7d66d3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_activity" ma:index="16"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169E2D-8E35-4581-96DE-E9F2AFA682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dca550-45ec-413d-b410-eb5899b7564f"/>
    <ds:schemaRef ds:uri="93f5a7a4-2ad1-46b6-8cf3-ba87f7d66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74FD26-36C4-4096-B1A0-5D536A6DAB74}">
  <ds:schemaRefs>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purl.org/dc/dcmitype/"/>
    <ds:schemaRef ds:uri="1edca550-45ec-413d-b410-eb5899b7564f"/>
    <ds:schemaRef ds:uri="http://schemas.microsoft.com/office/infopath/2007/PartnerControls"/>
    <ds:schemaRef ds:uri="http://schemas.openxmlformats.org/package/2006/metadata/core-properties"/>
    <ds:schemaRef ds:uri="93f5a7a4-2ad1-46b6-8cf3-ba87f7d66d3e"/>
  </ds:schemaRefs>
</ds:datastoreItem>
</file>

<file path=customXml/itemProps3.xml><?xml version="1.0" encoding="utf-8"?>
<ds:datastoreItem xmlns:ds="http://schemas.openxmlformats.org/officeDocument/2006/customXml" ds:itemID="{CB93887B-5111-4A48-AC42-9F84206A67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MEASUREMENT SHEET</vt:lpstr>
      <vt:lpstr>BOQ_CAFECCINO T1 CHECK IN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pc3</dc:creator>
  <cp:keywords/>
  <dc:description/>
  <cp:lastModifiedBy>Trupti Dalvi</cp:lastModifiedBy>
  <cp:revision/>
  <dcterms:created xsi:type="dcterms:W3CDTF">2023-06-06T04:16:56Z</dcterms:created>
  <dcterms:modified xsi:type="dcterms:W3CDTF">2024-09-10T13:08:58Z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ies>
</file>