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Smrutika Thoti\OneDrive - Travel food Services\Chennai T2\T2-Masala kitchen\Additional work\"/>
    </mc:Choice>
  </mc:AlternateContent>
  <bookViews>
    <workbookView xWindow="0" yWindow="0" windowWidth="20490" windowHeight="7760" tabRatio="737"/>
  </bookViews>
  <sheets>
    <sheet name="ADDITIONAL WORKS" sheetId="32" r:id="rId1"/>
    <sheet name="LUMPSUM DETAIL BREAKUP" sheetId="33" r:id="rId2"/>
    <sheet name="CALCULATION PAINT" sheetId="20" state="hidden" r:id="rId3"/>
  </sheets>
  <definedNames>
    <definedName name="Excel_BuiltIn_Print_Area_5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32" l="1"/>
  <c r="F36" i="33" l="1"/>
  <c r="F35" i="33"/>
  <c r="F34" i="33"/>
  <c r="F37" i="33" s="1"/>
  <c r="F33" i="33"/>
  <c r="F27" i="33"/>
  <c r="F26" i="33"/>
  <c r="F25" i="33"/>
  <c r="F24" i="33"/>
  <c r="F23" i="33"/>
  <c r="F28" i="33" s="1"/>
  <c r="F17" i="33"/>
  <c r="F16" i="33"/>
  <c r="F15" i="33"/>
  <c r="F14" i="33"/>
  <c r="F13" i="33"/>
  <c r="F12" i="33"/>
  <c r="F38" i="33" l="1"/>
  <c r="F39" i="33" s="1"/>
  <c r="F29" i="33"/>
  <c r="F30" i="33" s="1"/>
  <c r="F18" i="33"/>
  <c r="F19" i="33" l="1"/>
  <c r="F20" i="33"/>
  <c r="F15" i="32" l="1"/>
  <c r="F16" i="32" l="1"/>
  <c r="E17" i="20"/>
  <c r="E16" i="20"/>
  <c r="E18" i="20" s="1"/>
  <c r="F18" i="20" s="1"/>
  <c r="J15" i="20"/>
  <c r="E12" i="20"/>
  <c r="E13" i="20" s="1"/>
  <c r="E8" i="20"/>
  <c r="E7" i="20"/>
  <c r="E9" i="20" s="1"/>
  <c r="E10" i="20" s="1"/>
  <c r="H5" i="20"/>
  <c r="I5" i="20" s="1"/>
  <c r="D5" i="20"/>
  <c r="F17" i="32" l="1"/>
  <c r="F18" i="32" s="1"/>
</calcChain>
</file>

<file path=xl/sharedStrings.xml><?xml version="1.0" encoding="utf-8"?>
<sst xmlns="http://schemas.openxmlformats.org/spreadsheetml/2006/main" count="71" uniqueCount="54">
  <si>
    <t>DESCRIPTION</t>
  </si>
  <si>
    <t>GRAND TOTAL</t>
  </si>
  <si>
    <t>Nos</t>
  </si>
  <si>
    <t>Sqft</t>
  </si>
  <si>
    <t>UOM</t>
  </si>
  <si>
    <t>QTY</t>
  </si>
  <si>
    <t>RATE</t>
  </si>
  <si>
    <t>AMOUNT</t>
  </si>
  <si>
    <t>Providing &amp; making temporary door  for back side entrance</t>
  </si>
  <si>
    <t>Removing the exhisting coloum SS sheet &amp; aluminium powder coated sheet with back ply &amp; M.S structure. Necessary area provide additional M.S.  support</t>
  </si>
  <si>
    <t xml:space="preserve">TOTAL </t>
  </si>
  <si>
    <t>REMARKS</t>
  </si>
  <si>
    <t>Removing exhisting boxing  with MS frame &amp; alter the same with necessary supports &amp; etc.</t>
  </si>
  <si>
    <t>SL NO</t>
  </si>
  <si>
    <t>To</t>
  </si>
  <si>
    <t>M/s. Travel Food Services Pvt Ltd</t>
  </si>
  <si>
    <t>Masala Kitchen,</t>
  </si>
  <si>
    <t xml:space="preserve"> Mezanine Floor,</t>
  </si>
  <si>
    <t>Chennai Airport.</t>
  </si>
  <si>
    <t>Chennai.</t>
  </si>
  <si>
    <t>ADDITIONAL WORKS</t>
  </si>
  <si>
    <t>Plywood cost</t>
  </si>
  <si>
    <t xml:space="preserve">Labour cost </t>
  </si>
  <si>
    <t>Hardwares</t>
  </si>
  <si>
    <t>SLNO</t>
  </si>
  <si>
    <t>Length</t>
  </si>
  <si>
    <t>Transport cost from factory to site</t>
  </si>
  <si>
    <t>Aluminium cost 2"X1"-12'-0"</t>
  </si>
  <si>
    <t>No</t>
  </si>
  <si>
    <t>Wages</t>
  </si>
  <si>
    <t>Lot</t>
  </si>
  <si>
    <t>Labour transport charges</t>
  </si>
  <si>
    <t>Actuals</t>
  </si>
  <si>
    <t>DETAILS OF LUMPSUM AMOUNTS</t>
  </si>
  <si>
    <t>Profit @ 15%</t>
  </si>
  <si>
    <t>ACTUAL COSTING</t>
  </si>
  <si>
    <t>Labour</t>
  </si>
  <si>
    <t>Labour charges for four days For removing the sheet and frame</t>
  </si>
  <si>
    <t>Welding alteration work</t>
  </si>
  <si>
    <t>Carpentry for fixing work</t>
  </si>
  <si>
    <t>Set</t>
  </si>
  <si>
    <t>Welding machine rent</t>
  </si>
  <si>
    <t>Rent</t>
  </si>
  <si>
    <t>Transport charges</t>
  </si>
  <si>
    <t>Templete ply 19mm 1 sheet</t>
  </si>
  <si>
    <t>Plywood transport</t>
  </si>
  <si>
    <t>Carpentry Labour</t>
  </si>
  <si>
    <t xml:space="preserve">Side boxing one portion removing &amp; alteration labour charges </t>
  </si>
  <si>
    <t>TOTAL</t>
  </si>
  <si>
    <t>CGST @ 9%</t>
  </si>
  <si>
    <t>SGST @ 9%</t>
  </si>
  <si>
    <t>DATE: 13-11-2023</t>
  </si>
  <si>
    <t>Panasonic 40" TV</t>
  </si>
  <si>
    <t>Sai designs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</si>
</sst>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  <numFmt numFmtId="166" formatCode="#,##0.00\ ;&quot; (&quot;#,##0.00\);&quot; -&quot;#\ ;@\ 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Arial"/>
      <family val="2"/>
      <charset val="204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1"/>
    </font>
    <font>
      <sz val="10"/>
      <color rgb="FF000000"/>
      <name val="Times New Roman"/>
      <family val="1"/>
    </font>
    <font>
      <sz val="10"/>
      <name val="Helv"/>
      <charset val="204"/>
    </font>
    <font>
      <sz val="11"/>
      <color indexed="8"/>
      <name val="Arial"/>
      <family val="2"/>
    </font>
    <font>
      <sz val="10"/>
      <name val="Mang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5" fontId="7" fillId="0" borderId="0" applyFill="0" applyBorder="0" applyAlignment="0" applyProtection="0"/>
    <xf numFmtId="0" fontId="6" fillId="0" borderId="0"/>
    <xf numFmtId="0" fontId="7" fillId="0" borderId="0"/>
    <xf numFmtId="0" fontId="5" fillId="0" borderId="0"/>
    <xf numFmtId="0" fontId="4" fillId="0" borderId="0"/>
    <xf numFmtId="0" fontId="10" fillId="0" borderId="0"/>
    <xf numFmtId="0" fontId="7" fillId="0" borderId="0">
      <alignment vertical="center" wrapText="1"/>
    </xf>
    <xf numFmtId="0" fontId="7" fillId="0" borderId="0">
      <alignment vertical="center" wrapText="1"/>
    </xf>
    <xf numFmtId="0" fontId="3" fillId="0" borderId="0"/>
    <xf numFmtId="0" fontId="3" fillId="0" borderId="0"/>
    <xf numFmtId="0" fontId="3" fillId="0" borderId="0"/>
    <xf numFmtId="0" fontId="12" fillId="0" borderId="0"/>
    <xf numFmtId="0" fontId="7" fillId="0" borderId="0"/>
    <xf numFmtId="0" fontId="13" fillId="0" borderId="0">
      <alignment vertical="center" wrapText="1"/>
    </xf>
    <xf numFmtId="0" fontId="13" fillId="0" borderId="0"/>
    <xf numFmtId="0" fontId="7" fillId="0" borderId="0"/>
    <xf numFmtId="0" fontId="10" fillId="0" borderId="0"/>
    <xf numFmtId="0" fontId="13" fillId="0" borderId="0">
      <alignment vertical="center" wrapText="1"/>
    </xf>
    <xf numFmtId="0" fontId="13" fillId="0" borderId="0">
      <alignment vertical="center" wrapText="1"/>
    </xf>
    <xf numFmtId="43" fontId="3" fillId="0" borderId="0" applyFont="0" applyFill="0" applyBorder="0" applyAlignment="0" applyProtection="0"/>
    <xf numFmtId="0" fontId="12" fillId="0" borderId="0"/>
    <xf numFmtId="0" fontId="14" fillId="0" borderId="0"/>
    <xf numFmtId="0" fontId="2" fillId="0" borderId="0"/>
    <xf numFmtId="0" fontId="2" fillId="0" borderId="0"/>
    <xf numFmtId="165" fontId="12" fillId="0" borderId="0" applyFill="0" applyBorder="0" applyAlignment="0" applyProtection="0"/>
    <xf numFmtId="0" fontId="2" fillId="0" borderId="0"/>
    <xf numFmtId="0" fontId="15" fillId="0" borderId="0"/>
    <xf numFmtId="0" fontId="12" fillId="0" borderId="0"/>
    <xf numFmtId="0" fontId="7" fillId="0" borderId="0"/>
    <xf numFmtId="43" fontId="7" fillId="0" borderId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ill="0" applyBorder="0" applyAlignment="0" applyProtection="0"/>
    <xf numFmtId="0" fontId="12" fillId="0" borderId="0"/>
    <xf numFmtId="166" fontId="16" fillId="0" borderId="0"/>
    <xf numFmtId="166" fontId="17" fillId="0" borderId="0" applyFill="0" applyBorder="0" applyAlignment="0" applyProtection="0"/>
    <xf numFmtId="0" fontId="1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18" fillId="0" borderId="1" xfId="0" applyFont="1" applyBorder="1"/>
    <xf numFmtId="0" fontId="18" fillId="0" borderId="1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8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11" fillId="0" borderId="1" xfId="0" applyFont="1" applyFill="1" applyBorder="1"/>
    <xf numFmtId="0" fontId="11" fillId="0" borderId="1" xfId="0" applyFont="1" applyBorder="1"/>
    <xf numFmtId="0" fontId="7" fillId="0" borderId="0" xfId="0" applyFont="1"/>
    <xf numFmtId="0" fontId="18" fillId="0" borderId="0" xfId="0" applyFont="1"/>
    <xf numFmtId="0" fontId="7" fillId="0" borderId="1" xfId="0" applyFont="1" applyBorder="1"/>
    <xf numFmtId="0" fontId="9" fillId="0" borderId="2" xfId="0" applyFont="1" applyBorder="1"/>
    <xf numFmtId="0" fontId="9" fillId="0" borderId="2" xfId="0" applyFont="1" applyBorder="1" applyAlignment="1">
      <alignment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18" fillId="0" borderId="1" xfId="0" applyFont="1" applyFill="1" applyBorder="1"/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</cellXfs>
  <cellStyles count="44">
    <cellStyle name="0,0_x000d__x000a_NA_x000d__x000a_" xfId="5"/>
    <cellStyle name="Comma 10" xfId="8"/>
    <cellStyle name="Comma 2" xfId="1"/>
    <cellStyle name="Comma 2 2" xfId="39"/>
    <cellStyle name="Comma 2 3" xfId="4"/>
    <cellStyle name="Comma 2 3 2" xfId="41"/>
    <cellStyle name="Comma 3" xfId="6"/>
    <cellStyle name="Comma 4" xfId="27"/>
    <cellStyle name="Comma 5" xfId="32"/>
    <cellStyle name="Comma 6" xfId="37"/>
    <cellStyle name="Comma 7" xfId="38"/>
    <cellStyle name="Comma 8" xfId="42"/>
    <cellStyle name="Excel Built-in Normal" xfId="10"/>
    <cellStyle name="Excel Built-in Normal 1" xfId="15"/>
    <cellStyle name="Excel Built-in Normal 1 2" xfId="26"/>
    <cellStyle name="Excel Built-in Normal 2" xfId="14"/>
    <cellStyle name="Excel Built-in Normal 2 2" xfId="21"/>
    <cellStyle name="Excel Built-in Normal 3" xfId="25"/>
    <cellStyle name="Excel Built-in Normal 4" xfId="19"/>
    <cellStyle name="Normal" xfId="0" builtinId="0"/>
    <cellStyle name="Normal 10" xfId="7"/>
    <cellStyle name="Normal 12" xfId="22"/>
    <cellStyle name="Normal 19" xfId="30"/>
    <cellStyle name="Normal 2" xfId="2"/>
    <cellStyle name="Normal 2 2" xfId="20"/>
    <cellStyle name="Normal 2 6" xfId="29"/>
    <cellStyle name="Normal 22" xfId="31"/>
    <cellStyle name="Normal 3" xfId="12"/>
    <cellStyle name="Normal 3 2" xfId="9"/>
    <cellStyle name="Normal 3 2 2" xfId="23"/>
    <cellStyle name="Normal 3 3" xfId="17"/>
    <cellStyle name="Normal 4" xfId="13"/>
    <cellStyle name="Normal 4 2" xfId="40"/>
    <cellStyle name="Normal 5" xfId="11"/>
    <cellStyle name="Normal 5 2" xfId="35"/>
    <cellStyle name="Normal 6" xfId="16"/>
    <cellStyle name="Normal 7" xfId="18"/>
    <cellStyle name="Normal 7 2" xfId="33"/>
    <cellStyle name="Normal 7 2 2" xfId="43"/>
    <cellStyle name="Normal 8" xfId="28"/>
    <cellStyle name="Normal 9" xfId="36"/>
    <cellStyle name="Style 1" xfId="3"/>
    <cellStyle name="Style 1 2" xfId="24"/>
    <cellStyle name="Style 1 3" xfId="34"/>
  </cellStyles>
  <dxfs count="0"/>
  <tableStyles count="0" defaultTableStyle="TableStyleMedium9" defaultPivotStyle="PivotStyleMedium4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0"/>
  <sheetViews>
    <sheetView tabSelected="1" topLeftCell="A6" zoomScale="136" zoomScaleNormal="136" workbookViewId="0">
      <selection activeCell="A21" sqref="A21:XFD48"/>
    </sheetView>
  </sheetViews>
  <sheetFormatPr defaultRowHeight="12.5"/>
  <cols>
    <col min="1" max="1" width="6.36328125" bestFit="1" customWidth="1"/>
    <col min="2" max="2" width="37.26953125" customWidth="1"/>
    <col min="3" max="3" width="5.453125" customWidth="1"/>
    <col min="4" max="4" width="5" customWidth="1"/>
    <col min="5" max="5" width="7.1796875" customWidth="1"/>
    <col min="7" max="7" width="18.54296875" customWidth="1"/>
  </cols>
  <sheetData>
    <row r="3" spans="1:7" ht="13">
      <c r="B3" s="13" t="s">
        <v>51</v>
      </c>
    </row>
    <row r="5" spans="1:7">
      <c r="B5" s="12" t="s">
        <v>14</v>
      </c>
    </row>
    <row r="6" spans="1:7">
      <c r="B6" s="12" t="s">
        <v>15</v>
      </c>
    </row>
    <row r="7" spans="1:7">
      <c r="B7" s="12" t="s">
        <v>16</v>
      </c>
    </row>
    <row r="8" spans="1:7">
      <c r="B8" s="12" t="s">
        <v>17</v>
      </c>
    </row>
    <row r="9" spans="1:7">
      <c r="B9" s="12" t="s">
        <v>18</v>
      </c>
    </row>
    <row r="10" spans="1:7">
      <c r="B10" s="12" t="s">
        <v>19</v>
      </c>
    </row>
    <row r="12" spans="1:7" ht="13">
      <c r="B12" s="13" t="s">
        <v>20</v>
      </c>
      <c r="D12" t="s">
        <v>53</v>
      </c>
    </row>
    <row r="13" spans="1:7" ht="13">
      <c r="A13" s="2" t="s">
        <v>13</v>
      </c>
      <c r="B13" s="3" t="s">
        <v>0</v>
      </c>
      <c r="C13" s="2" t="s">
        <v>4</v>
      </c>
      <c r="D13" s="2" t="s">
        <v>5</v>
      </c>
      <c r="E13" s="2" t="s">
        <v>6</v>
      </c>
      <c r="F13" s="2" t="s">
        <v>7</v>
      </c>
      <c r="G13" s="8" t="s">
        <v>11</v>
      </c>
    </row>
    <row r="14" spans="1:7" ht="13">
      <c r="A14" s="4">
        <v>23</v>
      </c>
      <c r="B14" s="5" t="s">
        <v>52</v>
      </c>
      <c r="C14" s="4" t="s">
        <v>2</v>
      </c>
      <c r="D14" s="4">
        <v>4</v>
      </c>
      <c r="E14" s="4">
        <v>39488</v>
      </c>
      <c r="F14" s="4">
        <f t="shared" ref="F14" si="0">E14*D14</f>
        <v>157952</v>
      </c>
      <c r="G14" s="9"/>
    </row>
    <row r="15" spans="1:7" ht="13">
      <c r="A15" s="7"/>
      <c r="B15" s="6"/>
      <c r="C15" s="7"/>
      <c r="D15" s="20" t="s">
        <v>10</v>
      </c>
      <c r="E15" s="20"/>
      <c r="F15" s="10">
        <f>SUM(F14:F14)</f>
        <v>157952</v>
      </c>
      <c r="G15" s="6"/>
    </row>
    <row r="16" spans="1:7" ht="13">
      <c r="A16" s="7"/>
      <c r="B16" s="6"/>
      <c r="C16" s="7"/>
      <c r="D16" s="20" t="s">
        <v>49</v>
      </c>
      <c r="E16" s="20"/>
      <c r="F16" s="10">
        <f>F15*9%</f>
        <v>14215.68</v>
      </c>
      <c r="G16" s="6"/>
    </row>
    <row r="17" spans="1:7" ht="13">
      <c r="A17" s="7"/>
      <c r="B17" s="6"/>
      <c r="C17" s="7"/>
      <c r="D17" s="21" t="s">
        <v>50</v>
      </c>
      <c r="E17" s="22"/>
      <c r="F17" s="10">
        <f>F15*9%</f>
        <v>14215.68</v>
      </c>
      <c r="G17" s="6"/>
    </row>
    <row r="18" spans="1:7" ht="13">
      <c r="A18" s="7"/>
      <c r="B18" s="6"/>
      <c r="C18" s="7"/>
      <c r="D18" s="20" t="s">
        <v>1</v>
      </c>
      <c r="E18" s="20"/>
      <c r="F18" s="11">
        <f>SUM(F15:F17)</f>
        <v>186383.35999999999</v>
      </c>
      <c r="G18" s="6"/>
    </row>
    <row r="19" spans="1:7">
      <c r="B19" s="1"/>
    </row>
    <row r="20" spans="1:7">
      <c r="B20" s="1"/>
    </row>
  </sheetData>
  <mergeCells count="4">
    <mergeCell ref="D15:E15"/>
    <mergeCell ref="D16:E16"/>
    <mergeCell ref="D18:E18"/>
    <mergeCell ref="D17:E17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39"/>
  <sheetViews>
    <sheetView zoomScale="166" zoomScaleNormal="166" workbookViewId="0">
      <selection activeCell="B44" sqref="B44"/>
    </sheetView>
  </sheetViews>
  <sheetFormatPr defaultRowHeight="12.5"/>
  <cols>
    <col min="1" max="1" width="6.453125" customWidth="1"/>
    <col min="2" max="2" width="36.453125" customWidth="1"/>
    <col min="3" max="3" width="7.7265625" customWidth="1"/>
    <col min="4" max="4" width="4.453125" customWidth="1"/>
  </cols>
  <sheetData>
    <row r="8" spans="1:6" ht="13">
      <c r="B8" s="13" t="s">
        <v>33</v>
      </c>
    </row>
    <row r="10" spans="1:6" ht="13">
      <c r="A10" s="13" t="s">
        <v>24</v>
      </c>
      <c r="B10" s="13" t="s">
        <v>0</v>
      </c>
      <c r="C10" s="13" t="s">
        <v>4</v>
      </c>
      <c r="D10" s="13" t="s">
        <v>5</v>
      </c>
      <c r="E10" s="13" t="s">
        <v>6</v>
      </c>
      <c r="F10" s="13" t="s">
        <v>7</v>
      </c>
    </row>
    <row r="11" spans="1:6" ht="26">
      <c r="A11" s="4">
        <v>2</v>
      </c>
      <c r="B11" s="5" t="s">
        <v>8</v>
      </c>
      <c r="C11" s="7"/>
      <c r="D11" s="7"/>
      <c r="E11" s="7"/>
      <c r="F11" s="7"/>
    </row>
    <row r="12" spans="1:6">
      <c r="A12" s="7"/>
      <c r="B12" s="7" t="s">
        <v>21</v>
      </c>
      <c r="C12" s="7" t="s">
        <v>3</v>
      </c>
      <c r="D12" s="7">
        <v>32</v>
      </c>
      <c r="E12" s="7">
        <v>30</v>
      </c>
      <c r="F12" s="7">
        <f t="shared" ref="F12:F17" si="0">E12*D12</f>
        <v>960</v>
      </c>
    </row>
    <row r="13" spans="1:6">
      <c r="A13" s="7"/>
      <c r="B13" s="7" t="s">
        <v>27</v>
      </c>
      <c r="C13" s="7" t="s">
        <v>25</v>
      </c>
      <c r="D13" s="7">
        <v>2</v>
      </c>
      <c r="E13" s="7">
        <v>490</v>
      </c>
      <c r="F13" s="7">
        <f t="shared" si="0"/>
        <v>980</v>
      </c>
    </row>
    <row r="14" spans="1:6">
      <c r="A14" s="7"/>
      <c r="B14" s="7" t="s">
        <v>26</v>
      </c>
      <c r="C14" s="7" t="s">
        <v>28</v>
      </c>
      <c r="D14" s="7">
        <v>1</v>
      </c>
      <c r="E14" s="7">
        <v>1500</v>
      </c>
      <c r="F14" s="7">
        <f t="shared" si="0"/>
        <v>1500</v>
      </c>
    </row>
    <row r="15" spans="1:6">
      <c r="A15" s="7"/>
      <c r="B15" s="7" t="s">
        <v>22</v>
      </c>
      <c r="C15" s="7" t="s">
        <v>29</v>
      </c>
      <c r="D15" s="7">
        <v>2</v>
      </c>
      <c r="E15" s="7">
        <v>1000</v>
      </c>
      <c r="F15" s="7">
        <f t="shared" si="0"/>
        <v>2000</v>
      </c>
    </row>
    <row r="16" spans="1:6">
      <c r="A16" s="7"/>
      <c r="B16" s="7" t="s">
        <v>23</v>
      </c>
      <c r="C16" s="7" t="s">
        <v>30</v>
      </c>
      <c r="D16" s="7">
        <v>1</v>
      </c>
      <c r="E16" s="7">
        <v>600</v>
      </c>
      <c r="F16" s="7">
        <f t="shared" si="0"/>
        <v>600</v>
      </c>
    </row>
    <row r="17" spans="1:6">
      <c r="A17" s="7"/>
      <c r="B17" s="7" t="s">
        <v>31</v>
      </c>
      <c r="C17" s="7" t="s">
        <v>32</v>
      </c>
      <c r="D17" s="7">
        <v>1</v>
      </c>
      <c r="E17" s="7">
        <v>300</v>
      </c>
      <c r="F17" s="7">
        <f t="shared" si="0"/>
        <v>300</v>
      </c>
    </row>
    <row r="18" spans="1:6" ht="13">
      <c r="A18" s="7"/>
      <c r="B18" s="7"/>
      <c r="C18" s="7"/>
      <c r="D18" s="7"/>
      <c r="E18" s="2" t="s">
        <v>48</v>
      </c>
      <c r="F18" s="2">
        <f>SUM(F12:F17)</f>
        <v>6340</v>
      </c>
    </row>
    <row r="19" spans="1:6" ht="13">
      <c r="A19" s="7"/>
      <c r="B19" s="14" t="s">
        <v>34</v>
      </c>
      <c r="C19" s="7"/>
      <c r="D19" s="7"/>
      <c r="E19" s="7"/>
      <c r="F19" s="2">
        <f>F18*15%</f>
        <v>951</v>
      </c>
    </row>
    <row r="20" spans="1:6" ht="13">
      <c r="A20" s="7"/>
      <c r="B20" s="2" t="s">
        <v>35</v>
      </c>
      <c r="C20" s="7"/>
      <c r="D20" s="7"/>
      <c r="E20" s="7"/>
      <c r="F20" s="2">
        <f>SUM(F18:F19)</f>
        <v>7291</v>
      </c>
    </row>
    <row r="22" spans="1:6" ht="52">
      <c r="A22" s="15">
        <v>4</v>
      </c>
      <c r="B22" s="16" t="s">
        <v>9</v>
      </c>
    </row>
    <row r="23" spans="1:6" ht="25">
      <c r="A23" s="7"/>
      <c r="B23" s="9" t="s">
        <v>37</v>
      </c>
      <c r="C23" s="14" t="s">
        <v>40</v>
      </c>
      <c r="D23" s="7">
        <v>4</v>
      </c>
      <c r="E23" s="7">
        <v>2500</v>
      </c>
      <c r="F23" s="7">
        <f>E23*D23</f>
        <v>10000</v>
      </c>
    </row>
    <row r="24" spans="1:6">
      <c r="A24" s="7"/>
      <c r="B24" s="14" t="s">
        <v>38</v>
      </c>
      <c r="C24" s="14" t="s">
        <v>36</v>
      </c>
      <c r="D24" s="7">
        <v>2</v>
      </c>
      <c r="E24" s="7">
        <v>2500</v>
      </c>
      <c r="F24" s="14">
        <f>E24*D24</f>
        <v>5000</v>
      </c>
    </row>
    <row r="25" spans="1:6">
      <c r="A25" s="7"/>
      <c r="B25" s="14" t="s">
        <v>39</v>
      </c>
      <c r="C25" s="14" t="s">
        <v>36</v>
      </c>
      <c r="D25" s="7">
        <v>2</v>
      </c>
      <c r="E25" s="7">
        <v>2500</v>
      </c>
      <c r="F25" s="14">
        <f t="shared" ref="F25:F27" si="1">E25*D25</f>
        <v>5000</v>
      </c>
    </row>
    <row r="26" spans="1:6">
      <c r="A26" s="7"/>
      <c r="B26" s="17" t="s">
        <v>41</v>
      </c>
      <c r="C26" s="17" t="s">
        <v>42</v>
      </c>
      <c r="D26" s="7">
        <v>1</v>
      </c>
      <c r="E26" s="7">
        <v>500</v>
      </c>
      <c r="F26" s="14">
        <f t="shared" si="1"/>
        <v>500</v>
      </c>
    </row>
    <row r="27" spans="1:6">
      <c r="A27" s="7"/>
      <c r="B27" s="17" t="s">
        <v>43</v>
      </c>
      <c r="C27" s="17" t="s">
        <v>30</v>
      </c>
      <c r="D27" s="7">
        <v>1</v>
      </c>
      <c r="E27" s="7">
        <v>1200</v>
      </c>
      <c r="F27" s="14">
        <f t="shared" si="1"/>
        <v>1200</v>
      </c>
    </row>
    <row r="28" spans="1:6" ht="13">
      <c r="A28" s="7"/>
      <c r="B28" s="7"/>
      <c r="C28" s="7"/>
      <c r="D28" s="7"/>
      <c r="E28" s="2" t="s">
        <v>48</v>
      </c>
      <c r="F28" s="19">
        <f>SUM(F23:F27)</f>
        <v>21700</v>
      </c>
    </row>
    <row r="29" spans="1:6" ht="13">
      <c r="A29" s="7"/>
      <c r="B29" s="14" t="s">
        <v>34</v>
      </c>
      <c r="C29" s="7"/>
      <c r="D29" s="7"/>
      <c r="E29" s="7"/>
      <c r="F29" s="2">
        <f>F28*15%</f>
        <v>3255</v>
      </c>
    </row>
    <row r="30" spans="1:6" ht="13">
      <c r="A30" s="7"/>
      <c r="B30" s="2" t="s">
        <v>35</v>
      </c>
      <c r="C30" s="7"/>
      <c r="D30" s="7"/>
      <c r="E30" s="7"/>
      <c r="F30" s="2">
        <f>SUM(F28:F29)</f>
        <v>24955</v>
      </c>
    </row>
    <row r="32" spans="1:6" ht="38">
      <c r="A32" s="4">
        <v>18</v>
      </c>
      <c r="B32" s="9" t="s">
        <v>12</v>
      </c>
      <c r="C32" s="7"/>
      <c r="D32" s="7"/>
      <c r="E32" s="7"/>
      <c r="F32" s="7"/>
    </row>
    <row r="33" spans="1:6">
      <c r="A33" s="7"/>
      <c r="B33" s="14" t="s">
        <v>44</v>
      </c>
      <c r="C33" s="14" t="s">
        <v>3</v>
      </c>
      <c r="D33" s="7">
        <v>1</v>
      </c>
      <c r="E33" s="7">
        <v>3040</v>
      </c>
      <c r="F33" s="14">
        <f t="shared" ref="F33:F36" si="2">E33*D33</f>
        <v>3040</v>
      </c>
    </row>
    <row r="34" spans="1:6">
      <c r="A34" s="7"/>
      <c r="B34" s="17" t="s">
        <v>45</v>
      </c>
      <c r="C34" s="14" t="s">
        <v>30</v>
      </c>
      <c r="D34" s="7">
        <v>1</v>
      </c>
      <c r="E34" s="7">
        <v>800</v>
      </c>
      <c r="F34" s="14">
        <f t="shared" si="2"/>
        <v>800</v>
      </c>
    </row>
    <row r="35" spans="1:6">
      <c r="A35" s="7"/>
      <c r="B35" s="17" t="s">
        <v>46</v>
      </c>
      <c r="C35" s="14" t="s">
        <v>36</v>
      </c>
      <c r="D35" s="7">
        <v>0.25</v>
      </c>
      <c r="E35" s="7">
        <v>2500</v>
      </c>
      <c r="F35" s="14">
        <f t="shared" si="2"/>
        <v>625</v>
      </c>
    </row>
    <row r="36" spans="1:6" ht="25">
      <c r="A36" s="7"/>
      <c r="B36" s="18" t="s">
        <v>47</v>
      </c>
      <c r="C36" s="14" t="s">
        <v>36</v>
      </c>
      <c r="D36" s="7">
        <v>1</v>
      </c>
      <c r="E36" s="7">
        <v>2500</v>
      </c>
      <c r="F36" s="14">
        <f t="shared" si="2"/>
        <v>2500</v>
      </c>
    </row>
    <row r="37" spans="1:6" ht="13">
      <c r="A37" s="7"/>
      <c r="B37" s="7"/>
      <c r="C37" s="7"/>
      <c r="D37" s="7"/>
      <c r="E37" s="2" t="s">
        <v>48</v>
      </c>
      <c r="F37" s="19">
        <f>SUM(F33:F36)</f>
        <v>6965</v>
      </c>
    </row>
    <row r="38" spans="1:6" ht="13">
      <c r="A38" s="7"/>
      <c r="B38" s="14" t="s">
        <v>34</v>
      </c>
      <c r="C38" s="7"/>
      <c r="D38" s="7"/>
      <c r="E38" s="7"/>
      <c r="F38" s="2">
        <f>F37*15%</f>
        <v>1044.75</v>
      </c>
    </row>
    <row r="39" spans="1:6" ht="13">
      <c r="A39" s="7"/>
      <c r="B39" s="2" t="s">
        <v>35</v>
      </c>
      <c r="C39" s="7"/>
      <c r="D39" s="7"/>
      <c r="E39" s="7"/>
      <c r="F39" s="2">
        <f>SUM(F37:F38)</f>
        <v>8009.75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19"/>
  <sheetViews>
    <sheetView workbookViewId="0">
      <selection activeCell="E18" sqref="E18"/>
    </sheetView>
  </sheetViews>
  <sheetFormatPr defaultRowHeight="12.5"/>
  <sheetData>
    <row r="5" spans="2:10">
      <c r="C5">
        <v>403</v>
      </c>
      <c r="D5">
        <f>C5*10%+C5</f>
        <v>443.3</v>
      </c>
      <c r="E5">
        <v>444</v>
      </c>
      <c r="F5">
        <v>67.66</v>
      </c>
      <c r="G5">
        <v>6.1</v>
      </c>
      <c r="H5">
        <f>F5+G5</f>
        <v>73.759999999999991</v>
      </c>
      <c r="I5">
        <f>H5+E5</f>
        <v>517.76</v>
      </c>
      <c r="J5">
        <v>518</v>
      </c>
    </row>
    <row r="7" spans="2:10">
      <c r="C7">
        <v>6.6</v>
      </c>
      <c r="D7">
        <v>2.1</v>
      </c>
      <c r="E7">
        <f>C7*D7</f>
        <v>13.86</v>
      </c>
    </row>
    <row r="8" spans="2:10">
      <c r="C8">
        <v>2.6</v>
      </c>
      <c r="D8">
        <v>2.1</v>
      </c>
      <c r="E8">
        <f>C8*D8</f>
        <v>5.4600000000000009</v>
      </c>
    </row>
    <row r="9" spans="2:10">
      <c r="E9">
        <f>SUM(E7:E8)</f>
        <v>19.32</v>
      </c>
    </row>
    <row r="10" spans="2:10">
      <c r="E10">
        <f>E9*10%+E9</f>
        <v>21.251999999999999</v>
      </c>
      <c r="F10">
        <v>22</v>
      </c>
    </row>
    <row r="12" spans="2:10">
      <c r="B12">
        <v>2.8</v>
      </c>
      <c r="C12">
        <v>19.32</v>
      </c>
      <c r="D12">
        <v>2.8</v>
      </c>
      <c r="E12">
        <f>C12+D12+B12</f>
        <v>24.92</v>
      </c>
    </row>
    <row r="13" spans="2:10">
      <c r="E13">
        <f>E12*10%+E12</f>
        <v>27.412000000000003</v>
      </c>
      <c r="F13">
        <v>28</v>
      </c>
    </row>
    <row r="15" spans="2:10">
      <c r="H15">
        <v>3.3</v>
      </c>
      <c r="I15">
        <v>1.2</v>
      </c>
      <c r="J15">
        <f>H15-I15</f>
        <v>2.0999999999999996</v>
      </c>
    </row>
    <row r="16" spans="2:10">
      <c r="B16">
        <v>12</v>
      </c>
      <c r="C16">
        <v>3</v>
      </c>
      <c r="E16">
        <f>B16*C16</f>
        <v>36</v>
      </c>
    </row>
    <row r="17" spans="2:6">
      <c r="B17">
        <v>2.4</v>
      </c>
      <c r="C17">
        <v>2</v>
      </c>
      <c r="D17">
        <v>1.8</v>
      </c>
      <c r="E17">
        <f>B17*C17*D17</f>
        <v>8.64</v>
      </c>
    </row>
    <row r="18" spans="2:6">
      <c r="E18">
        <f>SUM(E16:E17)</f>
        <v>44.64</v>
      </c>
      <c r="F18">
        <f>E18*10%+E18</f>
        <v>49.103999999999999</v>
      </c>
    </row>
    <row r="19" spans="2:6">
      <c r="F19">
        <v>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CC832B86D5804DAB55AF6F03A87458" ma:contentTypeVersion="11" ma:contentTypeDescription="Create a new document." ma:contentTypeScope="" ma:versionID="79acb4288e82ca4a92ff0b35605f31e7">
  <xsd:schema xmlns:xsd="http://www.w3.org/2001/XMLSchema" xmlns:xs="http://www.w3.org/2001/XMLSchema" xmlns:p="http://schemas.microsoft.com/office/2006/metadata/properties" xmlns:ns3="84d5ecd3-9e46-4f88-88f4-d7ee9e4f8f55" xmlns:ns4="b57188eb-d1f0-4ce3-8e5d-aa1e259d11d3" targetNamespace="http://schemas.microsoft.com/office/2006/metadata/properties" ma:root="true" ma:fieldsID="c8308edf98ae9e3634fb0d0ad7fd0f62" ns3:_="" ns4:_="">
    <xsd:import namespace="84d5ecd3-9e46-4f88-88f4-d7ee9e4f8f55"/>
    <xsd:import namespace="b57188eb-d1f0-4ce3-8e5d-aa1e259d11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5ecd3-9e46-4f88-88f4-d7ee9e4f8f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188eb-d1f0-4ce3-8e5d-aa1e259d11d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d5ecd3-9e46-4f88-88f4-d7ee9e4f8f55" xsi:nil="true"/>
  </documentManagement>
</p:properties>
</file>

<file path=customXml/itemProps1.xml><?xml version="1.0" encoding="utf-8"?>
<ds:datastoreItem xmlns:ds="http://schemas.openxmlformats.org/officeDocument/2006/customXml" ds:itemID="{2D7F0B93-7CDE-448C-9596-C25AFE49A6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d5ecd3-9e46-4f88-88f4-d7ee9e4f8f55"/>
    <ds:schemaRef ds:uri="b57188eb-d1f0-4ce3-8e5d-aa1e259d11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A77EEA-9487-4830-895A-0009305421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EA8A3A-342E-4B45-8E18-A794A2247586}">
  <ds:schemaRefs>
    <ds:schemaRef ds:uri="84d5ecd3-9e46-4f88-88f4-d7ee9e4f8f55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57188eb-d1f0-4ce3-8e5d-aa1e259d11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ADDITIONAL WORKS</vt:lpstr>
      <vt:lpstr>LUMPSUM DETAIL BREAKUP</vt:lpstr>
      <vt:lpstr>CALCULATION PAINT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Sahidul</dc:creator>
  <cp:lastModifiedBy>Smrutika Thoti</cp:lastModifiedBy>
  <cp:lastPrinted>2019-08-30T11:32:01Z</cp:lastPrinted>
  <dcterms:created xsi:type="dcterms:W3CDTF">1996-10-14T23:33:28Z</dcterms:created>
  <dcterms:modified xsi:type="dcterms:W3CDTF">2024-03-13T09:10:49Z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0x0101001FCC832B86D5804DAB55AF6F03A87458</vt:lpwstr>
  </property>
</Properties>
</file>