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016324\AppData\Local\Microsoft\Windows\INetCache\Content.Outlook\0LXN2X5V\"/>
    </mc:Choice>
  </mc:AlternateContent>
  <bookViews>
    <workbookView xWindow="0" yWindow="0" windowWidth="20490" windowHeight="7125"/>
  </bookViews>
  <sheets>
    <sheet name="Sheet1" sheetId="1" r:id="rId1"/>
    <sheet name="Sheet1 (2)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" l="1"/>
  <c r="J13" i="1"/>
  <c r="J8" i="1"/>
  <c r="J5" i="1"/>
  <c r="J6" i="1"/>
  <c r="J7" i="1"/>
  <c r="J4" i="1"/>
  <c r="H4" i="1"/>
  <c r="H5" i="1"/>
  <c r="H6" i="1"/>
  <c r="H7" i="1"/>
  <c r="H8" i="1"/>
  <c r="H3" i="1"/>
  <c r="I14" i="2"/>
  <c r="C14" i="2"/>
  <c r="C13" i="2"/>
  <c r="I12" i="2"/>
  <c r="I15" i="2" s="1"/>
  <c r="I8" i="2"/>
  <c r="F8" i="2"/>
  <c r="K7" i="2"/>
  <c r="I7" i="2"/>
  <c r="F7" i="2"/>
  <c r="K6" i="2"/>
  <c r="I6" i="2"/>
  <c r="F6" i="2"/>
  <c r="K5" i="2"/>
  <c r="I5" i="2"/>
  <c r="F5" i="2"/>
  <c r="K4" i="2"/>
  <c r="K12" i="2" s="1"/>
  <c r="K14" i="2" s="1"/>
  <c r="I4" i="2"/>
  <c r="F4" i="2"/>
  <c r="I3" i="2"/>
  <c r="I13" i="2" s="1"/>
  <c r="F3" i="2"/>
  <c r="F12" i="2" s="1"/>
  <c r="C15" i="2" s="1"/>
  <c r="F8" i="1" l="1"/>
  <c r="F7" i="1"/>
  <c r="F6" i="1"/>
  <c r="F5" i="1"/>
  <c r="F4" i="1"/>
  <c r="F3" i="1"/>
  <c r="J12" i="1" l="1"/>
  <c r="F12" i="1"/>
</calcChain>
</file>

<file path=xl/sharedStrings.xml><?xml version="1.0" encoding="utf-8"?>
<sst xmlns="http://schemas.openxmlformats.org/spreadsheetml/2006/main" count="60" uniqueCount="29">
  <si>
    <t>S.NO</t>
  </si>
  <si>
    <t xml:space="preserve">DESCRIPTION </t>
  </si>
  <si>
    <t>UOM</t>
  </si>
  <si>
    <t>PO Qty</t>
  </si>
  <si>
    <t>PO Rate</t>
  </si>
  <si>
    <t>Amount</t>
  </si>
  <si>
    <t>Cassette Unit AC 2.0TR</t>
  </si>
  <si>
    <t>Nos</t>
  </si>
  <si>
    <t xml:space="preserve">Refrigerant Piping With Installation </t>
  </si>
  <si>
    <t>Rmtr</t>
  </si>
  <si>
    <t xml:space="preserve">Power Control Cable </t>
  </si>
  <si>
    <t>25mm Dia</t>
  </si>
  <si>
    <t>32mm Dia</t>
  </si>
  <si>
    <t>MS Framework</t>
  </si>
  <si>
    <t>Total</t>
  </si>
  <si>
    <t>Extra as per site</t>
  </si>
  <si>
    <t>GST 18%</t>
  </si>
  <si>
    <t>Total As per Measurement Qty</t>
  </si>
  <si>
    <t>GST 18% (For Low Side )</t>
  </si>
  <si>
    <t>GST 28% (For High Side )</t>
  </si>
  <si>
    <t xml:space="preserve">Total </t>
  </si>
  <si>
    <t>Grand Total</t>
  </si>
  <si>
    <t>PO DETAILs</t>
  </si>
  <si>
    <t>Actual Site Measurement</t>
  </si>
  <si>
    <t>Additional Qty executed</t>
  </si>
  <si>
    <t>Actual as per Measurement Qty</t>
  </si>
  <si>
    <t>PO Amount</t>
  </si>
  <si>
    <t>Additional Amount</t>
  </si>
  <si>
    <t>Actual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</si>
</sst>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_);[Red]\(0.00\)"/>
  </numFmts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mbria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33CC3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0" borderId="3" xfId="0" applyFont="1" applyFill="1" applyBorder="1" applyAlignment="1">
      <alignment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/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 wrapText="1"/>
    </xf>
    <xf numFmtId="0" fontId="0" fillId="0" borderId="4" xfId="0" applyBorder="1" applyAlignment="1">
      <alignment horizontal="left"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9" fontId="0" fillId="0" borderId="3" xfId="0" applyNumberFormat="1" applyBorder="1" applyAlignment="1">
      <alignment horizontal="center" vertical="center"/>
    </xf>
    <xf numFmtId="0" fontId="0" fillId="0" borderId="4" xfId="0" applyBorder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right" vertical="center"/>
    </xf>
    <xf numFmtId="0" fontId="2" fillId="0" borderId="3" xfId="0" applyNumberFormat="1" applyFont="1" applyBorder="1">
      <alignment vertical="center"/>
    </xf>
    <xf numFmtId="164" fontId="0" fillId="0" borderId="0" xfId="0" applyNumberFormat="1">
      <alignment vertical="center"/>
    </xf>
    <xf numFmtId="0" fontId="4" fillId="0" borderId="3" xfId="0" applyFont="1" applyBorder="1" applyAlignment="1">
      <alignment horizontal="center" vertical="center"/>
    </xf>
    <xf numFmtId="0" fontId="2" fillId="0" borderId="3" xfId="0" applyNumberFormat="1" applyFont="1" applyBorder="1" applyAlignment="1">
      <alignment vertical="top" wrapText="1"/>
    </xf>
    <xf numFmtId="0" fontId="1" fillId="0" borderId="0" xfId="0" applyFont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>
      <alignment vertical="center"/>
    </xf>
    <xf numFmtId="0" fontId="2" fillId="0" borderId="5" xfId="0" applyFont="1" applyBorder="1" applyAlignment="1">
      <alignment horizontal="right"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0" xfId="0" applyFont="1" applyFill="1">
      <alignment vertical="center"/>
    </xf>
    <xf numFmtId="0" fontId="4" fillId="3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0" xfId="0" applyFont="1" applyFill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3" xfId="0" applyFont="1" applyBorder="1">
      <alignment vertical="center"/>
    </xf>
    <xf numFmtId="0" fontId="0" fillId="0" borderId="3" xfId="0" applyBorder="1" applyAlignment="1">
      <alignment vertical="center" wrapText="1"/>
    </xf>
    <xf numFmtId="0" fontId="2" fillId="0" borderId="6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4" fillId="2" borderId="12" xfId="0" applyFont="1" applyFill="1" applyBorder="1">
      <alignment vertical="center"/>
    </xf>
    <xf numFmtId="0" fontId="0" fillId="0" borderId="12" xfId="0" applyBorder="1">
      <alignment vertical="center"/>
    </xf>
    <xf numFmtId="0" fontId="0" fillId="0" borderId="12" xfId="0" applyBorder="1" applyAlignment="1">
      <alignment vertical="center" wrapText="1"/>
    </xf>
    <xf numFmtId="0" fontId="0" fillId="0" borderId="13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2" fillId="0" borderId="7" xfId="0" applyFont="1" applyBorder="1" applyAlignment="1">
      <alignment horizontal="right" vertical="center"/>
    </xf>
    <xf numFmtId="0" fontId="2" fillId="0" borderId="7" xfId="0" applyFont="1" applyBorder="1">
      <alignment vertical="center"/>
    </xf>
    <xf numFmtId="0" fontId="0" fillId="0" borderId="7" xfId="0" applyBorder="1" applyAlignment="1">
      <alignment vertical="center" wrapText="1"/>
    </xf>
    <xf numFmtId="0" fontId="0" fillId="2" borderId="14" xfId="0" applyFill="1" applyBorder="1">
      <alignment vertical="center"/>
    </xf>
    <xf numFmtId="0" fontId="4" fillId="2" borderId="5" xfId="0" applyFont="1" applyFill="1" applyBorder="1" applyAlignment="1">
      <alignment horizontal="right" vertical="center"/>
    </xf>
    <xf numFmtId="0" fontId="0" fillId="2" borderId="5" xfId="0" applyFill="1" applyBorder="1">
      <alignment vertical="center"/>
    </xf>
    <xf numFmtId="0" fontId="2" fillId="2" borderId="5" xfId="0" applyNumberFormat="1" applyFont="1" applyFill="1" applyBorder="1">
      <alignment vertical="center"/>
    </xf>
    <xf numFmtId="0" fontId="4" fillId="2" borderId="5" xfId="0" applyFont="1" applyFill="1" applyBorder="1" applyAlignment="1">
      <alignment vertical="top" wrapText="1"/>
    </xf>
    <xf numFmtId="0" fontId="2" fillId="2" borderId="5" xfId="0" applyNumberFormat="1" applyFont="1" applyFill="1" applyBorder="1" applyAlignment="1">
      <alignment vertical="top" wrapText="1"/>
    </xf>
    <xf numFmtId="0" fontId="2" fillId="2" borderId="15" xfId="0" applyNumberFormat="1" applyFont="1" applyFill="1" applyBorder="1">
      <alignment vertical="center"/>
    </xf>
    <xf numFmtId="0" fontId="2" fillId="0" borderId="8" xfId="0" applyFont="1" applyBorder="1" applyAlignment="1">
      <alignment horizontal="center" vertical="center" wrapText="1"/>
    </xf>
    <xf numFmtId="0" fontId="5" fillId="0" borderId="12" xfId="0" applyFont="1" applyFill="1" applyBorder="1">
      <alignment vertical="center"/>
    </xf>
    <xf numFmtId="0" fontId="2" fillId="0" borderId="8" xfId="0" applyFont="1" applyBorder="1" applyAlignment="1">
      <alignment horizontal="right" vertical="center"/>
    </xf>
    <xf numFmtId="0" fontId="4" fillId="3" borderId="10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4" fillId="2" borderId="16" xfId="0" applyFont="1" applyFill="1" applyBorder="1" applyAlignment="1">
      <alignment horizontal="right" vertical="center"/>
    </xf>
    <xf numFmtId="0" fontId="4" fillId="2" borderId="17" xfId="0" applyFont="1" applyFill="1" applyBorder="1" applyAlignment="1">
      <alignment horizontal="right" vertical="center"/>
    </xf>
    <xf numFmtId="0" fontId="4" fillId="2" borderId="18" xfId="0" applyFont="1" applyFill="1" applyBorder="1" applyAlignment="1">
      <alignment horizontal="right" vertical="center"/>
    </xf>
  </cellXfs>
  <cellStyles count="1">
    <cellStyle name="Normal" xfId="0" builtinId="0"/>
  </cellStyles>
  <dxfs count="23">
    <dxf>
      <fill>
        <patternFill patternType="solid">
          <bgColor indexed="58"/>
        </patternFill>
      </fill>
    </dxf>
    <dxf>
      <fill>
        <patternFill patternType="solid">
          <bgColor indexed="16"/>
        </patternFill>
      </fill>
    </dxf>
    <dxf>
      <font>
        <color auto="1"/>
      </font>
      <fill>
        <patternFill patternType="solid">
          <bgColor indexed="55"/>
        </patternFill>
      </fill>
    </dxf>
    <dxf>
      <fill>
        <patternFill patternType="solid">
          <bgColor indexed="58"/>
        </patternFill>
      </fill>
    </dxf>
    <dxf>
      <fill>
        <patternFill patternType="solid">
          <bgColor indexed="16"/>
        </patternFill>
      </fill>
    </dxf>
    <dxf>
      <font>
        <color auto="1"/>
      </font>
      <fill>
        <patternFill patternType="solid">
          <bgColor indexed="55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  <tableStyle name="PivotStylePreset2_Accent1" table="0" count="10">
      <tableStyleElement type="headerRow" dxfId="15"/>
      <tableStyleElement type="totalRow" dxfId="14"/>
      <tableStyleElement type="firstRowStripe" dxfId="13"/>
      <tableStyleElement type="firstColumnStripe" dxfId="12"/>
      <tableStyleElement type="firstSubtotalRow" dxfId="11"/>
      <tableStyleElement type="secondSubtotalRow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</tableStyles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zoomScaleNormal="100" zoomScaleSheetLayoutView="100" workbookViewId="0">
      <selection activeCell="M5" sqref="M5"/>
    </sheetView>
  </sheetViews>
  <sheetFormatPr defaultColWidth="9.140625" defaultRowHeight="15"/>
  <cols>
    <col min="1" max="1" width="5.7109375" customWidth="1"/>
    <col min="2" max="2" width="40.42578125" customWidth="1"/>
    <col min="3" max="3" width="9.42578125" customWidth="1"/>
    <col min="4" max="4" width="9.5703125" customWidth="1"/>
    <col min="5" max="5" width="8.5703125" customWidth="1"/>
    <col min="6" max="6" width="8.140625" bestFit="1" customWidth="1"/>
    <col min="7" max="7" width="13.7109375" style="1" bestFit="1" customWidth="1"/>
    <col min="8" max="8" width="8.140625" bestFit="1" customWidth="1"/>
    <col min="9" max="9" width="11.140625" style="36" bestFit="1" customWidth="1"/>
    <col min="10" max="10" width="12.42578125" style="36" customWidth="1"/>
  </cols>
  <sheetData>
    <row r="1" spans="1:12" ht="29.25" customHeight="1" thickBot="1">
      <c r="A1" s="2"/>
      <c r="B1" s="37"/>
      <c r="C1" s="37"/>
      <c r="D1" s="69" t="s">
        <v>22</v>
      </c>
      <c r="E1" s="69"/>
      <c r="F1" s="69"/>
      <c r="G1" s="69" t="s">
        <v>23</v>
      </c>
      <c r="H1" s="69"/>
      <c r="I1" s="69" t="s">
        <v>24</v>
      </c>
      <c r="J1" s="69"/>
      <c r="L1" s="24"/>
    </row>
    <row r="2" spans="1:12" ht="49.5" customHeight="1">
      <c r="A2" s="40" t="s">
        <v>0</v>
      </c>
      <c r="B2" s="41" t="s">
        <v>1</v>
      </c>
      <c r="C2" s="41" t="s">
        <v>2</v>
      </c>
      <c r="D2" s="41" t="s">
        <v>3</v>
      </c>
      <c r="E2" s="42" t="s">
        <v>4</v>
      </c>
      <c r="F2" s="42" t="s">
        <v>26</v>
      </c>
      <c r="G2" s="42" t="s">
        <v>25</v>
      </c>
      <c r="H2" s="42" t="s">
        <v>28</v>
      </c>
      <c r="I2" s="42" t="s">
        <v>15</v>
      </c>
      <c r="J2" s="65" t="s">
        <v>27</v>
      </c>
    </row>
    <row r="3" spans="1:12" ht="15.75">
      <c r="A3" s="43">
        <v>1</v>
      </c>
      <c r="B3" s="7" t="s">
        <v>6</v>
      </c>
      <c r="C3" s="8" t="s">
        <v>7</v>
      </c>
      <c r="D3" s="8">
        <v>2</v>
      </c>
      <c r="E3" s="16">
        <v>86000</v>
      </c>
      <c r="F3" s="16">
        <f t="shared" ref="F3:F8" si="0">D3*E3</f>
        <v>172000</v>
      </c>
      <c r="G3" s="9">
        <v>2</v>
      </c>
      <c r="H3" s="16">
        <f>G3*E3</f>
        <v>172000</v>
      </c>
      <c r="I3" s="16">
        <v>0</v>
      </c>
      <c r="J3" s="44"/>
    </row>
    <row r="4" spans="1:12" ht="15.75">
      <c r="A4" s="43">
        <v>2</v>
      </c>
      <c r="B4" s="11" t="s">
        <v>8</v>
      </c>
      <c r="C4" s="12" t="s">
        <v>9</v>
      </c>
      <c r="D4" s="12">
        <v>30</v>
      </c>
      <c r="E4" s="16">
        <v>1350</v>
      </c>
      <c r="F4" s="16">
        <f t="shared" si="0"/>
        <v>40500</v>
      </c>
      <c r="G4" s="9">
        <v>42</v>
      </c>
      <c r="H4" s="16">
        <f t="shared" ref="H4:H8" si="1">G4*E4</f>
        <v>56700</v>
      </c>
      <c r="I4" s="16">
        <v>12</v>
      </c>
      <c r="J4" s="44">
        <f>I4*E4</f>
        <v>16200</v>
      </c>
    </row>
    <row r="5" spans="1:12" ht="15.75">
      <c r="A5" s="43">
        <v>3</v>
      </c>
      <c r="B5" s="13" t="s">
        <v>10</v>
      </c>
      <c r="C5" s="8" t="s">
        <v>9</v>
      </c>
      <c r="D5" s="8">
        <v>35</v>
      </c>
      <c r="E5" s="16">
        <v>250</v>
      </c>
      <c r="F5" s="16">
        <f t="shared" si="0"/>
        <v>8750</v>
      </c>
      <c r="G5" s="9">
        <v>42</v>
      </c>
      <c r="H5" s="16">
        <f t="shared" si="1"/>
        <v>10500</v>
      </c>
      <c r="I5" s="16">
        <v>7</v>
      </c>
      <c r="J5" s="44">
        <f t="shared" ref="J5:J7" si="2">I5*E5</f>
        <v>1750</v>
      </c>
    </row>
    <row r="6" spans="1:12">
      <c r="A6" s="45"/>
      <c r="B6" s="15" t="s">
        <v>11</v>
      </c>
      <c r="C6" s="16" t="s">
        <v>9</v>
      </c>
      <c r="D6" s="16">
        <v>10</v>
      </c>
      <c r="E6" s="16">
        <v>260</v>
      </c>
      <c r="F6" s="16">
        <f t="shared" si="0"/>
        <v>2600</v>
      </c>
      <c r="G6" s="9">
        <v>16</v>
      </c>
      <c r="H6" s="16">
        <f t="shared" si="1"/>
        <v>4160</v>
      </c>
      <c r="I6" s="16">
        <v>6</v>
      </c>
      <c r="J6" s="44">
        <f t="shared" si="2"/>
        <v>1560</v>
      </c>
    </row>
    <row r="7" spans="1:12">
      <c r="A7" s="45"/>
      <c r="B7" s="15" t="s">
        <v>12</v>
      </c>
      <c r="C7" s="16" t="s">
        <v>9</v>
      </c>
      <c r="D7" s="16">
        <v>10</v>
      </c>
      <c r="E7" s="16">
        <v>310</v>
      </c>
      <c r="F7" s="16">
        <f t="shared" si="0"/>
        <v>3100</v>
      </c>
      <c r="G7" s="9">
        <v>18</v>
      </c>
      <c r="H7" s="16">
        <f t="shared" si="1"/>
        <v>5580</v>
      </c>
      <c r="I7" s="16">
        <v>8</v>
      </c>
      <c r="J7" s="44">
        <f t="shared" si="2"/>
        <v>2480</v>
      </c>
    </row>
    <row r="8" spans="1:12">
      <c r="A8" s="45"/>
      <c r="B8" s="15" t="s">
        <v>13</v>
      </c>
      <c r="C8" s="16" t="s">
        <v>7</v>
      </c>
      <c r="D8" s="16">
        <v>2</v>
      </c>
      <c r="E8" s="16">
        <v>5500</v>
      </c>
      <c r="F8" s="16">
        <f t="shared" si="0"/>
        <v>11000</v>
      </c>
      <c r="G8" s="9">
        <v>2</v>
      </c>
      <c r="H8" s="16">
        <f t="shared" si="1"/>
        <v>11000</v>
      </c>
      <c r="I8" s="16">
        <v>0</v>
      </c>
      <c r="J8" s="44">
        <f>I8*E8</f>
        <v>0</v>
      </c>
    </row>
    <row r="9" spans="1:12">
      <c r="A9" s="45"/>
      <c r="B9" s="15"/>
      <c r="C9" s="15"/>
      <c r="D9" s="16"/>
      <c r="E9" s="16"/>
      <c r="F9" s="16"/>
      <c r="G9" s="9"/>
      <c r="H9" s="16"/>
      <c r="I9" s="16"/>
      <c r="J9" s="44"/>
    </row>
    <row r="10" spans="1:12" ht="15.75">
      <c r="A10" s="46"/>
      <c r="B10" s="15"/>
      <c r="C10" s="15"/>
      <c r="D10" s="15"/>
      <c r="E10" s="15"/>
      <c r="F10" s="15"/>
      <c r="G10" s="20"/>
      <c r="H10" s="25"/>
      <c r="I10" s="15"/>
      <c r="J10" s="47"/>
    </row>
    <row r="11" spans="1:12" ht="15.75">
      <c r="A11" s="46"/>
      <c r="B11" s="15"/>
      <c r="C11" s="15"/>
      <c r="D11" s="15"/>
      <c r="E11" s="15"/>
      <c r="F11" s="15"/>
      <c r="G11" s="21"/>
      <c r="H11" s="21"/>
      <c r="I11" s="15"/>
      <c r="J11" s="47"/>
    </row>
    <row r="12" spans="1:12" ht="16.5" thickBot="1">
      <c r="A12" s="58"/>
      <c r="B12" s="59" t="s">
        <v>14</v>
      </c>
      <c r="C12" s="60"/>
      <c r="D12" s="60"/>
      <c r="E12" s="60"/>
      <c r="F12" s="61">
        <f>SUM(F3:F11)</f>
        <v>237950</v>
      </c>
      <c r="G12" s="62"/>
      <c r="H12" s="63"/>
      <c r="I12" s="61"/>
      <c r="J12" s="64">
        <f>SUM(J4:J7)</f>
        <v>21990</v>
      </c>
    </row>
    <row r="13" spans="1:12">
      <c r="A13" s="53"/>
      <c r="B13" s="54"/>
      <c r="C13" s="54"/>
      <c r="D13" s="54"/>
      <c r="E13" s="55"/>
      <c r="F13" s="56"/>
      <c r="G13" s="57"/>
      <c r="H13" s="56"/>
      <c r="I13" s="41" t="s">
        <v>16</v>
      </c>
      <c r="J13" s="67">
        <f>J12*18%</f>
        <v>3958.2</v>
      </c>
    </row>
    <row r="14" spans="1:12" ht="15.75">
      <c r="A14" s="46"/>
      <c r="B14" s="15"/>
      <c r="C14" s="15"/>
      <c r="D14" s="15"/>
      <c r="E14" s="28"/>
      <c r="F14" s="38"/>
      <c r="G14" s="39"/>
      <c r="H14" s="38"/>
      <c r="I14" s="33" t="s">
        <v>14</v>
      </c>
      <c r="J14" s="68">
        <f>J13+J12</f>
        <v>25948.2</v>
      </c>
    </row>
    <row r="15" spans="1:12" ht="19.5" thickBot="1">
      <c r="A15" s="48"/>
      <c r="B15" s="50"/>
      <c r="C15" s="70"/>
      <c r="D15" s="71"/>
      <c r="E15" s="72"/>
      <c r="F15" s="49"/>
      <c r="G15" s="51"/>
      <c r="H15" s="66"/>
      <c r="I15" s="50"/>
      <c r="J15" s="52"/>
    </row>
  </sheetData>
  <mergeCells count="4">
    <mergeCell ref="D1:F1"/>
    <mergeCell ref="G1:H1"/>
    <mergeCell ref="I1:J1"/>
    <mergeCell ref="C15:E15"/>
  </mergeCells>
  <conditionalFormatting sqref="B3:C4">
    <cfRule type="expression" dxfId="5" priority="1" stopIfTrue="1">
      <formula>IF(#REF!="No Color",TRUE,FALSE)</formula>
    </cfRule>
    <cfRule type="expression" dxfId="4" priority="2" stopIfTrue="1">
      <formula>IF(#REF!="Red",TRUE,FALSE)</formula>
    </cfRule>
    <cfRule type="expression" dxfId="3" priority="3" stopIfTrue="1">
      <formula>IF(#REF!="Green",TRUE,FALSE)</formula>
    </cfRule>
  </conditionalFormatting>
  <pageMargins left="0.75" right="0.75" top="1" bottom="1" header="0.5" footer="0.5"/>
  <pageSetup paperSize="256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zoomScaleNormal="100" zoomScaleSheetLayoutView="100" workbookViewId="0">
      <selection activeCell="H1" sqref="H1:H1048576"/>
    </sheetView>
  </sheetViews>
  <sheetFormatPr defaultColWidth="9.140625" defaultRowHeight="15"/>
  <cols>
    <col min="1" max="1" width="5.7109375" customWidth="1"/>
    <col min="2" max="2" width="40.42578125" customWidth="1"/>
    <col min="3" max="3" width="9.42578125" customWidth="1"/>
    <col min="4" max="4" width="8.85546875" customWidth="1"/>
    <col min="5" max="5" width="6.42578125" customWidth="1"/>
    <col min="6" max="6" width="10" customWidth="1"/>
    <col min="7" max="7" width="14" style="1" customWidth="1"/>
    <col min="8" max="8" width="22.7109375" bestFit="1" customWidth="1"/>
    <col min="9" max="9" width="12.7109375" bestFit="1" customWidth="1"/>
    <col min="10" max="11" width="10" style="36" customWidth="1"/>
  </cols>
  <sheetData>
    <row r="1" spans="1:13" ht="15.75" thickBot="1">
      <c r="A1" s="2"/>
      <c r="B1" s="37"/>
      <c r="C1" s="37"/>
      <c r="D1" s="37"/>
      <c r="E1" s="37"/>
      <c r="F1" s="37"/>
      <c r="G1" s="37"/>
      <c r="H1" s="37"/>
      <c r="I1" s="37"/>
      <c r="J1" s="37"/>
      <c r="K1" s="37"/>
      <c r="M1" s="24"/>
    </row>
    <row r="2" spans="1:13" ht="45">
      <c r="A2" s="3" t="s">
        <v>0</v>
      </c>
      <c r="B2" s="4" t="s">
        <v>1</v>
      </c>
      <c r="C2" s="4" t="s">
        <v>2</v>
      </c>
      <c r="D2" s="4" t="s">
        <v>3</v>
      </c>
      <c r="E2" s="5" t="s">
        <v>4</v>
      </c>
      <c r="F2" s="4" t="s">
        <v>5</v>
      </c>
      <c r="G2" s="5" t="s">
        <v>17</v>
      </c>
      <c r="H2" s="4" t="s">
        <v>4</v>
      </c>
      <c r="I2" s="4" t="s">
        <v>5</v>
      </c>
      <c r="J2" s="5" t="s">
        <v>15</v>
      </c>
      <c r="K2" s="4" t="s">
        <v>5</v>
      </c>
    </row>
    <row r="3" spans="1:13" ht="15.75">
      <c r="A3" s="6">
        <v>1</v>
      </c>
      <c r="B3" s="7" t="s">
        <v>6</v>
      </c>
      <c r="C3" s="8" t="s">
        <v>7</v>
      </c>
      <c r="D3" s="8">
        <v>2</v>
      </c>
      <c r="E3" s="16">
        <v>86000</v>
      </c>
      <c r="F3" s="16">
        <f t="shared" ref="F3:F8" si="0">D3*E3</f>
        <v>172000</v>
      </c>
      <c r="G3" s="9">
        <v>2</v>
      </c>
      <c r="H3" s="10">
        <v>86000</v>
      </c>
      <c r="I3" s="16">
        <f t="shared" ref="I3:I8" si="1">G3*H3</f>
        <v>172000</v>
      </c>
      <c r="J3" s="16">
        <v>0</v>
      </c>
      <c r="K3" s="16"/>
    </row>
    <row r="4" spans="1:13" ht="15.75">
      <c r="A4" s="6">
        <v>2</v>
      </c>
      <c r="B4" s="11" t="s">
        <v>8</v>
      </c>
      <c r="C4" s="12" t="s">
        <v>9</v>
      </c>
      <c r="D4" s="12">
        <v>30</v>
      </c>
      <c r="E4" s="16">
        <v>1350</v>
      </c>
      <c r="F4" s="16">
        <f t="shared" si="0"/>
        <v>40500</v>
      </c>
      <c r="G4" s="9">
        <v>42</v>
      </c>
      <c r="H4" s="10">
        <v>1350</v>
      </c>
      <c r="I4" s="16">
        <f t="shared" si="1"/>
        <v>56700</v>
      </c>
      <c r="J4" s="16">
        <v>12</v>
      </c>
      <c r="K4" s="16">
        <f>H4*J4</f>
        <v>16200</v>
      </c>
    </row>
    <row r="5" spans="1:13" ht="15.75">
      <c r="A5" s="6">
        <v>3</v>
      </c>
      <c r="B5" s="13" t="s">
        <v>10</v>
      </c>
      <c r="C5" s="8" t="s">
        <v>9</v>
      </c>
      <c r="D5" s="8">
        <v>35</v>
      </c>
      <c r="E5" s="16">
        <v>250</v>
      </c>
      <c r="F5" s="16">
        <f t="shared" si="0"/>
        <v>8750</v>
      </c>
      <c r="G5" s="9">
        <v>42</v>
      </c>
      <c r="H5" s="10">
        <v>250</v>
      </c>
      <c r="I5" s="16">
        <f t="shared" si="1"/>
        <v>10500</v>
      </c>
      <c r="J5" s="16">
        <v>7</v>
      </c>
      <c r="K5" s="16">
        <f>H5*J5</f>
        <v>1750</v>
      </c>
    </row>
    <row r="6" spans="1:13">
      <c r="A6" s="14"/>
      <c r="B6" s="15" t="s">
        <v>11</v>
      </c>
      <c r="C6" s="16" t="s">
        <v>9</v>
      </c>
      <c r="D6" s="16">
        <v>10</v>
      </c>
      <c r="E6" s="16">
        <v>260</v>
      </c>
      <c r="F6" s="16">
        <f t="shared" si="0"/>
        <v>2600</v>
      </c>
      <c r="G6" s="9">
        <v>16</v>
      </c>
      <c r="H6" s="17">
        <v>260</v>
      </c>
      <c r="I6" s="16">
        <f t="shared" si="1"/>
        <v>4160</v>
      </c>
      <c r="J6" s="16">
        <v>6</v>
      </c>
      <c r="K6" s="16">
        <f>H6*J6</f>
        <v>1560</v>
      </c>
    </row>
    <row r="7" spans="1:13">
      <c r="A7" s="14"/>
      <c r="B7" s="15" t="s">
        <v>12</v>
      </c>
      <c r="C7" s="16" t="s">
        <v>9</v>
      </c>
      <c r="D7" s="16">
        <v>10</v>
      </c>
      <c r="E7" s="16">
        <v>310</v>
      </c>
      <c r="F7" s="16">
        <f t="shared" si="0"/>
        <v>3100</v>
      </c>
      <c r="G7" s="9">
        <v>18</v>
      </c>
      <c r="H7" s="10">
        <v>310</v>
      </c>
      <c r="I7" s="16">
        <f t="shared" si="1"/>
        <v>5580</v>
      </c>
      <c r="J7" s="16">
        <v>8</v>
      </c>
      <c r="K7" s="16">
        <f>H7*J7</f>
        <v>2480</v>
      </c>
    </row>
    <row r="8" spans="1:13">
      <c r="A8" s="14"/>
      <c r="B8" s="15" t="s">
        <v>13</v>
      </c>
      <c r="C8" s="16" t="s">
        <v>7</v>
      </c>
      <c r="D8" s="16">
        <v>2</v>
      </c>
      <c r="E8" s="16">
        <v>5500</v>
      </c>
      <c r="F8" s="16">
        <f t="shared" si="0"/>
        <v>11000</v>
      </c>
      <c r="G8" s="9">
        <v>2</v>
      </c>
      <c r="H8" s="10">
        <v>5500</v>
      </c>
      <c r="I8" s="16">
        <f t="shared" si="1"/>
        <v>11000</v>
      </c>
      <c r="J8" s="16">
        <v>0</v>
      </c>
      <c r="K8" s="16"/>
    </row>
    <row r="9" spans="1:13">
      <c r="A9" s="14"/>
      <c r="B9" s="15"/>
      <c r="C9" s="15"/>
      <c r="D9" s="16"/>
      <c r="E9" s="16"/>
      <c r="F9" s="16"/>
      <c r="G9" s="9"/>
      <c r="H9" s="18"/>
      <c r="I9" s="16"/>
      <c r="J9" s="16"/>
      <c r="K9" s="16"/>
    </row>
    <row r="10" spans="1:13" ht="15.75">
      <c r="A10" s="19"/>
      <c r="B10" s="15"/>
      <c r="C10" s="15"/>
      <c r="D10" s="15"/>
      <c r="E10" s="15"/>
      <c r="F10" s="15"/>
      <c r="G10" s="20"/>
      <c r="H10" s="15"/>
      <c r="I10" s="25"/>
      <c r="J10" s="15"/>
      <c r="K10" s="15"/>
    </row>
    <row r="11" spans="1:13" ht="15.75">
      <c r="A11" s="19"/>
      <c r="B11" s="15"/>
      <c r="C11" s="15"/>
      <c r="D11" s="15"/>
      <c r="E11" s="15"/>
      <c r="F11" s="15"/>
      <c r="G11" s="21"/>
      <c r="H11" s="21"/>
      <c r="I11" s="21"/>
      <c r="J11" s="15"/>
      <c r="K11" s="15"/>
    </row>
    <row r="12" spans="1:13" ht="15.75">
      <c r="A12" s="15"/>
      <c r="B12" s="22" t="s">
        <v>14</v>
      </c>
      <c r="C12" s="15"/>
      <c r="D12" s="15"/>
      <c r="E12" s="15"/>
      <c r="F12" s="23">
        <f>SUM(F3:F11)</f>
        <v>237950</v>
      </c>
      <c r="G12" s="21"/>
      <c r="H12" s="21"/>
      <c r="I12" s="26">
        <f>SUM(I3:I11)</f>
        <v>259940</v>
      </c>
      <c r="J12" s="23"/>
      <c r="K12" s="23">
        <f>SUM(K4:K7)</f>
        <v>21990</v>
      </c>
    </row>
    <row r="13" spans="1:13">
      <c r="A13" s="15"/>
      <c r="B13" s="28" t="s">
        <v>19</v>
      </c>
      <c r="C13" s="29">
        <f>F3*28%</f>
        <v>48160.000000000007</v>
      </c>
      <c r="H13" s="28" t="s">
        <v>19</v>
      </c>
      <c r="I13" s="29">
        <f>I3*28%</f>
        <v>48160.000000000007</v>
      </c>
      <c r="J13" s="4" t="s">
        <v>16</v>
      </c>
      <c r="K13" s="4">
        <v>3958.2</v>
      </c>
    </row>
    <row r="14" spans="1:13" ht="15.75">
      <c r="A14" s="15"/>
      <c r="B14" s="28" t="s">
        <v>18</v>
      </c>
      <c r="C14" s="29">
        <f>65950*18%</f>
        <v>11871</v>
      </c>
      <c r="H14" s="30" t="s">
        <v>18</v>
      </c>
      <c r="I14" s="29">
        <f>87940*18%</f>
        <v>15829.199999999999</v>
      </c>
      <c r="J14" s="33" t="s">
        <v>14</v>
      </c>
      <c r="K14" s="33">
        <f>K12+K13</f>
        <v>25948.2</v>
      </c>
    </row>
    <row r="15" spans="1:13" ht="18.75">
      <c r="A15" s="15"/>
      <c r="B15" s="34" t="s">
        <v>20</v>
      </c>
      <c r="C15" s="35">
        <f>F12+C13+C14</f>
        <v>297981</v>
      </c>
      <c r="H15" s="31" t="s">
        <v>21</v>
      </c>
      <c r="I15" s="32">
        <f>I12+I13+I14</f>
        <v>323929.2</v>
      </c>
      <c r="J15"/>
      <c r="K15"/>
    </row>
    <row r="17" spans="8:8">
      <c r="H17" s="27"/>
    </row>
    <row r="18" spans="8:8">
      <c r="H18" s="27"/>
    </row>
  </sheetData>
  <conditionalFormatting sqref="B3:C4">
    <cfRule type="expression" dxfId="2" priority="1" stopIfTrue="1">
      <formula>IF(#REF!="No Color",TRUE,FALSE)</formula>
    </cfRule>
    <cfRule type="expression" dxfId="1" priority="2" stopIfTrue="1">
      <formula>IF(#REF!="Red",TRUE,FALSE)</formula>
    </cfRule>
    <cfRule type="expression" dxfId="0" priority="3" stopIfTrue="1">
      <formula>IF(#REF!="Green",TRUE,FALSE)</formula>
    </cfRule>
  </conditionalFormatting>
  <pageMargins left="0.75" right="0.75" top="1" bottom="1" header="0.5" footer="0.5"/>
  <pageSetup paperSize="256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YASH KATOCH</dc:creator>
  <cp:lastModifiedBy>Sitaram Mistry</cp:lastModifiedBy>
  <cp:lastPrinted>2024-10-19T07:16:13Z</cp:lastPrinted>
  <dcterms:created xsi:type="dcterms:W3CDTF">2024-07-25T05:25:00Z</dcterms:created>
  <dcterms:modified xsi:type="dcterms:W3CDTF">2024-11-11T10:50:50Z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AF28E92C811C46F8A65587FC5535615B_13</vt:lpwstr>
  </property>
  <property fmtid="{D5CDD505-2E9C-101B-9397-08002B2CF9AE}" pid="3" name="KSOProductBuildVer">
    <vt:lpwstr>1033-12.2.0.17562</vt:lpwstr>
  </property>
</Properties>
</file>