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_ The Lounge\OneDrive - Travel food Services\Downloads\"/>
    </mc:Choice>
  </mc:AlternateContent>
  <bookViews>
    <workbookView xWindow="0" yWindow="0" windowWidth="12210" windowHeight="543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J45" i="1" l="1"/>
  <c r="J42" i="1"/>
  <c r="J41" i="1"/>
  <c r="J40" i="1"/>
  <c r="J39" i="1"/>
  <c r="J38" i="1"/>
  <c r="J37" i="1"/>
  <c r="J36" i="1"/>
  <c r="J35" i="1"/>
  <c r="K47" i="1"/>
  <c r="J34" i="1"/>
  <c r="J33" i="1"/>
  <c r="J31" i="1"/>
  <c r="J30" i="1"/>
  <c r="J29" i="1"/>
  <c r="J28" i="1"/>
  <c r="J27" i="1"/>
  <c r="J26" i="1"/>
  <c r="J47" i="1" l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7" i="1"/>
  <c r="J6" i="1"/>
</calcChain>
</file>

<file path=xl/sharedStrings.xml><?xml version="1.0" encoding="utf-8"?>
<sst xmlns="http://schemas.openxmlformats.org/spreadsheetml/2006/main" count="318" uniqueCount="84">
  <si>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</si>
  <si>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</si>
  <si>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</si>
  <si>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</si>
  <si>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</si>
  <si>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</si>
  <si>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</si>
  <si>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</si>
  <si>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</si>
  <si>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</si>
  <si>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</si>
  <si>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</si>
  <si>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</si>
  <si>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NOS</t>
  </si>
  <si>
    <t>STSW PLATTER RECT 35.6CM (14") BLK</t>
  </si>
  <si>
    <t>IM</t>
  </si>
  <si>
    <t>BULLET TENT HOLDER</t>
  </si>
  <si>
    <t>S-2976</t>
  </si>
  <si>
    <t>SW TISSUE HOLDER</t>
  </si>
  <si>
    <t>MASALA BOX SMALL 6 CMPT</t>
  </si>
  <si>
    <t>KANNAPPA 9" SS HANDLE</t>
  </si>
  <si>
    <t>SS COLANDER 16"</t>
  </si>
  <si>
    <t>S-2590.BLK</t>
  </si>
  <si>
    <t>SW BOWL BEN 6M BLK</t>
  </si>
  <si>
    <t>S-2591.BLK</t>
  </si>
  <si>
    <t>SW BOWL BEN 7CM BLK</t>
  </si>
  <si>
    <t>S-2755</t>
  </si>
  <si>
    <t>SW SCOOP ROUND 9X6.5CM</t>
  </si>
  <si>
    <t>SHOOTER GLASSES (ACRYLIC)</t>
  </si>
  <si>
    <t>DWB5188GGS</t>
  </si>
  <si>
    <t>DW BOWL OPEN DONGA LARGE REVA 900ML/7.5" GGS</t>
  </si>
  <si>
    <t>HEM</t>
  </si>
  <si>
    <t>STRAIGHT PEELER SS</t>
  </si>
  <si>
    <t>JUICE STRAINER SS (9")</t>
  </si>
  <si>
    <t>ICE CREAM SCOOP SS</t>
  </si>
  <si>
    <t>MEASURING JAR (1LTR)</t>
  </si>
  <si>
    <t>SQUEEZE BOTTLES 750ML (24OZ) CLEAR</t>
  </si>
  <si>
    <t>NOVELTY CONTAINER 2200ML</t>
  </si>
  <si>
    <t>NOVELTY CONTAINER 3600ML</t>
  </si>
  <si>
    <t>PROFESSINAL BASTING SPOON 36CM    (BUFFET LADLE)</t>
  </si>
  <si>
    <t>CONTA</t>
  </si>
  <si>
    <t>SPRAY CAN 1LTR</t>
  </si>
  <si>
    <t>RENA</t>
  </si>
  <si>
    <t>TIN OPENER 3 IN 1</t>
  </si>
  <si>
    <t>HAIR NET HOLDER SS (CUSTOM MADE)</t>
  </si>
  <si>
    <t>OIL POT 1 LTR SS</t>
  </si>
  <si>
    <t>AHR</t>
  </si>
  <si>
    <t>SS COOKPOT WITH LID 20X12CM (sauce pan)</t>
  </si>
  <si>
    <t>CORVUS</t>
  </si>
  <si>
    <t>SS SAUCE PAN 7.25LTR</t>
  </si>
  <si>
    <t>SS FRY PAN NONSTICK 20CM DIA</t>
  </si>
  <si>
    <t>SS FRY PAN 32CM</t>
  </si>
  <si>
    <t>LADDLE NO 5 WITH SS HANDLE</t>
  </si>
  <si>
    <t>WHISK PIANO TYPE 30CM</t>
  </si>
  <si>
    <t>SS CHATTUKAM SQ 33" SS HANDLE</t>
  </si>
  <si>
    <t>CAMBRO</t>
  </si>
  <si>
    <t>GN PAN SS 1/2 150MM WITH LID 204</t>
  </si>
  <si>
    <t>GN PAN SS 1/1 150MM WITH LID 204</t>
  </si>
  <si>
    <t>GN PAN SS 1/1 100MM WITH LID 204</t>
  </si>
  <si>
    <t>GN PAN SS 1/2 100MM WITH LID 204</t>
  </si>
  <si>
    <t>MIXING BOWL SS 24CM</t>
  </si>
  <si>
    <t>MIXING BOWL SS 32CM</t>
  </si>
  <si>
    <t>MILTON</t>
  </si>
  <si>
    <t>CARAFE 2LTR</t>
  </si>
  <si>
    <t>GAS LIGHTER MEDIUM</t>
  </si>
  <si>
    <t>S-2943.GREY</t>
  </si>
  <si>
    <t>SW PLATTER CATE SERVING 11X5.5" GREY DOT</t>
  </si>
  <si>
    <t>S-2943.GREEN</t>
  </si>
  <si>
    <t>SW PLATTER CATE SERVING 11X5.5" GREEN DOT</t>
  </si>
  <si>
    <t>S-2943.YEL</t>
  </si>
  <si>
    <t>SW PLATTER CATE SERVING 11X5.5" YEL DOT</t>
  </si>
  <si>
    <t>DWHP3013</t>
  </si>
  <si>
    <t>DOUGH SCRAPPER SS 13.5X11.5CM</t>
  </si>
  <si>
    <t>Others</t>
  </si>
  <si>
    <t>SOE,HR &amp; Uniforms</t>
  </si>
  <si>
    <t>E01</t>
  </si>
  <si>
    <t>E02</t>
  </si>
  <si>
    <t>IP1164BL</t>
  </si>
  <si>
    <t>INR</t>
  </si>
  <si>
    <t>BASKET SQURE PC</t>
  </si>
  <si>
    <t>VERMORA</t>
  </si>
  <si>
    <t>NOVELTY CONTAINER 5400ML</t>
  </si>
  <si>
    <t>TOTAL</t>
  </si>
  <si>
    <t>DW PLATTER AMERICAN LARGE 14''X11''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</si>
</sst>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9" fontId="0" fillId="0" borderId="0" xfId="0" applyNumberFormat="1"/>
    <xf numFmtId="4" fontId="0" fillId="0" borderId="0" xfId="0" applyNumberFormat="1"/>
    <xf numFmtId="0" fontId="0" fillId="0" borderId="1" xfId="0" applyBorder="1"/>
    <xf numFmtId="0" fontId="1" fillId="2" borderId="1" xfId="1" applyBorder="1"/>
    <xf numFmtId="0" fontId="2" fillId="0" borderId="1" xfId="0" applyFont="1" applyBorder="1"/>
    <xf numFmtId="4" fontId="0" fillId="0" borderId="1" xfId="0" applyNumberFormat="1" applyBorder="1"/>
    <xf numFmtId="10" fontId="0" fillId="0" borderId="0" xfId="0" applyNumberFormat="1"/>
    <xf numFmtId="0" fontId="0" fillId="0" borderId="1" xfId="0" applyFill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4"/>
  <sheetViews>
    <sheetView tabSelected="1" workbookViewId="0">
      <selection activeCell="F21" sqref="F21"/>
    </sheetView>
  </sheetViews>
  <sheetFormatPr defaultRowHeight="15" x14ac:dyDescent="0.25"/>
  <cols>
    <col min="1" max="1" width="18" customWidth="1"/>
    <col min="2" max="2" width="11.140625" customWidth="1"/>
    <col min="3" max="3" width="18.85546875" customWidth="1"/>
    <col min="4" max="4" width="13.7109375" customWidth="1"/>
    <col min="5" max="5" width="51.28515625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4" t="s">
        <v>0</v>
      </c>
      <c r="B1" s="4" t="s">
        <v>1</v>
      </c>
      <c r="C1" s="4" t="s">
        <v>2</v>
      </c>
      <c r="D1" s="3" t="s">
        <v>3</v>
      </c>
      <c r="E1" s="4" t="s">
        <v>12</v>
      </c>
      <c r="F1" s="5" t="s">
        <v>4</v>
      </c>
      <c r="G1" s="4" t="s">
        <v>5</v>
      </c>
      <c r="H1" s="4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3" x14ac:dyDescent="0.25">
      <c r="A2" s="3" t="s">
        <v>75</v>
      </c>
      <c r="B2" s="3" t="s">
        <v>73</v>
      </c>
      <c r="C2" s="3" t="s">
        <v>74</v>
      </c>
      <c r="D2" s="3" t="s">
        <v>77</v>
      </c>
      <c r="E2" s="3" t="s">
        <v>14</v>
      </c>
      <c r="F2" s="3"/>
      <c r="G2" s="3">
        <v>20</v>
      </c>
      <c r="H2" s="3" t="s">
        <v>13</v>
      </c>
      <c r="I2" s="3" t="s">
        <v>78</v>
      </c>
      <c r="J2" s="3">
        <v>653.72</v>
      </c>
      <c r="K2" s="3">
        <v>13074.4</v>
      </c>
      <c r="L2" s="3"/>
      <c r="M2" s="3"/>
    </row>
    <row r="3" spans="1:13" x14ac:dyDescent="0.25">
      <c r="A3" s="3" t="s">
        <v>75</v>
      </c>
      <c r="B3" s="3" t="s">
        <v>73</v>
      </c>
      <c r="C3" s="3" t="s">
        <v>74</v>
      </c>
      <c r="D3" s="3" t="s">
        <v>15</v>
      </c>
      <c r="E3" s="3" t="s">
        <v>16</v>
      </c>
      <c r="F3" s="3"/>
      <c r="G3" s="3">
        <v>30</v>
      </c>
      <c r="H3" s="3" t="s">
        <v>13</v>
      </c>
      <c r="I3" s="3" t="s">
        <v>78</v>
      </c>
      <c r="J3" s="3">
        <v>106.4</v>
      </c>
      <c r="K3" s="3">
        <v>3192</v>
      </c>
      <c r="L3" s="3"/>
      <c r="M3" s="3"/>
    </row>
    <row r="4" spans="1:13" x14ac:dyDescent="0.25">
      <c r="A4" s="3" t="s">
        <v>75</v>
      </c>
      <c r="B4" s="3" t="s">
        <v>73</v>
      </c>
      <c r="C4" s="3" t="s">
        <v>74</v>
      </c>
      <c r="D4" s="3" t="s">
        <v>15</v>
      </c>
      <c r="E4" s="3" t="s">
        <v>39</v>
      </c>
      <c r="F4" s="3"/>
      <c r="G4" s="3">
        <v>10</v>
      </c>
      <c r="H4" s="3" t="s">
        <v>13</v>
      </c>
      <c r="I4" s="3" t="s">
        <v>78</v>
      </c>
      <c r="J4" s="3">
        <v>179.36</v>
      </c>
      <c r="K4" s="3">
        <v>1793.6</v>
      </c>
      <c r="L4" s="3"/>
      <c r="M4" s="3"/>
    </row>
    <row r="5" spans="1:13" x14ac:dyDescent="0.25">
      <c r="A5" s="3" t="s">
        <v>75</v>
      </c>
      <c r="B5" s="3" t="s">
        <v>73</v>
      </c>
      <c r="C5" s="3" t="s">
        <v>74</v>
      </c>
      <c r="D5" s="3" t="s">
        <v>17</v>
      </c>
      <c r="E5" s="3" t="s">
        <v>18</v>
      </c>
      <c r="F5" s="3"/>
      <c r="G5" s="3">
        <v>15</v>
      </c>
      <c r="H5" s="3" t="s">
        <v>13</v>
      </c>
      <c r="I5" s="3" t="s">
        <v>78</v>
      </c>
      <c r="J5" s="3">
        <v>259.60000000000002</v>
      </c>
      <c r="K5" s="3">
        <v>3894</v>
      </c>
      <c r="L5" s="3"/>
      <c r="M5" s="3"/>
    </row>
    <row r="6" spans="1:13" x14ac:dyDescent="0.25">
      <c r="A6" s="3" t="s">
        <v>75</v>
      </c>
      <c r="B6" s="3" t="s">
        <v>73</v>
      </c>
      <c r="C6" s="3" t="s">
        <v>74</v>
      </c>
      <c r="D6" s="3"/>
      <c r="E6" s="3" t="s">
        <v>19</v>
      </c>
      <c r="F6" s="3"/>
      <c r="G6" s="3">
        <v>1</v>
      </c>
      <c r="H6" s="3" t="s">
        <v>13</v>
      </c>
      <c r="I6" s="3" t="s">
        <v>78</v>
      </c>
      <c r="J6" s="3">
        <f>1690+202.8</f>
        <v>1892.8</v>
      </c>
      <c r="K6" s="3">
        <v>1892.8</v>
      </c>
      <c r="L6" s="3"/>
      <c r="M6" s="3"/>
    </row>
    <row r="7" spans="1:13" x14ac:dyDescent="0.25">
      <c r="A7" s="3" t="s">
        <v>75</v>
      </c>
      <c r="B7" s="3" t="s">
        <v>73</v>
      </c>
      <c r="C7" s="3" t="s">
        <v>74</v>
      </c>
      <c r="D7" s="3"/>
      <c r="E7" s="3" t="s">
        <v>20</v>
      </c>
      <c r="F7" s="3"/>
      <c r="G7" s="3">
        <v>2</v>
      </c>
      <c r="H7" s="3" t="s">
        <v>13</v>
      </c>
      <c r="I7" s="3" t="s">
        <v>78</v>
      </c>
      <c r="J7" s="3">
        <f>1545.6/2</f>
        <v>772.8</v>
      </c>
      <c r="K7" s="3">
        <v>1545.6</v>
      </c>
      <c r="L7" s="3"/>
      <c r="M7" s="3"/>
    </row>
    <row r="8" spans="1:13" x14ac:dyDescent="0.25">
      <c r="A8" s="3" t="s">
        <v>75</v>
      </c>
      <c r="B8" s="3" t="s">
        <v>73</v>
      </c>
      <c r="C8" s="3" t="s">
        <v>74</v>
      </c>
      <c r="D8" s="3"/>
      <c r="E8" s="3" t="s">
        <v>21</v>
      </c>
      <c r="F8" s="3"/>
      <c r="G8" s="3">
        <v>1</v>
      </c>
      <c r="H8" s="3" t="s">
        <v>13</v>
      </c>
      <c r="I8" s="3" t="s">
        <v>78</v>
      </c>
      <c r="J8" s="3">
        <v>504</v>
      </c>
      <c r="K8" s="3">
        <v>504</v>
      </c>
      <c r="L8" s="3"/>
      <c r="M8" s="3"/>
    </row>
    <row r="9" spans="1:13" x14ac:dyDescent="0.25">
      <c r="A9" s="3" t="s">
        <v>75</v>
      </c>
      <c r="B9" s="3" t="s">
        <v>73</v>
      </c>
      <c r="C9" s="3" t="s">
        <v>74</v>
      </c>
      <c r="D9" s="3" t="s">
        <v>22</v>
      </c>
      <c r="E9" s="3" t="s">
        <v>23</v>
      </c>
      <c r="F9" s="3"/>
      <c r="G9" s="3">
        <v>40</v>
      </c>
      <c r="H9" s="3" t="s">
        <v>13</v>
      </c>
      <c r="I9" s="3" t="s">
        <v>78</v>
      </c>
      <c r="J9" s="3">
        <f>1085.6/40</f>
        <v>27.139999999999997</v>
      </c>
      <c r="K9" s="3">
        <v>1085.5999999999999</v>
      </c>
      <c r="L9" s="3"/>
      <c r="M9" s="3"/>
    </row>
    <row r="10" spans="1:13" x14ac:dyDescent="0.25">
      <c r="A10" s="3" t="s">
        <v>75</v>
      </c>
      <c r="B10" s="3" t="s">
        <v>73</v>
      </c>
      <c r="C10" s="3" t="s">
        <v>74</v>
      </c>
      <c r="D10" s="3" t="s">
        <v>24</v>
      </c>
      <c r="E10" s="3" t="s">
        <v>25</v>
      </c>
      <c r="F10" s="3"/>
      <c r="G10" s="3">
        <v>40</v>
      </c>
      <c r="H10" s="3" t="s">
        <v>13</v>
      </c>
      <c r="I10" s="3" t="s">
        <v>78</v>
      </c>
      <c r="J10" s="3">
        <f>1463/40</f>
        <v>36.575000000000003</v>
      </c>
      <c r="K10" s="3">
        <v>1463.2</v>
      </c>
      <c r="L10" s="3"/>
      <c r="M10" s="3"/>
    </row>
    <row r="11" spans="1:13" x14ac:dyDescent="0.25">
      <c r="A11" s="3" t="s">
        <v>75</v>
      </c>
      <c r="B11" s="3" t="s">
        <v>73</v>
      </c>
      <c r="C11" s="3" t="s">
        <v>74</v>
      </c>
      <c r="D11" s="3" t="s">
        <v>26</v>
      </c>
      <c r="E11" s="3" t="s">
        <v>27</v>
      </c>
      <c r="F11" s="3"/>
      <c r="G11" s="3">
        <v>40</v>
      </c>
      <c r="H11" s="3" t="s">
        <v>13</v>
      </c>
      <c r="I11" s="3" t="s">
        <v>78</v>
      </c>
      <c r="J11" s="3">
        <f>2454.4/40</f>
        <v>61.36</v>
      </c>
      <c r="K11" s="3">
        <v>2454.4</v>
      </c>
      <c r="L11" s="3"/>
      <c r="M11" s="3"/>
    </row>
    <row r="12" spans="1:13" x14ac:dyDescent="0.25">
      <c r="A12" s="3" t="s">
        <v>75</v>
      </c>
      <c r="B12" s="3" t="s">
        <v>73</v>
      </c>
      <c r="C12" s="3" t="s">
        <v>74</v>
      </c>
      <c r="D12" s="3"/>
      <c r="E12" s="3" t="s">
        <v>28</v>
      </c>
      <c r="F12" s="3"/>
      <c r="G12" s="3">
        <v>40</v>
      </c>
      <c r="H12" s="3" t="s">
        <v>13</v>
      </c>
      <c r="I12" s="3" t="s">
        <v>78</v>
      </c>
      <c r="J12" s="3">
        <f>2171.2/40</f>
        <v>54.279999999999994</v>
      </c>
      <c r="K12" s="3">
        <v>2171.1999999999998</v>
      </c>
      <c r="L12" s="3"/>
      <c r="M12" s="3"/>
    </row>
    <row r="13" spans="1:13" x14ac:dyDescent="0.25">
      <c r="A13" s="3" t="s">
        <v>75</v>
      </c>
      <c r="B13" s="3" t="s">
        <v>73</v>
      </c>
      <c r="C13" s="3" t="s">
        <v>74</v>
      </c>
      <c r="D13" s="3" t="s">
        <v>29</v>
      </c>
      <c r="E13" s="3" t="s">
        <v>30</v>
      </c>
      <c r="F13" s="3"/>
      <c r="G13" s="3">
        <v>8</v>
      </c>
      <c r="H13" s="3" t="s">
        <v>13</v>
      </c>
      <c r="I13" s="3" t="s">
        <v>78</v>
      </c>
      <c r="J13" s="3">
        <f>2803.68/8</f>
        <v>350.46</v>
      </c>
      <c r="K13" s="3">
        <v>2803.68</v>
      </c>
      <c r="L13" s="3"/>
      <c r="M13" s="3"/>
    </row>
    <row r="14" spans="1:13" x14ac:dyDescent="0.25">
      <c r="A14" s="3" t="s">
        <v>76</v>
      </c>
      <c r="B14" s="3" t="s">
        <v>73</v>
      </c>
      <c r="C14" s="3" t="s">
        <v>74</v>
      </c>
      <c r="D14" s="3" t="s">
        <v>31</v>
      </c>
      <c r="E14" s="3" t="s">
        <v>79</v>
      </c>
      <c r="F14" s="3"/>
      <c r="G14" s="3">
        <v>2</v>
      </c>
      <c r="H14" s="3" t="s">
        <v>13</v>
      </c>
      <c r="I14" s="3" t="s">
        <v>78</v>
      </c>
      <c r="J14" s="3">
        <f>6600.92/2</f>
        <v>3300.46</v>
      </c>
      <c r="K14" s="3">
        <v>6600.92</v>
      </c>
      <c r="L14" s="3"/>
      <c r="M14" s="3"/>
    </row>
    <row r="15" spans="1:13" x14ac:dyDescent="0.25">
      <c r="A15" s="3" t="s">
        <v>75</v>
      </c>
      <c r="B15" s="3" t="s">
        <v>73</v>
      </c>
      <c r="C15" s="3" t="s">
        <v>74</v>
      </c>
      <c r="D15" s="3"/>
      <c r="E15" s="3" t="s">
        <v>32</v>
      </c>
      <c r="F15" s="3"/>
      <c r="G15" s="3">
        <v>2</v>
      </c>
      <c r="H15" s="3" t="s">
        <v>13</v>
      </c>
      <c r="I15" s="3" t="s">
        <v>78</v>
      </c>
      <c r="J15" s="3">
        <f>188.8/2</f>
        <v>94.4</v>
      </c>
      <c r="K15" s="3">
        <v>188.8</v>
      </c>
      <c r="L15" s="3"/>
      <c r="M15" s="3"/>
    </row>
    <row r="16" spans="1:13" x14ac:dyDescent="0.25">
      <c r="A16" s="3" t="s">
        <v>75</v>
      </c>
      <c r="B16" s="3" t="s">
        <v>73</v>
      </c>
      <c r="C16" s="3" t="s">
        <v>74</v>
      </c>
      <c r="D16" s="3"/>
      <c r="E16" s="3" t="s">
        <v>33</v>
      </c>
      <c r="F16" s="3"/>
      <c r="G16" s="3">
        <v>2</v>
      </c>
      <c r="H16" s="3" t="s">
        <v>13</v>
      </c>
      <c r="I16" s="3" t="s">
        <v>78</v>
      </c>
      <c r="J16" s="3">
        <f>1062/2</f>
        <v>531</v>
      </c>
      <c r="K16" s="3">
        <v>1062</v>
      </c>
      <c r="L16" s="3"/>
      <c r="M16" s="3"/>
    </row>
    <row r="17" spans="1:13" x14ac:dyDescent="0.25">
      <c r="A17" s="3" t="s">
        <v>76</v>
      </c>
      <c r="B17" s="3" t="s">
        <v>73</v>
      </c>
      <c r="C17" s="3" t="s">
        <v>74</v>
      </c>
      <c r="D17" s="3" t="s">
        <v>15</v>
      </c>
      <c r="E17" s="3" t="s">
        <v>34</v>
      </c>
      <c r="F17" s="3"/>
      <c r="G17" s="3">
        <v>2</v>
      </c>
      <c r="H17" s="3" t="s">
        <v>13</v>
      </c>
      <c r="I17" s="3" t="s">
        <v>78</v>
      </c>
      <c r="J17" s="3">
        <f>625.4/2</f>
        <v>312.7</v>
      </c>
      <c r="K17" s="3">
        <v>625.4</v>
      </c>
      <c r="L17" s="3"/>
      <c r="M17" s="3"/>
    </row>
    <row r="18" spans="1:13" x14ac:dyDescent="0.25">
      <c r="A18" s="3" t="s">
        <v>75</v>
      </c>
      <c r="B18" s="3" t="s">
        <v>73</v>
      </c>
      <c r="C18" s="3" t="s">
        <v>74</v>
      </c>
      <c r="D18" s="3"/>
      <c r="E18" s="3" t="s">
        <v>35</v>
      </c>
      <c r="F18" s="3"/>
      <c r="G18" s="3">
        <v>1</v>
      </c>
      <c r="H18" s="3" t="s">
        <v>13</v>
      </c>
      <c r="I18" s="3" t="s">
        <v>78</v>
      </c>
      <c r="J18" s="3">
        <v>153.4</v>
      </c>
      <c r="K18" s="3">
        <v>153.4</v>
      </c>
      <c r="L18" s="3"/>
      <c r="M18" s="3"/>
    </row>
    <row r="19" spans="1:13" x14ac:dyDescent="0.25">
      <c r="A19" s="3" t="s">
        <v>75</v>
      </c>
      <c r="B19" s="3" t="s">
        <v>73</v>
      </c>
      <c r="C19" s="3" t="s">
        <v>74</v>
      </c>
      <c r="D19" s="3" t="s">
        <v>15</v>
      </c>
      <c r="E19" s="3" t="s">
        <v>36</v>
      </c>
      <c r="F19" s="3"/>
      <c r="G19" s="3">
        <v>10</v>
      </c>
      <c r="H19" s="3" t="s">
        <v>13</v>
      </c>
      <c r="I19" s="3" t="s">
        <v>78</v>
      </c>
      <c r="J19" s="3">
        <f>1298/10</f>
        <v>129.80000000000001</v>
      </c>
      <c r="K19" s="3">
        <v>1298</v>
      </c>
      <c r="L19" s="3"/>
      <c r="M19" s="3"/>
    </row>
    <row r="20" spans="1:13" x14ac:dyDescent="0.25">
      <c r="A20" s="3" t="s">
        <v>75</v>
      </c>
      <c r="B20" s="3" t="s">
        <v>73</v>
      </c>
      <c r="C20" s="3" t="s">
        <v>74</v>
      </c>
      <c r="D20" s="3" t="s">
        <v>80</v>
      </c>
      <c r="E20" s="3" t="s">
        <v>37</v>
      </c>
      <c r="F20" s="3"/>
      <c r="G20" s="3">
        <v>12</v>
      </c>
      <c r="H20" s="3" t="s">
        <v>13</v>
      </c>
      <c r="I20" s="3" t="s">
        <v>78</v>
      </c>
      <c r="J20" s="3">
        <f>2293.92/12</f>
        <v>191.16</v>
      </c>
      <c r="K20" s="3">
        <v>2293.92</v>
      </c>
      <c r="L20" s="3"/>
      <c r="M20" s="3"/>
    </row>
    <row r="21" spans="1:13" x14ac:dyDescent="0.25">
      <c r="A21" s="3" t="s">
        <v>75</v>
      </c>
      <c r="B21" s="3" t="s">
        <v>73</v>
      </c>
      <c r="C21" s="3" t="s">
        <v>74</v>
      </c>
      <c r="D21" s="3" t="s">
        <v>80</v>
      </c>
      <c r="E21" s="3" t="s">
        <v>38</v>
      </c>
      <c r="F21" s="3"/>
      <c r="G21" s="3">
        <v>5</v>
      </c>
      <c r="H21" s="3" t="s">
        <v>13</v>
      </c>
      <c r="I21" s="3" t="s">
        <v>78</v>
      </c>
      <c r="J21" s="3">
        <f>1392.4/5</f>
        <v>278.48</v>
      </c>
      <c r="K21" s="3">
        <v>1392.4</v>
      </c>
      <c r="L21" s="3"/>
      <c r="M21" s="3"/>
    </row>
    <row r="22" spans="1:13" x14ac:dyDescent="0.25">
      <c r="A22" s="3" t="s">
        <v>75</v>
      </c>
      <c r="B22" s="3" t="s">
        <v>73</v>
      </c>
      <c r="C22" s="3" t="s">
        <v>74</v>
      </c>
      <c r="D22" s="3" t="s">
        <v>80</v>
      </c>
      <c r="E22" s="3" t="s">
        <v>81</v>
      </c>
      <c r="F22" s="3"/>
      <c r="G22" s="3">
        <v>5</v>
      </c>
      <c r="H22" s="3" t="s">
        <v>13</v>
      </c>
      <c r="I22" s="3" t="s">
        <v>78</v>
      </c>
      <c r="J22" s="3">
        <f>1705.1/5</f>
        <v>341.02</v>
      </c>
      <c r="K22" s="3">
        <v>1705.1</v>
      </c>
      <c r="L22" s="3"/>
      <c r="M22" s="3"/>
    </row>
    <row r="23" spans="1:13" x14ac:dyDescent="0.25">
      <c r="A23" s="3" t="s">
        <v>75</v>
      </c>
      <c r="B23" s="3" t="s">
        <v>73</v>
      </c>
      <c r="C23" s="3" t="s">
        <v>74</v>
      </c>
      <c r="D23" s="3" t="s">
        <v>40</v>
      </c>
      <c r="E23" s="3" t="s">
        <v>41</v>
      </c>
      <c r="F23" s="3"/>
      <c r="G23" s="3">
        <v>2</v>
      </c>
      <c r="H23" s="3" t="s">
        <v>13</v>
      </c>
      <c r="I23" s="3" t="s">
        <v>78</v>
      </c>
      <c r="J23" s="3">
        <f>224.2/2</f>
        <v>112.1</v>
      </c>
      <c r="K23" s="3">
        <v>224.2</v>
      </c>
      <c r="L23" s="3"/>
      <c r="M23" s="3"/>
    </row>
    <row r="24" spans="1:13" x14ac:dyDescent="0.25">
      <c r="A24" s="3" t="s">
        <v>75</v>
      </c>
      <c r="B24" s="3" t="s">
        <v>73</v>
      </c>
      <c r="C24" s="3" t="s">
        <v>74</v>
      </c>
      <c r="D24" s="3" t="s">
        <v>42</v>
      </c>
      <c r="E24" s="3" t="s">
        <v>43</v>
      </c>
      <c r="F24" s="3"/>
      <c r="G24" s="3">
        <v>2</v>
      </c>
      <c r="H24" s="3" t="s">
        <v>13</v>
      </c>
      <c r="I24" s="3" t="s">
        <v>78</v>
      </c>
      <c r="J24" s="3">
        <f>278.48/2</f>
        <v>139.24</v>
      </c>
      <c r="K24" s="3">
        <v>278.48</v>
      </c>
      <c r="L24" s="3"/>
      <c r="M24" s="3"/>
    </row>
    <row r="25" spans="1:13" x14ac:dyDescent="0.25">
      <c r="A25" s="3" t="s">
        <v>75</v>
      </c>
      <c r="B25" s="3" t="s">
        <v>73</v>
      </c>
      <c r="C25" s="3" t="s">
        <v>74</v>
      </c>
      <c r="D25" s="3"/>
      <c r="E25" s="3" t="s">
        <v>44</v>
      </c>
      <c r="F25" s="3"/>
      <c r="G25" s="3">
        <v>1</v>
      </c>
      <c r="H25" s="3" t="s">
        <v>13</v>
      </c>
      <c r="I25" s="3" t="s">
        <v>78</v>
      </c>
      <c r="J25" s="3">
        <v>1357</v>
      </c>
      <c r="K25" s="3">
        <v>1357</v>
      </c>
      <c r="L25" s="3"/>
      <c r="M25" s="3"/>
    </row>
    <row r="26" spans="1:13" x14ac:dyDescent="0.25">
      <c r="A26" s="3" t="s">
        <v>76</v>
      </c>
      <c r="B26" s="3" t="s">
        <v>73</v>
      </c>
      <c r="C26" s="3" t="s">
        <v>74</v>
      </c>
      <c r="D26" s="3"/>
      <c r="E26" s="3" t="s">
        <v>45</v>
      </c>
      <c r="F26" s="3"/>
      <c r="G26" s="3">
        <v>2</v>
      </c>
      <c r="H26" s="3" t="s">
        <v>13</v>
      </c>
      <c r="I26" s="3" t="s">
        <v>78</v>
      </c>
      <c r="J26" s="3">
        <f>1164.8/2</f>
        <v>582.4</v>
      </c>
      <c r="K26" s="3">
        <v>1164.8</v>
      </c>
      <c r="L26" s="3"/>
      <c r="M26" s="3"/>
    </row>
    <row r="27" spans="1:13" x14ac:dyDescent="0.25">
      <c r="A27" s="3" t="s">
        <v>75</v>
      </c>
      <c r="B27" s="3" t="s">
        <v>73</v>
      </c>
      <c r="C27" s="3" t="s">
        <v>74</v>
      </c>
      <c r="D27" s="3" t="s">
        <v>46</v>
      </c>
      <c r="E27" s="3" t="s">
        <v>47</v>
      </c>
      <c r="F27" s="3"/>
      <c r="G27" s="3">
        <v>2</v>
      </c>
      <c r="H27" s="3" t="s">
        <v>13</v>
      </c>
      <c r="I27" s="3" t="s">
        <v>78</v>
      </c>
      <c r="J27" s="3">
        <f>3839.36/2</f>
        <v>1919.68</v>
      </c>
      <c r="K27" s="3">
        <v>3839.36</v>
      </c>
      <c r="L27" s="3"/>
      <c r="M27" s="3"/>
    </row>
    <row r="28" spans="1:13" x14ac:dyDescent="0.25">
      <c r="A28" s="3" t="s">
        <v>75</v>
      </c>
      <c r="B28" s="3" t="s">
        <v>73</v>
      </c>
      <c r="C28" s="3" t="s">
        <v>74</v>
      </c>
      <c r="D28" s="3" t="s">
        <v>48</v>
      </c>
      <c r="E28" s="6" t="s">
        <v>49</v>
      </c>
      <c r="F28" s="3"/>
      <c r="G28" s="3">
        <v>2</v>
      </c>
      <c r="H28" s="3" t="s">
        <v>13</v>
      </c>
      <c r="I28" s="3" t="s">
        <v>78</v>
      </c>
      <c r="J28" s="3">
        <f>7190.4/2</f>
        <v>3595.2</v>
      </c>
      <c r="K28" s="3">
        <v>7190.4</v>
      </c>
      <c r="L28" s="3"/>
      <c r="M28" s="3"/>
    </row>
    <row r="29" spans="1:13" x14ac:dyDescent="0.25">
      <c r="A29" s="3" t="s">
        <v>75</v>
      </c>
      <c r="B29" s="3" t="s">
        <v>73</v>
      </c>
      <c r="C29" s="3" t="s">
        <v>74</v>
      </c>
      <c r="D29" s="3" t="s">
        <v>48</v>
      </c>
      <c r="E29" s="6" t="s">
        <v>50</v>
      </c>
      <c r="F29" s="3"/>
      <c r="G29" s="3">
        <v>2</v>
      </c>
      <c r="H29" s="3" t="s">
        <v>13</v>
      </c>
      <c r="I29" s="3" t="s">
        <v>78</v>
      </c>
      <c r="J29" s="3">
        <f>1458.24/2</f>
        <v>729.12</v>
      </c>
      <c r="K29" s="3">
        <v>1458.24</v>
      </c>
      <c r="L29" s="3"/>
      <c r="M29" s="3"/>
    </row>
    <row r="30" spans="1:13" x14ac:dyDescent="0.25">
      <c r="A30" s="3" t="s">
        <v>75</v>
      </c>
      <c r="B30" s="3" t="s">
        <v>73</v>
      </c>
      <c r="C30" s="3" t="s">
        <v>74</v>
      </c>
      <c r="D30" s="3" t="s">
        <v>48</v>
      </c>
      <c r="E30" s="6" t="s">
        <v>51</v>
      </c>
      <c r="F30" s="3"/>
      <c r="G30" s="3">
        <v>2</v>
      </c>
      <c r="H30" s="3" t="s">
        <v>13</v>
      </c>
      <c r="I30" s="3" t="s">
        <v>78</v>
      </c>
      <c r="J30" s="3">
        <f>6003.2/2</f>
        <v>3001.6</v>
      </c>
      <c r="K30" s="3">
        <v>6003.2</v>
      </c>
      <c r="L30" s="3"/>
      <c r="M30" s="3"/>
    </row>
    <row r="31" spans="1:13" x14ac:dyDescent="0.25">
      <c r="A31" s="3" t="s">
        <v>75</v>
      </c>
      <c r="B31" s="3" t="s">
        <v>73</v>
      </c>
      <c r="C31" s="3" t="s">
        <v>74</v>
      </c>
      <c r="D31" s="3" t="s">
        <v>15</v>
      </c>
      <c r="E31" s="3" t="s">
        <v>52</v>
      </c>
      <c r="F31" s="3"/>
      <c r="G31" s="3">
        <v>4</v>
      </c>
      <c r="H31" s="3" t="s">
        <v>13</v>
      </c>
      <c r="I31" s="3" t="s">
        <v>78</v>
      </c>
      <c r="J31" s="3">
        <f>1038.4/4</f>
        <v>259.60000000000002</v>
      </c>
      <c r="K31" s="3">
        <v>1038.4000000000001</v>
      </c>
      <c r="L31" s="3"/>
      <c r="M31" s="3"/>
    </row>
    <row r="32" spans="1:13" x14ac:dyDescent="0.25">
      <c r="A32" s="3" t="s">
        <v>75</v>
      </c>
      <c r="B32" s="3" t="s">
        <v>73</v>
      </c>
      <c r="C32" s="3" t="s">
        <v>74</v>
      </c>
      <c r="D32" s="3"/>
      <c r="E32" s="6" t="s">
        <v>53</v>
      </c>
      <c r="F32" s="3"/>
      <c r="G32" s="3">
        <v>1</v>
      </c>
      <c r="H32" s="3" t="s">
        <v>13</v>
      </c>
      <c r="I32" s="3" t="s">
        <v>78</v>
      </c>
      <c r="J32" s="3">
        <v>223.02</v>
      </c>
      <c r="K32" s="3">
        <v>223.02</v>
      </c>
      <c r="L32" s="3"/>
      <c r="M32" s="3"/>
    </row>
    <row r="33" spans="1:13" x14ac:dyDescent="0.25">
      <c r="A33" s="3" t="s">
        <v>75</v>
      </c>
      <c r="B33" s="3" t="s">
        <v>73</v>
      </c>
      <c r="C33" s="3" t="s">
        <v>74</v>
      </c>
      <c r="D33" s="3"/>
      <c r="E33" s="6" t="s">
        <v>54</v>
      </c>
      <c r="F33" s="3"/>
      <c r="G33" s="3">
        <v>2</v>
      </c>
      <c r="H33" s="3" t="s">
        <v>13</v>
      </c>
      <c r="I33" s="3" t="s">
        <v>78</v>
      </c>
      <c r="J33" s="3">
        <f>1758.4/2</f>
        <v>879.2</v>
      </c>
      <c r="K33" s="3">
        <v>1758.4</v>
      </c>
      <c r="L33" s="3"/>
      <c r="M33" s="3"/>
    </row>
    <row r="34" spans="1:13" x14ac:dyDescent="0.25">
      <c r="A34" s="3" t="s">
        <v>75</v>
      </c>
      <c r="B34" s="3" t="s">
        <v>73</v>
      </c>
      <c r="C34" s="3" t="s">
        <v>74</v>
      </c>
      <c r="D34" s="3" t="s">
        <v>55</v>
      </c>
      <c r="E34" s="3" t="s">
        <v>56</v>
      </c>
      <c r="F34" s="3"/>
      <c r="G34" s="3">
        <v>14</v>
      </c>
      <c r="H34" s="3" t="s">
        <v>13</v>
      </c>
      <c r="I34" s="3" t="s">
        <v>78</v>
      </c>
      <c r="J34" s="3">
        <f>14033.6/14</f>
        <v>1002.4</v>
      </c>
      <c r="K34" s="3">
        <v>14033.6</v>
      </c>
      <c r="L34" s="3"/>
      <c r="M34" s="3"/>
    </row>
    <row r="35" spans="1:13" x14ac:dyDescent="0.25">
      <c r="A35" s="3" t="s">
        <v>75</v>
      </c>
      <c r="B35" s="3" t="s">
        <v>73</v>
      </c>
      <c r="C35" s="3" t="s">
        <v>74</v>
      </c>
      <c r="D35" s="3" t="s">
        <v>55</v>
      </c>
      <c r="E35" s="3" t="s">
        <v>57</v>
      </c>
      <c r="F35" s="3"/>
      <c r="G35" s="3">
        <v>6</v>
      </c>
      <c r="H35" s="3" t="s">
        <v>13</v>
      </c>
      <c r="I35" s="3" t="s">
        <v>78</v>
      </c>
      <c r="J35" s="3">
        <f>8635.2/6</f>
        <v>1439.2</v>
      </c>
      <c r="K35" s="3">
        <v>8635.2000000000007</v>
      </c>
      <c r="L35" s="3"/>
      <c r="M35" s="3"/>
    </row>
    <row r="36" spans="1:13" x14ac:dyDescent="0.25">
      <c r="A36" s="3" t="s">
        <v>75</v>
      </c>
      <c r="B36" s="3" t="s">
        <v>73</v>
      </c>
      <c r="C36" s="3" t="s">
        <v>74</v>
      </c>
      <c r="D36" s="3" t="s">
        <v>55</v>
      </c>
      <c r="E36" s="3" t="s">
        <v>58</v>
      </c>
      <c r="F36" s="3"/>
      <c r="G36" s="3">
        <v>5</v>
      </c>
      <c r="H36" s="3" t="s">
        <v>13</v>
      </c>
      <c r="I36" s="3" t="s">
        <v>78</v>
      </c>
      <c r="J36" s="3">
        <f>6518.4/5</f>
        <v>1303.6799999999998</v>
      </c>
      <c r="K36" s="3">
        <v>6518.4</v>
      </c>
      <c r="L36" s="3"/>
      <c r="M36" s="3"/>
    </row>
    <row r="37" spans="1:13" x14ac:dyDescent="0.25">
      <c r="A37" s="3" t="s">
        <v>75</v>
      </c>
      <c r="B37" s="3" t="s">
        <v>73</v>
      </c>
      <c r="C37" s="3" t="s">
        <v>74</v>
      </c>
      <c r="D37" s="3" t="s">
        <v>55</v>
      </c>
      <c r="E37" s="3" t="s">
        <v>59</v>
      </c>
      <c r="F37" s="3"/>
      <c r="G37" s="3">
        <v>10</v>
      </c>
      <c r="H37" s="3" t="s">
        <v>13</v>
      </c>
      <c r="I37" s="3" t="s">
        <v>78</v>
      </c>
      <c r="J37" s="3">
        <f>13832/10</f>
        <v>1383.2</v>
      </c>
      <c r="K37" s="3">
        <v>13832</v>
      </c>
      <c r="L37" s="3"/>
      <c r="M37" s="3"/>
    </row>
    <row r="38" spans="1:13" x14ac:dyDescent="0.25">
      <c r="A38" s="3" t="s">
        <v>75</v>
      </c>
      <c r="B38" s="3" t="s">
        <v>73</v>
      </c>
      <c r="C38" s="3" t="s">
        <v>74</v>
      </c>
      <c r="D38" s="3" t="s">
        <v>15</v>
      </c>
      <c r="E38" s="3" t="s">
        <v>60</v>
      </c>
      <c r="F38" s="3"/>
      <c r="G38" s="3">
        <v>3</v>
      </c>
      <c r="H38" s="3" t="s">
        <v>13</v>
      </c>
      <c r="I38" s="3" t="s">
        <v>78</v>
      </c>
      <c r="J38" s="3">
        <f>789.6/3</f>
        <v>263.2</v>
      </c>
      <c r="K38" s="3">
        <v>789.6</v>
      </c>
      <c r="L38" s="3"/>
      <c r="M38" s="3"/>
    </row>
    <row r="39" spans="1:13" x14ac:dyDescent="0.25">
      <c r="A39" s="3" t="s">
        <v>75</v>
      </c>
      <c r="B39" s="3" t="s">
        <v>73</v>
      </c>
      <c r="C39" s="3" t="s">
        <v>74</v>
      </c>
      <c r="D39" s="3" t="s">
        <v>15</v>
      </c>
      <c r="E39" s="3" t="s">
        <v>61</v>
      </c>
      <c r="F39" s="3"/>
      <c r="G39" s="3">
        <v>2</v>
      </c>
      <c r="H39" s="3" t="s">
        <v>13</v>
      </c>
      <c r="I39" s="3" t="s">
        <v>78</v>
      </c>
      <c r="J39" s="3">
        <f>1205.12/2</f>
        <v>602.55999999999995</v>
      </c>
      <c r="K39" s="3">
        <v>1205.1199999999999</v>
      </c>
      <c r="L39" s="3"/>
      <c r="M39" s="3"/>
    </row>
    <row r="40" spans="1:13" x14ac:dyDescent="0.25">
      <c r="A40" s="3" t="s">
        <v>75</v>
      </c>
      <c r="B40" s="3" t="s">
        <v>73</v>
      </c>
      <c r="C40" s="3" t="s">
        <v>74</v>
      </c>
      <c r="D40" s="3" t="s">
        <v>62</v>
      </c>
      <c r="E40" s="3" t="s">
        <v>63</v>
      </c>
      <c r="F40" s="3"/>
      <c r="G40" s="3">
        <v>2</v>
      </c>
      <c r="H40" s="3" t="s">
        <v>13</v>
      </c>
      <c r="I40" s="3" t="s">
        <v>78</v>
      </c>
      <c r="J40" s="3">
        <f>4030.88/2</f>
        <v>2015.44</v>
      </c>
      <c r="K40" s="3">
        <v>4030.88</v>
      </c>
      <c r="L40" s="3"/>
      <c r="M40" s="3"/>
    </row>
    <row r="41" spans="1:13" x14ac:dyDescent="0.25">
      <c r="A41" s="3" t="s">
        <v>75</v>
      </c>
      <c r="B41" s="3" t="s">
        <v>73</v>
      </c>
      <c r="C41" s="3" t="s">
        <v>74</v>
      </c>
      <c r="D41" s="3" t="s">
        <v>15</v>
      </c>
      <c r="E41" s="3" t="s">
        <v>64</v>
      </c>
      <c r="F41" s="3"/>
      <c r="G41" s="3">
        <v>2</v>
      </c>
      <c r="H41" s="3" t="s">
        <v>13</v>
      </c>
      <c r="I41" s="3" t="s">
        <v>78</v>
      </c>
      <c r="J41" s="3">
        <f>259.6/2</f>
        <v>129.80000000000001</v>
      </c>
      <c r="K41" s="3">
        <v>259.60000000000002</v>
      </c>
      <c r="L41" s="3"/>
      <c r="M41" s="3"/>
    </row>
    <row r="42" spans="1:13" x14ac:dyDescent="0.25">
      <c r="A42" s="3" t="s">
        <v>75</v>
      </c>
      <c r="B42" s="3" t="s">
        <v>73</v>
      </c>
      <c r="C42" s="3" t="s">
        <v>74</v>
      </c>
      <c r="D42" s="3" t="s">
        <v>65</v>
      </c>
      <c r="E42" s="3" t="s">
        <v>66</v>
      </c>
      <c r="F42" s="3"/>
      <c r="G42" s="3">
        <v>2</v>
      </c>
      <c r="H42" s="3" t="s">
        <v>13</v>
      </c>
      <c r="I42" s="3" t="s">
        <v>78</v>
      </c>
      <c r="J42" s="3">
        <f>542.8/2</f>
        <v>271.39999999999998</v>
      </c>
      <c r="K42" s="3">
        <v>542.79999999999995</v>
      </c>
      <c r="L42" s="3"/>
      <c r="M42" s="3"/>
    </row>
    <row r="43" spans="1:13" x14ac:dyDescent="0.25">
      <c r="A43" s="3" t="s">
        <v>75</v>
      </c>
      <c r="B43" s="3" t="s">
        <v>73</v>
      </c>
      <c r="C43" s="3" t="s">
        <v>74</v>
      </c>
      <c r="D43" s="3" t="s">
        <v>67</v>
      </c>
      <c r="E43" s="3" t="s">
        <v>68</v>
      </c>
      <c r="F43" s="3"/>
      <c r="G43" s="3">
        <v>2</v>
      </c>
      <c r="H43" s="3" t="s">
        <v>13</v>
      </c>
      <c r="I43" s="3" t="s">
        <v>78</v>
      </c>
      <c r="J43" s="3">
        <v>271.39999999999998</v>
      </c>
      <c r="K43" s="3">
        <v>542.79999999999995</v>
      </c>
      <c r="L43" s="3"/>
      <c r="M43" s="3"/>
    </row>
    <row r="44" spans="1:13" x14ac:dyDescent="0.25">
      <c r="A44" s="3" t="s">
        <v>75</v>
      </c>
      <c r="B44" s="3" t="s">
        <v>73</v>
      </c>
      <c r="C44" s="3" t="s">
        <v>74</v>
      </c>
      <c r="D44" s="3" t="s">
        <v>69</v>
      </c>
      <c r="E44" s="3" t="s">
        <v>70</v>
      </c>
      <c r="F44" s="3"/>
      <c r="G44" s="3">
        <v>2</v>
      </c>
      <c r="H44" s="3" t="s">
        <v>13</v>
      </c>
      <c r="I44" s="3" t="s">
        <v>78</v>
      </c>
      <c r="J44" s="3">
        <v>271.39999999999998</v>
      </c>
      <c r="K44" s="3">
        <v>542.79999999999995</v>
      </c>
      <c r="L44" s="3"/>
      <c r="M44" s="3"/>
    </row>
    <row r="45" spans="1:13" x14ac:dyDescent="0.25">
      <c r="A45" s="3" t="s">
        <v>76</v>
      </c>
      <c r="B45" s="3" t="s">
        <v>73</v>
      </c>
      <c r="C45" s="3" t="s">
        <v>74</v>
      </c>
      <c r="D45" s="3" t="s">
        <v>71</v>
      </c>
      <c r="E45" s="3" t="s">
        <v>83</v>
      </c>
      <c r="F45" s="3"/>
      <c r="G45" s="3">
        <v>2</v>
      </c>
      <c r="H45" s="3" t="s">
        <v>13</v>
      </c>
      <c r="I45" s="3" t="s">
        <v>78</v>
      </c>
      <c r="J45" s="3">
        <f>2872.12/2</f>
        <v>1436.06</v>
      </c>
      <c r="K45" s="3">
        <v>2872.12</v>
      </c>
      <c r="L45" s="3"/>
      <c r="M45" s="3"/>
    </row>
    <row r="46" spans="1:13" x14ac:dyDescent="0.25">
      <c r="A46" s="3" t="s">
        <v>75</v>
      </c>
      <c r="B46" s="3" t="s">
        <v>73</v>
      </c>
      <c r="C46" s="3" t="s">
        <v>74</v>
      </c>
      <c r="D46" s="3" t="s">
        <v>15</v>
      </c>
      <c r="E46" s="3" t="s">
        <v>72</v>
      </c>
      <c r="F46" s="3"/>
      <c r="G46" s="3">
        <v>1</v>
      </c>
      <c r="H46" s="3" t="s">
        <v>13</v>
      </c>
      <c r="I46" s="3" t="s">
        <v>78</v>
      </c>
      <c r="J46" s="3">
        <v>191.52</v>
      </c>
      <c r="K46" s="3">
        <v>191.52</v>
      </c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8" t="s">
        <v>82</v>
      </c>
      <c r="J47" s="3">
        <f>SUM(J2:J46)</f>
        <v>33610.334999999999</v>
      </c>
      <c r="K47" s="3">
        <f>SUM(K2:K46)</f>
        <v>129726.36000000002</v>
      </c>
      <c r="L47" s="3"/>
      <c r="M47" s="3"/>
    </row>
    <row r="48" spans="1:13" x14ac:dyDescent="0.25">
      <c r="E48" s="1"/>
    </row>
    <row r="49" spans="5:6" x14ac:dyDescent="0.25">
      <c r="E49" s="2"/>
    </row>
    <row r="50" spans="5:6" x14ac:dyDescent="0.25">
      <c r="F50" s="7"/>
    </row>
    <row r="51" spans="5:6" x14ac:dyDescent="0.25">
      <c r="E51" s="1"/>
    </row>
    <row r="52" spans="5:6" x14ac:dyDescent="0.25">
      <c r="E52" s="2"/>
    </row>
    <row r="54" spans="5:6" x14ac:dyDescent="0.25">
      <c r="E54" s="2"/>
    </row>
    <row r="55" spans="5:6" x14ac:dyDescent="0.25">
      <c r="E55" s="2"/>
    </row>
    <row r="57" spans="5:6" x14ac:dyDescent="0.25">
      <c r="E57" s="1"/>
    </row>
    <row r="58" spans="5:6" x14ac:dyDescent="0.25">
      <c r="E58" s="2"/>
    </row>
    <row r="60" spans="5:6" x14ac:dyDescent="0.25">
      <c r="E60" s="1"/>
    </row>
    <row r="61" spans="5:6" x14ac:dyDescent="0.25">
      <c r="E61" s="2"/>
    </row>
    <row r="63" spans="5:6" x14ac:dyDescent="0.25">
      <c r="E63" s="2"/>
    </row>
    <row r="66" spans="5:5" x14ac:dyDescent="0.25">
      <c r="E66" s="1"/>
    </row>
    <row r="67" spans="5:5" x14ac:dyDescent="0.25">
      <c r="E67" s="2"/>
    </row>
    <row r="69" spans="5:5" x14ac:dyDescent="0.25">
      <c r="E69" s="1"/>
    </row>
    <row r="74" spans="5:5" x14ac:dyDescent="0.25">
      <c r="E74" s="2"/>
    </row>
    <row r="76" spans="5:5" x14ac:dyDescent="0.25">
      <c r="E76" s="1"/>
    </row>
    <row r="77" spans="5:5" x14ac:dyDescent="0.25">
      <c r="E77" s="2"/>
    </row>
    <row r="79" spans="5:5" x14ac:dyDescent="0.25">
      <c r="E79" s="1"/>
    </row>
    <row r="82" spans="5:5" x14ac:dyDescent="0.25">
      <c r="E82" s="2"/>
    </row>
    <row r="84" spans="5:5" x14ac:dyDescent="0.25">
      <c r="E84" s="2"/>
    </row>
    <row r="86" spans="5:5" x14ac:dyDescent="0.25">
      <c r="E86" s="1"/>
    </row>
    <row r="87" spans="5:5" x14ac:dyDescent="0.25">
      <c r="E87" s="2"/>
    </row>
    <row r="89" spans="5:5" x14ac:dyDescent="0.25">
      <c r="E89" s="1"/>
    </row>
    <row r="90" spans="5:5" x14ac:dyDescent="0.25">
      <c r="E90" s="2"/>
    </row>
    <row r="92" spans="5:5" x14ac:dyDescent="0.25">
      <c r="E92" s="2"/>
    </row>
    <row r="96" spans="5:5" x14ac:dyDescent="0.25">
      <c r="E96" s="1"/>
    </row>
    <row r="97" spans="5:5" x14ac:dyDescent="0.25">
      <c r="E97" s="2"/>
    </row>
    <row r="99" spans="5:5" x14ac:dyDescent="0.25">
      <c r="E99" s="1"/>
    </row>
    <row r="100" spans="5:5" x14ac:dyDescent="0.25">
      <c r="E100" s="2"/>
    </row>
    <row r="102" spans="5:5" x14ac:dyDescent="0.25">
      <c r="E102" s="2"/>
    </row>
    <row r="104" spans="5:5" x14ac:dyDescent="0.25">
      <c r="E104" s="2"/>
    </row>
    <row r="106" spans="5:5" x14ac:dyDescent="0.25">
      <c r="E106" s="1"/>
    </row>
    <row r="107" spans="5:5" x14ac:dyDescent="0.25">
      <c r="E107" s="2"/>
    </row>
    <row r="108" spans="5:5" x14ac:dyDescent="0.25">
      <c r="E108" s="1"/>
    </row>
    <row r="109" spans="5:5" x14ac:dyDescent="0.25">
      <c r="E109" s="2"/>
    </row>
    <row r="111" spans="5:5" x14ac:dyDescent="0.25">
      <c r="E111" s="2"/>
    </row>
    <row r="116" spans="5:5" x14ac:dyDescent="0.25">
      <c r="E116" s="1"/>
    </row>
    <row r="118" spans="5:5" x14ac:dyDescent="0.25">
      <c r="E118" s="1"/>
    </row>
    <row r="119" spans="5:5" x14ac:dyDescent="0.25">
      <c r="E119" s="2"/>
    </row>
    <row r="121" spans="5:5" x14ac:dyDescent="0.25">
      <c r="E121" s="2"/>
    </row>
    <row r="125" spans="5:5" x14ac:dyDescent="0.25">
      <c r="E125" s="1"/>
    </row>
    <row r="126" spans="5:5" x14ac:dyDescent="0.25">
      <c r="E126" s="2"/>
    </row>
    <row r="128" spans="5:5" x14ac:dyDescent="0.25">
      <c r="E128" s="1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4" spans="5:5" x14ac:dyDescent="0.25">
      <c r="E134" s="1"/>
    </row>
    <row r="135" spans="5:5" x14ac:dyDescent="0.25">
      <c r="E135" s="2"/>
    </row>
    <row r="137" spans="5:5" x14ac:dyDescent="0.25">
      <c r="E137" s="1"/>
    </row>
    <row r="144" spans="5:5" x14ac:dyDescent="0.25">
      <c r="E144" s="1"/>
    </row>
    <row r="145" spans="5:5" x14ac:dyDescent="0.25">
      <c r="E145" s="2"/>
    </row>
    <row r="146" spans="5:5" x14ac:dyDescent="0.25">
      <c r="E146" s="1"/>
    </row>
    <row r="147" spans="5:5" x14ac:dyDescent="0.25">
      <c r="E147" s="2"/>
    </row>
    <row r="149" spans="5:5" x14ac:dyDescent="0.25">
      <c r="E149" s="2"/>
    </row>
    <row r="152" spans="5:5" x14ac:dyDescent="0.25">
      <c r="E152" s="2"/>
    </row>
    <row r="154" spans="5:5" x14ac:dyDescent="0.25">
      <c r="E154" s="1"/>
    </row>
    <row r="155" spans="5:5" x14ac:dyDescent="0.25">
      <c r="E155" s="2"/>
    </row>
    <row r="156" spans="5:5" x14ac:dyDescent="0.25">
      <c r="E156" s="1"/>
    </row>
    <row r="157" spans="5:5" x14ac:dyDescent="0.25">
      <c r="E157" s="2"/>
    </row>
    <row r="162" spans="5:5" x14ac:dyDescent="0.25">
      <c r="E162" s="2"/>
    </row>
    <row r="164" spans="5:5" x14ac:dyDescent="0.25">
      <c r="E164" s="1"/>
    </row>
    <row r="165" spans="5:5" x14ac:dyDescent="0.25">
      <c r="E165" s="1"/>
    </row>
    <row r="167" spans="5:5" x14ac:dyDescent="0.25">
      <c r="E167" s="2"/>
    </row>
    <row r="172" spans="5:5" x14ac:dyDescent="0.25">
      <c r="E172" s="2"/>
    </row>
    <row r="174" spans="5:5" x14ac:dyDescent="0.25">
      <c r="E174" s="1"/>
    </row>
    <row r="175" spans="5:5" x14ac:dyDescent="0.25">
      <c r="E175" s="1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84" spans="5:5" x14ac:dyDescent="0.25">
      <c r="E184" s="1"/>
    </row>
    <row r="185" spans="5:5" x14ac:dyDescent="0.25">
      <c r="E185" s="1"/>
    </row>
    <row r="186" spans="5:5" x14ac:dyDescent="0.25">
      <c r="E186" s="2"/>
    </row>
    <row r="188" spans="5:5" x14ac:dyDescent="0.25">
      <c r="E188" s="2"/>
    </row>
    <row r="194" spans="5:5" x14ac:dyDescent="0.25">
      <c r="E194" s="1"/>
    </row>
    <row r="195" spans="5:5" x14ac:dyDescent="0.25">
      <c r="E195" s="2"/>
    </row>
    <row r="197" spans="5:5" x14ac:dyDescent="0.25">
      <c r="E197" s="2"/>
    </row>
    <row r="202" spans="5:5" x14ac:dyDescent="0.25">
      <c r="E202" s="2"/>
    </row>
    <row r="204" spans="5:5" x14ac:dyDescent="0.25">
      <c r="E204" s="1"/>
    </row>
    <row r="205" spans="5:5" x14ac:dyDescent="0.25">
      <c r="E205" s="2"/>
    </row>
    <row r="207" spans="5:5" x14ac:dyDescent="0.25">
      <c r="E207" s="2"/>
    </row>
    <row r="214" spans="5:5" x14ac:dyDescent="0.25">
      <c r="E214" s="1"/>
    </row>
    <row r="224" spans="5:5" x14ac:dyDescent="0.25">
      <c r="E224" s="1"/>
    </row>
    <row r="234" spans="5:5" x14ac:dyDescent="0.25">
      <c r="E234" s="1"/>
    </row>
    <row r="244" spans="5:5" x14ac:dyDescent="0.25">
      <c r="E24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The Lounge</cp:lastModifiedBy>
  <dcterms:created xsi:type="dcterms:W3CDTF">2023-12-21T10:08:46Z</dcterms:created>
  <dcterms:modified xsi:type="dcterms:W3CDTF">2024-06-12T04:54:14Z</dcterms:modified>
</cp:coreProperties>
</file>