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C:\Users\30074870\OneDrive\Adani - MIAL\Commercial\T1\Facelift of Outlets\CBTL\"/>
    </mc:Choice>
  </mc:AlternateContent>
  <xr:revisionPtr revIDLastSave="0" documentId="13_ncr:1_{E4DC8974-141A-45AB-AE75-D7AF50F1A711}" xr6:coauthVersionLast="47" xr6:coauthVersionMax="47" xr10:uidLastSave="{00000000-0000-0000-0000-000000000000}"/>
  <bookViews>
    <workbookView xWindow="-120" yWindow="-120" windowWidth="20730" windowHeight="11040" firstSheet="1" activeTab="1" xr2:uid="{00000000-000D-0000-FFFF-FFFF00000000}"/>
  </bookViews>
  <sheets>
    <sheet name="MEASUREMENT SHEET" sheetId="3" r:id="rId1"/>
    <sheet name="BOQ_GTB T1 B" sheetId="4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4" i="4" l="1"/>
  <c r="M33" i="4"/>
  <c r="M32" i="4"/>
  <c r="M30" i="4"/>
  <c r="M25" i="4"/>
  <c r="M23" i="4"/>
  <c r="M20" i="4"/>
  <c r="M18" i="4"/>
  <c r="M16" i="4"/>
  <c r="M14" i="4"/>
  <c r="M12" i="4"/>
  <c r="M10" i="4"/>
  <c r="M8" i="4"/>
  <c r="K34" i="4"/>
  <c r="K33" i="4"/>
  <c r="K32" i="4"/>
  <c r="K30" i="4"/>
  <c r="K25" i="4"/>
  <c r="K23" i="4"/>
  <c r="K20" i="4"/>
  <c r="K18" i="4"/>
  <c r="K16" i="4"/>
  <c r="K14" i="4"/>
  <c r="K12" i="4"/>
  <c r="K10" i="4"/>
  <c r="K8" i="4"/>
  <c r="O8" i="4" l="1"/>
  <c r="O10" i="4"/>
  <c r="O12" i="4"/>
  <c r="O14" i="4"/>
  <c r="O16" i="4"/>
  <c r="O18" i="4"/>
  <c r="O20" i="4"/>
  <c r="O23" i="4"/>
  <c r="O25" i="4"/>
  <c r="O30" i="4"/>
  <c r="O32" i="4"/>
  <c r="O33" i="4"/>
  <c r="O34" i="4"/>
  <c r="F63" i="3"/>
  <c r="F62" i="3"/>
  <c r="I38" i="4" l="1"/>
  <c r="M38" i="4" s="1"/>
  <c r="I37" i="4"/>
  <c r="M37" i="4" s="1"/>
  <c r="I36" i="4"/>
  <c r="M36" i="4" s="1"/>
  <c r="I35" i="4"/>
  <c r="M35" i="4" s="1"/>
  <c r="I31" i="4"/>
  <c r="M31" i="4" s="1"/>
  <c r="I29" i="4"/>
  <c r="M29" i="4" s="1"/>
  <c r="I28" i="4"/>
  <c r="M28" i="4" s="1"/>
  <c r="I27" i="4"/>
  <c r="M27" i="4" s="1"/>
  <c r="I26" i="4"/>
  <c r="M26" i="4" s="1"/>
  <c r="O29" i="4" l="1"/>
  <c r="K29" i="4"/>
  <c r="O31" i="4"/>
  <c r="K31" i="4"/>
  <c r="O35" i="4"/>
  <c r="K35" i="4"/>
  <c r="O27" i="4"/>
  <c r="K27" i="4"/>
  <c r="O36" i="4"/>
  <c r="K36" i="4"/>
  <c r="O28" i="4"/>
  <c r="K28" i="4"/>
  <c r="O37" i="4"/>
  <c r="K37" i="4"/>
  <c r="O26" i="4"/>
  <c r="K26" i="4"/>
  <c r="O38" i="4"/>
  <c r="K38" i="4"/>
  <c r="F96" i="3"/>
  <c r="F95" i="3"/>
  <c r="F97" i="3" s="1"/>
  <c r="I24" i="4" s="1"/>
  <c r="M24" i="4" s="1"/>
  <c r="F76" i="3"/>
  <c r="F71" i="3"/>
  <c r="F75" i="3"/>
  <c r="F77" i="3" s="1"/>
  <c r="I22" i="4" s="1"/>
  <c r="M22" i="4" s="1"/>
  <c r="F72" i="3"/>
  <c r="F68" i="3"/>
  <c r="I19" i="4" s="1"/>
  <c r="M19" i="4" s="1"/>
  <c r="F67" i="3"/>
  <c r="I17" i="4" s="1"/>
  <c r="M17" i="4" s="1"/>
  <c r="F58" i="3"/>
  <c r="F60" i="3" s="1"/>
  <c r="I13" i="4" s="1"/>
  <c r="M13" i="4" s="1"/>
  <c r="F57" i="3"/>
  <c r="I15" i="4" s="1"/>
  <c r="M15" i="4" s="1"/>
  <c r="F54" i="3"/>
  <c r="F53" i="3"/>
  <c r="F52" i="3"/>
  <c r="F51" i="3"/>
  <c r="F50" i="3"/>
  <c r="F49" i="3"/>
  <c r="F48" i="3"/>
  <c r="F47" i="3"/>
  <c r="F46" i="3"/>
  <c r="F43" i="3"/>
  <c r="F42" i="3"/>
  <c r="F38" i="3"/>
  <c r="K38" i="3"/>
  <c r="F37" i="3"/>
  <c r="F36" i="3"/>
  <c r="F35" i="3"/>
  <c r="F34" i="3"/>
  <c r="F33" i="3"/>
  <c r="F32" i="3"/>
  <c r="F28" i="3"/>
  <c r="F31" i="3"/>
  <c r="F30" i="3"/>
  <c r="F29" i="3"/>
  <c r="F25" i="3"/>
  <c r="F27" i="3"/>
  <c r="F26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7" i="3"/>
  <c r="F6" i="3"/>
  <c r="O13" i="4" l="1"/>
  <c r="K13" i="4"/>
  <c r="O22" i="4"/>
  <c r="K22" i="4"/>
  <c r="O24" i="4"/>
  <c r="K24" i="4"/>
  <c r="O17" i="4"/>
  <c r="K17" i="4"/>
  <c r="O15" i="4"/>
  <c r="K15" i="4"/>
  <c r="O19" i="4"/>
  <c r="K19" i="4"/>
  <c r="F73" i="3"/>
  <c r="I21" i="4" s="1"/>
  <c r="M21" i="4" s="1"/>
  <c r="F64" i="3"/>
  <c r="I11" i="4" s="1"/>
  <c r="M11" i="4" s="1"/>
  <c r="F55" i="3"/>
  <c r="I9" i="4" s="1"/>
  <c r="M9" i="4" s="1"/>
  <c r="F39" i="3"/>
  <c r="I7" i="4" s="1"/>
  <c r="M7" i="4" s="1"/>
  <c r="M39" i="4" l="1"/>
  <c r="O7" i="4"/>
  <c r="K7" i="4"/>
  <c r="O21" i="4"/>
  <c r="K21" i="4"/>
  <c r="O9" i="4"/>
  <c r="K9" i="4"/>
  <c r="O11" i="4"/>
  <c r="K11" i="4"/>
  <c r="O39" i="4" l="1"/>
  <c r="K39" i="4"/>
</calcChain>
</file>

<file path=xl/sharedStrings.xml><?xml version="1.0" encoding="utf-8"?>
<sst xmlns="http://schemas.openxmlformats.org/spreadsheetml/2006/main" count="156" uniqueCount="130">
  <si>
    <t xml:space="preserve">measurement sheet </t>
  </si>
  <si>
    <t xml:space="preserve">CBTL_T1C </t>
  </si>
  <si>
    <t xml:space="preserve">veneer polish - similar to bangalore as attached in ppt  </t>
  </si>
  <si>
    <t>front counter</t>
  </si>
  <si>
    <t>back counter</t>
  </si>
  <si>
    <t>side of counter</t>
  </si>
  <si>
    <t>back of outlet</t>
  </si>
  <si>
    <t>ceiling rafters</t>
  </si>
  <si>
    <t>white solid acrylic on horizontal surface</t>
  </si>
  <si>
    <t>expresso machine</t>
  </si>
  <si>
    <t>pick up</t>
  </si>
  <si>
    <t>counter top</t>
  </si>
  <si>
    <t>condiment</t>
  </si>
  <si>
    <t>railing at seating behind counter</t>
  </si>
  <si>
    <t>carpet at seating behind outlet</t>
  </si>
  <si>
    <t>laminated flooring</t>
  </si>
  <si>
    <t>SS skirting                                          Length</t>
  </si>
  <si>
    <t>width</t>
  </si>
  <si>
    <t xml:space="preserve">Vinyl print </t>
  </si>
  <si>
    <t xml:space="preserve">Vinyl print in place of existing Buddha  </t>
  </si>
  <si>
    <t>frosted film on glass railing</t>
  </si>
  <si>
    <t>Acrylic</t>
  </si>
  <si>
    <t>glossy acrylic at back counter</t>
  </si>
  <si>
    <t>glossy acrylic behind outlet</t>
  </si>
  <si>
    <t>mat acrylic behind outlet</t>
  </si>
  <si>
    <t>mat acrylic at back counter</t>
  </si>
  <si>
    <t>Loose furniture</t>
  </si>
  <si>
    <t>sofa seating</t>
  </si>
  <si>
    <t>low height table</t>
  </si>
  <si>
    <t>dining chairs</t>
  </si>
  <si>
    <t>tables</t>
  </si>
  <si>
    <t>warm light with increased lux level</t>
  </si>
  <si>
    <t>wall washer</t>
  </si>
  <si>
    <t>focus light</t>
  </si>
  <si>
    <t xml:space="preserve">hanging lights in front </t>
  </si>
  <si>
    <t>spot lights</t>
  </si>
  <si>
    <t>round hang lights at seating</t>
  </si>
  <si>
    <t xml:space="preserve">lux level of signage lights to be increased </t>
  </si>
  <si>
    <t>new glass</t>
  </si>
  <si>
    <t>railing</t>
  </si>
  <si>
    <t>top counter</t>
  </si>
  <si>
    <t xml:space="preserve">BOQ of Interior Items for CBTL, Mumbai T1 C SHA </t>
  </si>
  <si>
    <t>DATE: 31-07-23</t>
  </si>
  <si>
    <t>SR.NO.</t>
  </si>
  <si>
    <t>ITEM</t>
  </si>
  <si>
    <t>DESCRIPTION</t>
  </si>
  <si>
    <t xml:space="preserve">LOCATION </t>
  </si>
  <si>
    <t>IMAGE REF</t>
  </si>
  <si>
    <t>DRAWING NO</t>
  </si>
  <si>
    <t>DIMENSION</t>
  </si>
  <si>
    <t>UNIT</t>
  </si>
  <si>
    <t>QTY.</t>
  </si>
  <si>
    <t>Rate</t>
  </si>
  <si>
    <t>Amount</t>
  </si>
  <si>
    <t>REMARKS</t>
  </si>
  <si>
    <t xml:space="preserve">Steam beech wood veneer polish - similar to bangalore as attached in ppt  </t>
  </si>
  <si>
    <t xml:space="preserve">1. Sanding on existing veneer surface &amp; of existing shade, Making a base for new polsih.
2. Application of approved shade Polish to attain required veneer look &amp; finish.  </t>
  </si>
  <si>
    <t>SQMT</t>
  </si>
  <si>
    <t xml:space="preserve">reference image of CBTL at Bangalore </t>
  </si>
  <si>
    <t>white solid acrylic</t>
  </si>
  <si>
    <r>
      <t xml:space="preserve">1. Removal of Exsiting solid wood beading at the counter to attain base in line &amp; level for application of acrylic sheets.
2. Providing and fixing white solid acryllic (corian12mm - 18mm) of approved shade / sample, on area as per detail drawing and specification by EIC :-
</t>
    </r>
    <r>
      <rPr>
        <b/>
        <sz val="9"/>
        <rFont val="Calibri"/>
        <family val="2"/>
        <scheme val="minor"/>
      </rPr>
      <t>A.</t>
    </r>
    <r>
      <rPr>
        <sz val="9"/>
        <rFont val="Calibri"/>
        <family val="2"/>
        <scheme val="minor"/>
      </rPr>
      <t xml:space="preserve"> all horizontal surface and facia of the front and side counter
</t>
    </r>
    <r>
      <rPr>
        <b/>
        <sz val="9"/>
        <rFont val="Calibri"/>
        <family val="2"/>
        <scheme val="minor"/>
      </rPr>
      <t>B.</t>
    </r>
    <r>
      <rPr>
        <sz val="9"/>
        <rFont val="Calibri"/>
        <family val="2"/>
        <scheme val="minor"/>
      </rPr>
      <t xml:space="preserve"> horizontal surface and facia on the railing at seating  </t>
    </r>
  </si>
  <si>
    <t xml:space="preserve">1. all horizontal surface and facia of the front and side counter
2. horizontal surface and facia on the railing at seating  </t>
  </si>
  <si>
    <t>SS SKIRTING</t>
  </si>
  <si>
    <t xml:space="preserve">Providing &amp; fixing of SS 304  skirting 150mm high finished with approved quality and finish as per approve detail dwg &amp; instruction by EIC. Includes all neceassry hardware &amp; fixing accessories. </t>
  </si>
  <si>
    <t>perifery of the outlet</t>
  </si>
  <si>
    <t>RMT</t>
  </si>
  <si>
    <t>Laminated flooring on existing flooring</t>
  </si>
  <si>
    <t>1. Removal of existing flooring at seating area &amp; direct discarding from airport premises. 
2. Providing &amp; Fixing of approved Laminated flooring AC4  at seating area  4mm thick. Include all necessary accessories &amp; hardware fittings. Work to be completed as per approved DWG &amp; instruction by EIC.</t>
  </si>
  <si>
    <t>at seating</t>
  </si>
  <si>
    <t>new carpet flooring</t>
  </si>
  <si>
    <t>1. Removal of existing carpet flooring at seating area &amp; direct discarding from airport premises. 
2. Providing &amp; Fixing of approved carpet flooring at seating area. Include all necessary accessories &amp; hardware fittings. Work to be completed as per approved DWG &amp; instruction by EIC.</t>
  </si>
  <si>
    <t>in the place of existing  carpet flooring at seating</t>
  </si>
  <si>
    <t>-</t>
  </si>
  <si>
    <t>new vinyl print</t>
  </si>
  <si>
    <t>1. Removal of existing vinyl print on partition at seating area &amp; direct discarding from airport premises. 
2. Providing &amp; Fixing of approved carpet flooring at seating area. Include all necessary accessories &amp; hardware fittings. Work to be completed as per approved DWG &amp; instruction by EIC.</t>
  </si>
  <si>
    <t>new frosted film on glass</t>
  </si>
  <si>
    <t>1. Removal of existing frosted film on glass partition at seating area &amp; direct discarding from airport premises. 
2. Providing &amp; Fixing of approved frosted film at glass partition railing. Include all necessary application items. Work to be completed as per approved DWG &amp; instruction by EIC.</t>
  </si>
  <si>
    <t>at glass railing at seating area</t>
  </si>
  <si>
    <t>8A</t>
  </si>
  <si>
    <t>New glossy acrylic</t>
  </si>
  <si>
    <t>Providing &amp; Fixing 6 mm glossy acrylic above bulkhead and at seating behind the outlet. Include all necessary accessories &amp; hardware fittings. Work to be completed as per approved DWG &amp; instruction by EIC.</t>
  </si>
  <si>
    <t xml:space="preserve">1. glossy acrylic above bulkhead and at seating behind the outlet
</t>
  </si>
  <si>
    <t>8C</t>
  </si>
  <si>
    <t>New matte acrylic</t>
  </si>
  <si>
    <t>Providing &amp; Fixing 6 mm matte acrylic above bulkhead and at seating behind the outlet. Include all necessary accessories &amp; hardware fittings. Work to be completed as per approved DWG &amp; instruction by EIC.</t>
  </si>
  <si>
    <t>2. matte acrylic above the bulkhead and at seating behind the outlet</t>
  </si>
  <si>
    <t>New glass railing</t>
  </si>
  <si>
    <t>Providing &amp; Fixing 2 No's 6mm glass railing at seating behind the outlet. Include all necessary accessories &amp; hardware fittings. Work to be completed as per approved DWG &amp; instruction by EIC.</t>
  </si>
  <si>
    <t>2 No's 6mm glass railing at seating behind the outlet</t>
  </si>
  <si>
    <t>10A</t>
  </si>
  <si>
    <t>New lights</t>
  </si>
  <si>
    <t>1. Removal of all existing focus light fittings above the front counter and handing over to EIC.
2. Providing &amp; Fixing of approved light fittings of 5 watt white light Include all necessary accessories &amp; electrical fittings.Work to be completed as per approved DWG &amp; instruction by EIC.</t>
  </si>
  <si>
    <t>All focus lights above front counter</t>
  </si>
  <si>
    <t>NOS</t>
  </si>
  <si>
    <t>10B</t>
  </si>
  <si>
    <t>1. Removal of all existing hanging light fittings at front counter and handing over to EIC.
2. Providing &amp; Fixing of approved light fittings of 5 watt white light  Include all necessary accessories &amp; electrical fittings.Work to be completed as per approved DWG &amp; instruction by EIC.</t>
  </si>
  <si>
    <t>all hang lights in front</t>
  </si>
  <si>
    <t>10C</t>
  </si>
  <si>
    <t>1. Removal of all existing spot light fittings above dining seating and handing over to EIC.
2. Providing &amp; Fixing of approved light fittings of 5 watt white light Include all necessary accessories &amp; electrical fittings.Work to be completed as per approved DWG &amp; instruction by EIC.</t>
  </si>
  <si>
    <t>all spot lights above dining seating</t>
  </si>
  <si>
    <t>10D</t>
  </si>
  <si>
    <t>1. Removal of all existing round hanging lights at seating and handing over to EIC.
2. Providing &amp; Fixing of approved light fittings of 5 watt white light Include all necessary accessories &amp; electrical fittings.Work to be completed as per approved DWG &amp; instruction by EIC.</t>
  </si>
  <si>
    <t>11A</t>
  </si>
  <si>
    <t>Increase lux level of the existing lights</t>
  </si>
  <si>
    <t>Increasing the lux level of existing wall washer to 5 watt.Work to be completed as per approved DWG &amp; instruction by EIC.</t>
  </si>
  <si>
    <t>existing black wall washer</t>
  </si>
  <si>
    <t>11B</t>
  </si>
  <si>
    <t>1. Removal of LED strips from existing signage &amp; handing over to EIC.
2. Providing &amp; Fixing of approved shade LED strips with all necessary electrical fittings.</t>
  </si>
  <si>
    <t>existing signage</t>
  </si>
  <si>
    <t>11C</t>
  </si>
  <si>
    <t>1. Removal of LED strips from lollypop signage &amp; handing over to EIC.
2. Providing &amp; Fixing of approved shade LED strips with all necessary electrical fittings.</t>
  </si>
  <si>
    <t>lollypop signage</t>
  </si>
  <si>
    <t>12A</t>
  </si>
  <si>
    <t xml:space="preserve">new loose furnitures </t>
  </si>
  <si>
    <t>1.  Removal of old lounge seating from existing seating area &amp; handing over to EIC.
2. Providing, making &amp; placing new lounge seating as per approved DWG &amp; instruction by EIC. Include all Accessories &amp; hardware fittings.</t>
  </si>
  <si>
    <t>lounge seating inplace of existing</t>
  </si>
  <si>
    <t>12B</t>
  </si>
  <si>
    <t>1.  Removal of old low height table from existing seating area &amp; handing over to EIC.
2. Providing, making &amp; placing low height table as per approved DWG &amp; instruction by EIC. Include all Accessories &amp; hardware fittings.</t>
  </si>
  <si>
    <t>low height table inplace of existing</t>
  </si>
  <si>
    <t>12C</t>
  </si>
  <si>
    <t>1.  Removal of old dining chairs from existing seating area &amp; handing over to EIC.
2. Providing, making &amp; placing dining chairs as per approved DWG &amp; instruction by EIC. Include all Accessories &amp; hardware fittings.</t>
  </si>
  <si>
    <t>dining chairs in the place of existing</t>
  </si>
  <si>
    <t>12D</t>
  </si>
  <si>
    <t>1.  Removal of old dining chairs from existing seating area &amp; handing over to EIC.
2. Providing, making &amp; placing tables as per approved DWG &amp; instruction by EIC. Include all Accessories &amp; hardware fittings.</t>
  </si>
  <si>
    <t>tables in the place of existing</t>
  </si>
  <si>
    <t>Total Basic Price (excl. GST)</t>
  </si>
  <si>
    <t>Lok Pratik Const.</t>
  </si>
  <si>
    <t xml:space="preserve">Colosseum Assoc. </t>
  </si>
  <si>
    <t>Pacific Enterprises</t>
  </si>
  <si>
    <t>Proposed veneer finish on all existing vertical surface of existing veneer surfaces 
1. front counter -  front and sides
2. back  counter -  front and sides
3. ceiling rafters
4. back side of the outlet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</si>
</sst>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_(* #,##0.00_);_(* \(#,##0.00\);_(* \-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00B0F0"/>
      <name val="Calibri"/>
      <family val="2"/>
      <scheme val="minor"/>
    </font>
    <font>
      <b/>
      <i/>
      <sz val="12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i/>
      <sz val="9"/>
      <color theme="4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206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165" fontId="3" fillId="0" borderId="0" applyFill="0" applyBorder="0" applyAlignment="0" applyProtection="0"/>
    <xf numFmtId="43" fontId="1" fillId="0" borderId="0" applyFont="0" applyFill="0" applyBorder="0" applyAlignment="0" applyProtection="0"/>
  </cellStyleXfs>
  <cellXfs count="72">
    <xf numFmtId="0" fontId="0" fillId="0" borderId="0" xfId="0"/>
    <xf numFmtId="0" fontId="13" fillId="0" borderId="4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vertical="center" wrapText="1"/>
    </xf>
    <xf numFmtId="0" fontId="6" fillId="3" borderId="5" xfId="1" applyFont="1" applyFill="1" applyBorder="1" applyAlignment="1">
      <alignment vertical="center"/>
    </xf>
    <xf numFmtId="0" fontId="12" fillId="3" borderId="5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left" vertical="center"/>
    </xf>
    <xf numFmtId="0" fontId="4" fillId="2" borderId="5" xfId="1" applyFont="1" applyFill="1" applyBorder="1" applyAlignment="1">
      <alignment vertical="center" wrapText="1"/>
    </xf>
    <xf numFmtId="0" fontId="4" fillId="2" borderId="5" xfId="1" applyFont="1" applyFill="1" applyBorder="1" applyAlignment="1">
      <alignment vertical="center"/>
    </xf>
    <xf numFmtId="164" fontId="7" fillId="0" borderId="5" xfId="2" applyNumberFormat="1" applyFont="1" applyFill="1" applyBorder="1" applyAlignment="1">
      <alignment vertical="center" wrapText="1"/>
    </xf>
    <xf numFmtId="0" fontId="14" fillId="5" borderId="5" xfId="1" applyFont="1" applyFill="1" applyBorder="1" applyAlignment="1">
      <alignment horizontal="center" vertical="center"/>
    </xf>
    <xf numFmtId="165" fontId="14" fillId="5" borderId="5" xfId="4" applyFont="1" applyFill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164" fontId="7" fillId="0" borderId="5" xfId="2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164" fontId="4" fillId="0" borderId="5" xfId="2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/>
    </xf>
    <xf numFmtId="0" fontId="9" fillId="2" borderId="5" xfId="3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/>
    </xf>
    <xf numFmtId="0" fontId="2" fillId="0" borderId="0" xfId="0" applyFont="1"/>
    <xf numFmtId="0" fontId="0" fillId="0" borderId="6" xfId="0" applyBorder="1"/>
    <xf numFmtId="0" fontId="2" fillId="0" borderId="6" xfId="0" applyFont="1" applyBorder="1"/>
    <xf numFmtId="0" fontId="0" fillId="0" borderId="6" xfId="0" applyBorder="1" applyAlignment="1">
      <alignment horizontal="right"/>
    </xf>
    <xf numFmtId="0" fontId="11" fillId="4" borderId="2" xfId="1" applyFont="1" applyFill="1" applyBorder="1" applyAlignment="1">
      <alignment vertical="center" wrapText="1"/>
    </xf>
    <xf numFmtId="0" fontId="11" fillId="4" borderId="3" xfId="1" applyFont="1" applyFill="1" applyBorder="1" applyAlignment="1">
      <alignment vertical="center" wrapText="1"/>
    </xf>
    <xf numFmtId="0" fontId="6" fillId="2" borderId="4" xfId="1" applyFont="1" applyFill="1" applyBorder="1" applyAlignment="1">
      <alignment vertical="center"/>
    </xf>
    <xf numFmtId="164" fontId="4" fillId="0" borderId="5" xfId="2" applyNumberFormat="1" applyFont="1" applyFill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164" fontId="4" fillId="0" borderId="5" xfId="2" applyNumberFormat="1" applyFont="1" applyFill="1" applyBorder="1" applyAlignment="1">
      <alignment horizontal="left" vertical="center" wrapText="1"/>
    </xf>
    <xf numFmtId="4" fontId="4" fillId="0" borderId="5" xfId="2" applyNumberFormat="1" applyFont="1" applyFill="1" applyBorder="1" applyAlignment="1">
      <alignment horizontal="center" vertical="center" wrapText="1"/>
    </xf>
    <xf numFmtId="2" fontId="4" fillId="0" borderId="5" xfId="2" applyNumberFormat="1" applyFont="1" applyFill="1" applyBorder="1" applyAlignment="1">
      <alignment horizontal="center" vertical="center" wrapText="1"/>
    </xf>
    <xf numFmtId="2" fontId="0" fillId="0" borderId="6" xfId="0" applyNumberFormat="1" applyBorder="1"/>
    <xf numFmtId="2" fontId="16" fillId="0" borderId="6" xfId="0" applyNumberFormat="1" applyFont="1" applyBorder="1"/>
    <xf numFmtId="0" fontId="15" fillId="0" borderId="6" xfId="0" applyFont="1" applyBorder="1"/>
    <xf numFmtId="2" fontId="2" fillId="0" borderId="6" xfId="0" applyNumberFormat="1" applyFont="1" applyBorder="1"/>
    <xf numFmtId="0" fontId="0" fillId="0" borderId="6" xfId="0" applyBorder="1" applyAlignment="1">
      <alignment horizontal="right" wrapText="1"/>
    </xf>
    <xf numFmtId="0" fontId="9" fillId="2" borderId="5" xfId="3" applyFont="1" applyFill="1" applyBorder="1" applyAlignment="1">
      <alignment vertical="center" wrapText="1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43" fontId="8" fillId="2" borderId="5" xfId="2" applyFont="1" applyFill="1" applyBorder="1" applyAlignment="1">
      <alignment horizontal="center" wrapText="1"/>
    </xf>
    <xf numFmtId="0" fontId="4" fillId="2" borderId="5" xfId="1" applyFont="1" applyFill="1" applyBorder="1" applyAlignment="1">
      <alignment horizontal="center"/>
    </xf>
    <xf numFmtId="164" fontId="4" fillId="0" borderId="5" xfId="2" applyNumberFormat="1" applyFont="1" applyFill="1" applyBorder="1" applyAlignment="1">
      <alignment horizontal="center" wrapText="1"/>
    </xf>
    <xf numFmtId="164" fontId="4" fillId="0" borderId="5" xfId="2" applyNumberFormat="1" applyFont="1" applyFill="1" applyBorder="1" applyAlignment="1">
      <alignment horizontal="right" vertical="center" wrapText="1"/>
    </xf>
    <xf numFmtId="0" fontId="14" fillId="5" borderId="5" xfId="1" applyFont="1" applyFill="1" applyBorder="1" applyAlignment="1">
      <alignment horizontal="center" vertical="center" wrapText="1"/>
    </xf>
    <xf numFmtId="2" fontId="4" fillId="2" borderId="5" xfId="1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left"/>
    </xf>
    <xf numFmtId="0" fontId="2" fillId="0" borderId="6" xfId="0" applyFont="1" applyBorder="1" applyAlignment="1">
      <alignment horizontal="center"/>
    </xf>
    <xf numFmtId="43" fontId="8" fillId="2" borderId="5" xfId="2" applyFont="1" applyFill="1" applyBorder="1" applyAlignment="1">
      <alignment horizontal="center" vertical="center" wrapText="1"/>
    </xf>
    <xf numFmtId="164" fontId="7" fillId="0" borderId="5" xfId="2" applyNumberFormat="1" applyFont="1" applyFill="1" applyBorder="1" applyAlignment="1">
      <alignment horizontal="left" vertical="top" wrapText="1"/>
    </xf>
    <xf numFmtId="0" fontId="4" fillId="2" borderId="5" xfId="1" applyFont="1" applyFill="1" applyBorder="1" applyAlignment="1">
      <alignment horizontal="left" vertical="center" wrapText="1"/>
    </xf>
    <xf numFmtId="0" fontId="6" fillId="2" borderId="4" xfId="1" applyFont="1" applyFill="1" applyBorder="1" applyAlignment="1">
      <alignment horizontal="left" vertical="center"/>
    </xf>
    <xf numFmtId="0" fontId="14" fillId="5" borderId="5" xfId="1" applyFont="1" applyFill="1" applyBorder="1" applyAlignment="1">
      <alignment horizontal="left" vertical="center"/>
    </xf>
    <xf numFmtId="0" fontId="6" fillId="3" borderId="5" xfId="1" applyFont="1" applyFill="1" applyBorder="1" applyAlignment="1">
      <alignment horizontal="left" vertical="center"/>
    </xf>
    <xf numFmtId="0" fontId="10" fillId="2" borderId="5" xfId="1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11" fillId="4" borderId="2" xfId="1" applyFont="1" applyFill="1" applyBorder="1" applyAlignment="1">
      <alignment horizontal="left" vertical="center" wrapText="1"/>
    </xf>
    <xf numFmtId="0" fontId="5" fillId="2" borderId="5" xfId="1" applyFont="1" applyFill="1" applyBorder="1" applyAlignment="1">
      <alignment horizontal="left" vertical="center" wrapText="1"/>
    </xf>
    <xf numFmtId="0" fontId="4" fillId="0" borderId="5" xfId="2" applyNumberFormat="1" applyFont="1" applyFill="1" applyBorder="1" applyAlignment="1">
      <alignment horizontal="left" vertical="center" wrapText="1"/>
    </xf>
    <xf numFmtId="0" fontId="6" fillId="2" borderId="5" xfId="1" applyFont="1" applyFill="1" applyBorder="1" applyAlignment="1">
      <alignment horizontal="center" vertical="center"/>
    </xf>
    <xf numFmtId="0" fontId="6" fillId="2" borderId="5" xfId="1" applyFont="1" applyFill="1" applyBorder="1" applyAlignment="1">
      <alignment horizontal="left" vertical="center"/>
    </xf>
    <xf numFmtId="164" fontId="6" fillId="2" borderId="5" xfId="1" applyNumberFormat="1" applyFont="1" applyFill="1" applyBorder="1" applyAlignment="1">
      <alignment horizontal="center" vertical="center"/>
    </xf>
    <xf numFmtId="164" fontId="2" fillId="0" borderId="0" xfId="5" applyNumberFormat="1" applyFont="1" applyAlignment="1">
      <alignment vertical="center"/>
    </xf>
    <xf numFmtId="0" fontId="2" fillId="0" borderId="0" xfId="0" applyFont="1" applyAlignment="1">
      <alignment horizontal="left"/>
    </xf>
    <xf numFmtId="0" fontId="14" fillId="5" borderId="7" xfId="1" applyFont="1" applyFill="1" applyBorder="1" applyAlignment="1">
      <alignment horizontal="center" vertical="center"/>
    </xf>
    <xf numFmtId="0" fontId="14" fillId="5" borderId="8" xfId="1" applyFont="1" applyFill="1" applyBorder="1" applyAlignment="1">
      <alignment horizontal="center" vertical="center"/>
    </xf>
    <xf numFmtId="0" fontId="6" fillId="3" borderId="7" xfId="1" applyFont="1" applyFill="1" applyBorder="1" applyAlignment="1">
      <alignment horizontal="center" vertical="center" wrapText="1"/>
    </xf>
    <xf numFmtId="0" fontId="6" fillId="3" borderId="8" xfId="1" applyFont="1" applyFill="1" applyBorder="1" applyAlignment="1">
      <alignment horizontal="center" vertical="center" wrapText="1"/>
    </xf>
    <xf numFmtId="0" fontId="11" fillId="4" borderId="9" xfId="1" applyFont="1" applyFill="1" applyBorder="1" applyAlignment="1">
      <alignment horizontal="center" vertical="center" wrapText="1"/>
    </xf>
    <xf numFmtId="0" fontId="11" fillId="4" borderId="1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 vertical="center"/>
    </xf>
    <xf numFmtId="0" fontId="17" fillId="2" borderId="10" xfId="1" applyFont="1" applyFill="1" applyBorder="1" applyAlignment="1">
      <alignment horizontal="center" vertical="center"/>
    </xf>
    <xf numFmtId="0" fontId="17" fillId="2" borderId="8" xfId="1" applyFont="1" applyFill="1" applyBorder="1" applyAlignment="1">
      <alignment horizontal="center" vertical="center"/>
    </xf>
  </cellXfs>
  <cellStyles count="6">
    <cellStyle name="Comma" xfId="5" builtinId="3"/>
    <cellStyle name="Comma 10" xfId="4" xr:uid="{00000000-0005-0000-0000-000000000000}"/>
    <cellStyle name="Comma 2 3" xfId="2" xr:uid="{00000000-0005-0000-0000-000001000000}"/>
    <cellStyle name="Normal" xfId="0" builtinId="0"/>
    <cellStyle name="Normal 10" xfId="1" xr:uid="{00000000-0005-0000-0000-000003000000}"/>
    <cellStyle name="Normal 5 2 2" xfId="3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67078</xdr:colOff>
      <xdr:row>6</xdr:row>
      <xdr:rowOff>461877</xdr:rowOff>
    </xdr:from>
    <xdr:to>
      <xdr:col>15</xdr:col>
      <xdr:colOff>1744013</xdr:colOff>
      <xdr:row>6</xdr:row>
      <xdr:rowOff>1645512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03020" y="1847332"/>
          <a:ext cx="1676935" cy="1183635"/>
        </a:xfrm>
        <a:prstGeom prst="rect">
          <a:avLst/>
        </a:prstGeom>
        <a:ln w="28575" cmpd="sng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57553</xdr:colOff>
      <xdr:row>6</xdr:row>
      <xdr:rowOff>55809</xdr:rowOff>
    </xdr:from>
    <xdr:to>
      <xdr:col>4</xdr:col>
      <xdr:colOff>1707078</xdr:colOff>
      <xdr:row>6</xdr:row>
      <xdr:rowOff>1292953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7585" y="1441264"/>
          <a:ext cx="1649525" cy="1237144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80901</xdr:colOff>
      <xdr:row>6</xdr:row>
      <xdr:rowOff>1370126</xdr:rowOff>
    </xdr:from>
    <xdr:to>
      <xdr:col>4</xdr:col>
      <xdr:colOff>1713758</xdr:colOff>
      <xdr:row>6</xdr:row>
      <xdr:rowOff>2588410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2951" y="2754426"/>
          <a:ext cx="1632857" cy="1218284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61850</xdr:colOff>
      <xdr:row>8</xdr:row>
      <xdr:rowOff>24740</xdr:rowOff>
    </xdr:from>
    <xdr:to>
      <xdr:col>4</xdr:col>
      <xdr:colOff>1422565</xdr:colOff>
      <xdr:row>8</xdr:row>
      <xdr:rowOff>1839026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1882" y="4255324"/>
          <a:ext cx="1360715" cy="1814286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1546267</xdr:colOff>
      <xdr:row>8</xdr:row>
      <xdr:rowOff>89561</xdr:rowOff>
    </xdr:from>
    <xdr:to>
      <xdr:col>4</xdr:col>
      <xdr:colOff>3525488</xdr:colOff>
      <xdr:row>8</xdr:row>
      <xdr:rowOff>1573977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299" y="4320145"/>
          <a:ext cx="1979221" cy="1484416"/>
        </a:xfrm>
        <a:prstGeom prst="rect">
          <a:avLst/>
        </a:prstGeom>
        <a:ln w="38100" cmpd="sng">
          <a:solidFill>
            <a:schemeClr val="tx1"/>
          </a:solidFill>
        </a:ln>
      </xdr:spPr>
    </xdr:pic>
    <xdr:clientData/>
  </xdr:twoCellAnchor>
  <xdr:twoCellAnchor>
    <xdr:from>
      <xdr:col>4</xdr:col>
      <xdr:colOff>903020</xdr:colOff>
      <xdr:row>8</xdr:row>
      <xdr:rowOff>593767</xdr:rowOff>
    </xdr:from>
    <xdr:to>
      <xdr:col>4</xdr:col>
      <xdr:colOff>1966851</xdr:colOff>
      <xdr:row>8</xdr:row>
      <xdr:rowOff>1731819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CxnSpPr/>
      </xdr:nvCxnSpPr>
      <xdr:spPr>
        <a:xfrm>
          <a:off x="6853052" y="4824351"/>
          <a:ext cx="1063831" cy="113805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519546</xdr:colOff>
      <xdr:row>8</xdr:row>
      <xdr:rowOff>1385455</xdr:rowOff>
    </xdr:from>
    <xdr:to>
      <xdr:col>4</xdr:col>
      <xdr:colOff>1917371</xdr:colOff>
      <xdr:row>8</xdr:row>
      <xdr:rowOff>1694708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>
          <a:off x="6469578" y="5616039"/>
          <a:ext cx="1397825" cy="309253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853539</xdr:colOff>
      <xdr:row>8</xdr:row>
      <xdr:rowOff>989611</xdr:rowOff>
    </xdr:from>
    <xdr:to>
      <xdr:col>4</xdr:col>
      <xdr:colOff>1942111</xdr:colOff>
      <xdr:row>8</xdr:row>
      <xdr:rowOff>1682338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>
          <a:off x="6803571" y="5220195"/>
          <a:ext cx="1088572" cy="692727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2795650</xdr:colOff>
      <xdr:row>8</xdr:row>
      <xdr:rowOff>816429</xdr:rowOff>
    </xdr:from>
    <xdr:to>
      <xdr:col>4</xdr:col>
      <xdr:colOff>3055423</xdr:colOff>
      <xdr:row>8</xdr:row>
      <xdr:rowOff>1694708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CxnSpPr/>
      </xdr:nvCxnSpPr>
      <xdr:spPr>
        <a:xfrm flipH="1">
          <a:off x="8745682" y="5047013"/>
          <a:ext cx="259773" cy="878279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2795650</xdr:colOff>
      <xdr:row>8</xdr:row>
      <xdr:rowOff>606137</xdr:rowOff>
    </xdr:from>
    <xdr:to>
      <xdr:col>4</xdr:col>
      <xdr:colOff>3401786</xdr:colOff>
      <xdr:row>8</xdr:row>
      <xdr:rowOff>1731819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CxnSpPr/>
      </xdr:nvCxnSpPr>
      <xdr:spPr>
        <a:xfrm flipH="1">
          <a:off x="8745682" y="4836721"/>
          <a:ext cx="606136" cy="112568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2622468</xdr:colOff>
      <xdr:row>8</xdr:row>
      <xdr:rowOff>754578</xdr:rowOff>
    </xdr:from>
    <xdr:to>
      <xdr:col>4</xdr:col>
      <xdr:colOff>2808020</xdr:colOff>
      <xdr:row>8</xdr:row>
      <xdr:rowOff>1707078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CxnSpPr/>
      </xdr:nvCxnSpPr>
      <xdr:spPr>
        <a:xfrm>
          <a:off x="8572500" y="4985162"/>
          <a:ext cx="185552" cy="95250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2350325</xdr:colOff>
      <xdr:row>8</xdr:row>
      <xdr:rowOff>692728</xdr:rowOff>
    </xdr:from>
    <xdr:to>
      <xdr:col>4</xdr:col>
      <xdr:colOff>2832760</xdr:colOff>
      <xdr:row>8</xdr:row>
      <xdr:rowOff>1669968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CxnSpPr/>
      </xdr:nvCxnSpPr>
      <xdr:spPr>
        <a:xfrm>
          <a:off x="8300357" y="4923312"/>
          <a:ext cx="482435" cy="97724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1942111</xdr:colOff>
      <xdr:row>8</xdr:row>
      <xdr:rowOff>1014351</xdr:rowOff>
    </xdr:from>
    <xdr:to>
      <xdr:col>4</xdr:col>
      <xdr:colOff>2820390</xdr:colOff>
      <xdr:row>8</xdr:row>
      <xdr:rowOff>1669968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CxnSpPr/>
      </xdr:nvCxnSpPr>
      <xdr:spPr>
        <a:xfrm>
          <a:off x="7892143" y="5244935"/>
          <a:ext cx="878279" cy="655617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44303</xdr:colOff>
      <xdr:row>8</xdr:row>
      <xdr:rowOff>1929467</xdr:rowOff>
    </xdr:from>
    <xdr:to>
      <xdr:col>4</xdr:col>
      <xdr:colOff>2422666</xdr:colOff>
      <xdr:row>8</xdr:row>
      <xdr:rowOff>3267297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890" y="6182490"/>
          <a:ext cx="2378363" cy="1337830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>
    <xdr:from>
      <xdr:col>4</xdr:col>
      <xdr:colOff>1473053</xdr:colOff>
      <xdr:row>8</xdr:row>
      <xdr:rowOff>2569535</xdr:rowOff>
    </xdr:from>
    <xdr:to>
      <xdr:col>4</xdr:col>
      <xdr:colOff>2733675</xdr:colOff>
      <xdr:row>8</xdr:row>
      <xdr:rowOff>2714625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CxnSpPr/>
      </xdr:nvCxnSpPr>
      <xdr:spPr>
        <a:xfrm>
          <a:off x="7426178" y="6827210"/>
          <a:ext cx="1260622" cy="14509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1871773</xdr:colOff>
      <xdr:row>8</xdr:row>
      <xdr:rowOff>2336948</xdr:rowOff>
    </xdr:from>
    <xdr:to>
      <xdr:col>4</xdr:col>
      <xdr:colOff>2733675</xdr:colOff>
      <xdr:row>8</xdr:row>
      <xdr:rowOff>2724150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CxnSpPr/>
      </xdr:nvCxnSpPr>
      <xdr:spPr>
        <a:xfrm>
          <a:off x="7824898" y="6594623"/>
          <a:ext cx="861902" cy="38720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276890</xdr:colOff>
      <xdr:row>8</xdr:row>
      <xdr:rowOff>2309924</xdr:rowOff>
    </xdr:from>
    <xdr:to>
      <xdr:col>4</xdr:col>
      <xdr:colOff>2762250</xdr:colOff>
      <xdr:row>8</xdr:row>
      <xdr:rowOff>2705100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>
          <a:off x="6230015" y="6567599"/>
          <a:ext cx="2485360" cy="395176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2491155</xdr:colOff>
      <xdr:row>6</xdr:row>
      <xdr:rowOff>41580</xdr:rowOff>
    </xdr:from>
    <xdr:to>
      <xdr:col>4</xdr:col>
      <xdr:colOff>3700097</xdr:colOff>
      <xdr:row>6</xdr:row>
      <xdr:rowOff>1158707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696"/>
        <a:stretch/>
      </xdr:blipFill>
      <xdr:spPr>
        <a:xfrm>
          <a:off x="8450386" y="1470330"/>
          <a:ext cx="1208942" cy="1117127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2674327</xdr:colOff>
      <xdr:row>6</xdr:row>
      <xdr:rowOff>1233365</xdr:rowOff>
    </xdr:from>
    <xdr:to>
      <xdr:col>4</xdr:col>
      <xdr:colOff>3718249</xdr:colOff>
      <xdr:row>6</xdr:row>
      <xdr:rowOff>2625261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3558" y="2662115"/>
          <a:ext cx="1043922" cy="1391896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>
    <xdr:from>
      <xdr:col>4</xdr:col>
      <xdr:colOff>1453173</xdr:colOff>
      <xdr:row>6</xdr:row>
      <xdr:rowOff>793750</xdr:rowOff>
    </xdr:from>
    <xdr:to>
      <xdr:col>4</xdr:col>
      <xdr:colOff>2039327</xdr:colOff>
      <xdr:row>6</xdr:row>
      <xdr:rowOff>854808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CxnSpPr/>
      </xdr:nvCxnSpPr>
      <xdr:spPr>
        <a:xfrm flipV="1">
          <a:off x="7412404" y="2222500"/>
          <a:ext cx="586154" cy="61058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1025769</xdr:colOff>
      <xdr:row>6</xdr:row>
      <xdr:rowOff>854808</xdr:rowOff>
    </xdr:from>
    <xdr:to>
      <xdr:col>4</xdr:col>
      <xdr:colOff>2014904</xdr:colOff>
      <xdr:row>6</xdr:row>
      <xdr:rowOff>1111250</xdr:rowOff>
    </xdr:to>
    <xdr:cxnSp macro="">
      <xdr:nvCxnSpPr>
        <xdr:cNvPr id="41" name="Straight Arrow Connector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CxnSpPr/>
      </xdr:nvCxnSpPr>
      <xdr:spPr>
        <a:xfrm flipV="1">
          <a:off x="6985000" y="2283558"/>
          <a:ext cx="989135" cy="25644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341923</xdr:colOff>
      <xdr:row>6</xdr:row>
      <xdr:rowOff>830385</xdr:rowOff>
    </xdr:from>
    <xdr:to>
      <xdr:col>4</xdr:col>
      <xdr:colOff>2002692</xdr:colOff>
      <xdr:row>6</xdr:row>
      <xdr:rowOff>1086827</xdr:rowOff>
    </xdr:to>
    <xdr:cxnSp macro="">
      <xdr:nvCxnSpPr>
        <xdr:cNvPr id="43" name="Straight Arrow Connector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 flipV="1">
          <a:off x="6301154" y="2259135"/>
          <a:ext cx="1660769" cy="25644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317500</xdr:colOff>
      <xdr:row>6</xdr:row>
      <xdr:rowOff>781538</xdr:rowOff>
    </xdr:from>
    <xdr:to>
      <xdr:col>4</xdr:col>
      <xdr:colOff>1990481</xdr:colOff>
      <xdr:row>6</xdr:row>
      <xdr:rowOff>805962</xdr:rowOff>
    </xdr:to>
    <xdr:cxnSp macro="">
      <xdr:nvCxnSpPr>
        <xdr:cNvPr id="45" name="Straight Arrow Connector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CxnSpPr/>
      </xdr:nvCxnSpPr>
      <xdr:spPr>
        <a:xfrm>
          <a:off x="6276731" y="2210288"/>
          <a:ext cx="1672981" cy="24424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2220516</xdr:colOff>
      <xdr:row>6</xdr:row>
      <xdr:rowOff>613171</xdr:rowOff>
    </xdr:from>
    <xdr:to>
      <xdr:col>4</xdr:col>
      <xdr:colOff>3012281</xdr:colOff>
      <xdr:row>6</xdr:row>
      <xdr:rowOff>678656</xdr:rowOff>
    </xdr:to>
    <xdr:cxnSp macro="">
      <xdr:nvCxnSpPr>
        <xdr:cNvPr id="47" name="Straight Arrow Connector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CxnSpPr/>
      </xdr:nvCxnSpPr>
      <xdr:spPr>
        <a:xfrm flipH="1">
          <a:off x="8173641" y="2018109"/>
          <a:ext cx="791765" cy="65485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976312</xdr:colOff>
      <xdr:row>6</xdr:row>
      <xdr:rowOff>1964531</xdr:rowOff>
    </xdr:from>
    <xdr:to>
      <xdr:col>4</xdr:col>
      <xdr:colOff>1958578</xdr:colOff>
      <xdr:row>6</xdr:row>
      <xdr:rowOff>2280046</xdr:rowOff>
    </xdr:to>
    <xdr:cxnSp macro="">
      <xdr:nvCxnSpPr>
        <xdr:cNvPr id="49" name="Straight Arrow Connector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CxnSpPr/>
      </xdr:nvCxnSpPr>
      <xdr:spPr>
        <a:xfrm flipV="1">
          <a:off x="6929437" y="3369469"/>
          <a:ext cx="982266" cy="315515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700896</xdr:colOff>
      <xdr:row>6</xdr:row>
      <xdr:rowOff>2183562</xdr:rowOff>
    </xdr:from>
    <xdr:to>
      <xdr:col>4</xdr:col>
      <xdr:colOff>2003844</xdr:colOff>
      <xdr:row>6</xdr:row>
      <xdr:rowOff>2480095</xdr:rowOff>
    </xdr:to>
    <xdr:cxnSp macro="">
      <xdr:nvCxnSpPr>
        <xdr:cNvPr id="51" name="Straight Arrow Connector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6658514" y="3585354"/>
          <a:ext cx="1302948" cy="296533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1231061</xdr:colOff>
      <xdr:row>6</xdr:row>
      <xdr:rowOff>2408208</xdr:rowOff>
    </xdr:from>
    <xdr:to>
      <xdr:col>4</xdr:col>
      <xdr:colOff>2012830</xdr:colOff>
      <xdr:row>6</xdr:row>
      <xdr:rowOff>2480095</xdr:rowOff>
    </xdr:to>
    <xdr:cxnSp macro="">
      <xdr:nvCxnSpPr>
        <xdr:cNvPr id="53" name="Straight Arrow Connector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CxnSpPr/>
      </xdr:nvCxnSpPr>
      <xdr:spPr>
        <a:xfrm flipV="1">
          <a:off x="7188679" y="3810000"/>
          <a:ext cx="781769" cy="71887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2408207</xdr:colOff>
      <xdr:row>6</xdr:row>
      <xdr:rowOff>1653397</xdr:rowOff>
    </xdr:from>
    <xdr:to>
      <xdr:col>4</xdr:col>
      <xdr:colOff>3306792</xdr:colOff>
      <xdr:row>6</xdr:row>
      <xdr:rowOff>1734269</xdr:rowOff>
    </xdr:to>
    <xdr:cxnSp macro="">
      <xdr:nvCxnSpPr>
        <xdr:cNvPr id="55" name="Straight Arrow Connector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CxnSpPr/>
      </xdr:nvCxnSpPr>
      <xdr:spPr>
        <a:xfrm flipH="1">
          <a:off x="8365825" y="3055189"/>
          <a:ext cx="898585" cy="80872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2417193</xdr:colOff>
      <xdr:row>6</xdr:row>
      <xdr:rowOff>1500637</xdr:rowOff>
    </xdr:from>
    <xdr:to>
      <xdr:col>4</xdr:col>
      <xdr:colOff>3055189</xdr:colOff>
      <xdr:row>6</xdr:row>
      <xdr:rowOff>1599482</xdr:rowOff>
    </xdr:to>
    <xdr:cxnSp macro="">
      <xdr:nvCxnSpPr>
        <xdr:cNvPr id="57" name="Straight Arrow Connector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CxnSpPr/>
      </xdr:nvCxnSpPr>
      <xdr:spPr>
        <a:xfrm flipH="1">
          <a:off x="8374811" y="2902429"/>
          <a:ext cx="637996" cy="98845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2417193</xdr:colOff>
      <xdr:row>6</xdr:row>
      <xdr:rowOff>1626439</xdr:rowOff>
    </xdr:from>
    <xdr:to>
      <xdr:col>4</xdr:col>
      <xdr:colOff>2785613</xdr:colOff>
      <xdr:row>6</xdr:row>
      <xdr:rowOff>1671368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CxnSpPr/>
      </xdr:nvCxnSpPr>
      <xdr:spPr>
        <a:xfrm flipH="1">
          <a:off x="8374811" y="3028231"/>
          <a:ext cx="368420" cy="44929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593066</xdr:colOff>
      <xdr:row>6</xdr:row>
      <xdr:rowOff>1599482</xdr:rowOff>
    </xdr:from>
    <xdr:to>
      <xdr:col>4</xdr:col>
      <xdr:colOff>1851085</xdr:colOff>
      <xdr:row>6</xdr:row>
      <xdr:rowOff>1797170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CxnSpPr/>
      </xdr:nvCxnSpPr>
      <xdr:spPr>
        <a:xfrm>
          <a:off x="6550684" y="3001274"/>
          <a:ext cx="1258019" cy="197688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555625</xdr:colOff>
      <xdr:row>12</xdr:row>
      <xdr:rowOff>38858</xdr:rowOff>
    </xdr:from>
    <xdr:to>
      <xdr:col>4</xdr:col>
      <xdr:colOff>2032000</xdr:colOff>
      <xdr:row>12</xdr:row>
      <xdr:rowOff>2007358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7675" y="8922508"/>
          <a:ext cx="1476375" cy="1968500"/>
        </a:xfrm>
        <a:prstGeom prst="rect">
          <a:avLst/>
        </a:prstGeom>
      </xdr:spPr>
    </xdr:pic>
    <xdr:clientData/>
  </xdr:twoCellAnchor>
  <xdr:twoCellAnchor>
    <xdr:from>
      <xdr:col>4</xdr:col>
      <xdr:colOff>1016000</xdr:colOff>
      <xdr:row>12</xdr:row>
      <xdr:rowOff>1365250</xdr:rowOff>
    </xdr:from>
    <xdr:to>
      <xdr:col>4</xdr:col>
      <xdr:colOff>2524125</xdr:colOff>
      <xdr:row>12</xdr:row>
      <xdr:rowOff>1762125</xdr:rowOff>
    </xdr:to>
    <xdr:cxnSp macro="">
      <xdr:nvCxnSpPr>
        <xdr:cNvPr id="65" name="Straight Arrow Connector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CxnSpPr/>
      </xdr:nvCxnSpPr>
      <xdr:spPr>
        <a:xfrm flipV="1">
          <a:off x="6969125" y="9636125"/>
          <a:ext cx="1508125" cy="396875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79376</xdr:colOff>
      <xdr:row>14</xdr:row>
      <xdr:rowOff>96319</xdr:rowOff>
    </xdr:from>
    <xdr:to>
      <xdr:col>4</xdr:col>
      <xdr:colOff>1444626</xdr:colOff>
      <xdr:row>14</xdr:row>
      <xdr:rowOff>1916652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1" y="10589694"/>
          <a:ext cx="1365250" cy="1820333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1539876</xdr:colOff>
      <xdr:row>14</xdr:row>
      <xdr:rowOff>193819</xdr:rowOff>
    </xdr:from>
    <xdr:to>
      <xdr:col>4</xdr:col>
      <xdr:colOff>3730625</xdr:colOff>
      <xdr:row>14</xdr:row>
      <xdr:rowOff>1836881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3001" y="10687194"/>
          <a:ext cx="2190749" cy="1643062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4</xdr:col>
      <xdr:colOff>587375</xdr:colOff>
      <xdr:row>14</xdr:row>
      <xdr:rowOff>1476375</xdr:rowOff>
    </xdr:from>
    <xdr:to>
      <xdr:col>4</xdr:col>
      <xdr:colOff>2571750</xdr:colOff>
      <xdr:row>14</xdr:row>
      <xdr:rowOff>1682750</xdr:rowOff>
    </xdr:to>
    <xdr:cxnSp macro="">
      <xdr:nvCxnSpPr>
        <xdr:cNvPr id="69" name="Straight Arrow Connector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CxnSpPr/>
      </xdr:nvCxnSpPr>
      <xdr:spPr>
        <a:xfrm>
          <a:off x="6540500" y="11969750"/>
          <a:ext cx="1984375" cy="20637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83343</xdr:colOff>
      <xdr:row>16</xdr:row>
      <xdr:rowOff>47284</xdr:rowOff>
    </xdr:from>
    <xdr:to>
      <xdr:col>4</xdr:col>
      <xdr:colOff>2295615</xdr:colOff>
      <xdr:row>16</xdr:row>
      <xdr:rowOff>1690687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61" t="10145" r="8152" b="14493"/>
        <a:stretch/>
      </xdr:blipFill>
      <xdr:spPr>
        <a:xfrm>
          <a:off x="4691062" y="13108440"/>
          <a:ext cx="2212272" cy="1643403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4</xdr:col>
      <xdr:colOff>1230312</xdr:colOff>
      <xdr:row>16</xdr:row>
      <xdr:rowOff>920750</xdr:rowOff>
    </xdr:from>
    <xdr:to>
      <xdr:col>4</xdr:col>
      <xdr:colOff>2643187</xdr:colOff>
      <xdr:row>16</xdr:row>
      <xdr:rowOff>1023937</xdr:rowOff>
    </xdr:to>
    <xdr:cxnSp macro="">
      <xdr:nvCxnSpPr>
        <xdr:cNvPr id="71" name="Straight Arrow Connector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CxnSpPr/>
      </xdr:nvCxnSpPr>
      <xdr:spPr>
        <a:xfrm>
          <a:off x="7171531" y="13672344"/>
          <a:ext cx="1412875" cy="103187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101600</xdr:colOff>
      <xdr:row>18</xdr:row>
      <xdr:rowOff>50800</xdr:rowOff>
    </xdr:from>
    <xdr:to>
      <xdr:col>4</xdr:col>
      <xdr:colOff>2479963</xdr:colOff>
      <xdr:row>18</xdr:row>
      <xdr:rowOff>1168400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462"/>
        <a:stretch/>
      </xdr:blipFill>
      <xdr:spPr>
        <a:xfrm>
          <a:off x="8476129" y="14902329"/>
          <a:ext cx="2378363" cy="1117600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>
    <xdr:from>
      <xdr:col>4</xdr:col>
      <xdr:colOff>1016000</xdr:colOff>
      <xdr:row>18</xdr:row>
      <xdr:rowOff>457200</xdr:rowOff>
    </xdr:from>
    <xdr:to>
      <xdr:col>4</xdr:col>
      <xdr:colOff>2844800</xdr:colOff>
      <xdr:row>18</xdr:row>
      <xdr:rowOff>508000</xdr:rowOff>
    </xdr:to>
    <xdr:cxnSp macro="">
      <xdr:nvCxnSpPr>
        <xdr:cNvPr id="75" name="Straight Arrow Connector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CxnSpPr/>
      </xdr:nvCxnSpPr>
      <xdr:spPr>
        <a:xfrm>
          <a:off x="6985000" y="15189200"/>
          <a:ext cx="1828800" cy="5080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32562</xdr:colOff>
      <xdr:row>20</xdr:row>
      <xdr:rowOff>11395</xdr:rowOff>
    </xdr:from>
    <xdr:to>
      <xdr:col>4</xdr:col>
      <xdr:colOff>1904999</xdr:colOff>
      <xdr:row>20</xdr:row>
      <xdr:rowOff>1116324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19" t="9111" b="27881"/>
        <a:stretch/>
      </xdr:blipFill>
      <xdr:spPr>
        <a:xfrm>
          <a:off x="5982024" y="16174587"/>
          <a:ext cx="1872437" cy="1104929"/>
        </a:xfrm>
        <a:prstGeom prst="rect">
          <a:avLst/>
        </a:prstGeom>
      </xdr:spPr>
    </xdr:pic>
    <xdr:clientData/>
  </xdr:twoCellAnchor>
  <xdr:twoCellAnchor editAs="oneCell">
    <xdr:from>
      <xdr:col>4</xdr:col>
      <xdr:colOff>1961173</xdr:colOff>
      <xdr:row>20</xdr:row>
      <xdr:rowOff>36636</xdr:rowOff>
    </xdr:from>
    <xdr:to>
      <xdr:col>4</xdr:col>
      <xdr:colOff>3752017</xdr:colOff>
      <xdr:row>20</xdr:row>
      <xdr:rowOff>1082758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06" t="16566" r="9365" b="21001"/>
        <a:stretch/>
      </xdr:blipFill>
      <xdr:spPr>
        <a:xfrm>
          <a:off x="7910635" y="16199828"/>
          <a:ext cx="1790844" cy="1046122"/>
        </a:xfrm>
        <a:prstGeom prst="rect">
          <a:avLst/>
        </a:prstGeom>
      </xdr:spPr>
    </xdr:pic>
    <xdr:clientData/>
  </xdr:twoCellAnchor>
  <xdr:twoCellAnchor>
    <xdr:from>
      <xdr:col>4</xdr:col>
      <xdr:colOff>1575288</xdr:colOff>
      <xdr:row>20</xdr:row>
      <xdr:rowOff>322385</xdr:rowOff>
    </xdr:from>
    <xdr:to>
      <xdr:col>4</xdr:col>
      <xdr:colOff>1897673</xdr:colOff>
      <xdr:row>20</xdr:row>
      <xdr:rowOff>805962</xdr:rowOff>
    </xdr:to>
    <xdr:cxnSp macro="">
      <xdr:nvCxnSpPr>
        <xdr:cNvPr id="79" name="Straight Arrow Connector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CxnSpPr/>
      </xdr:nvCxnSpPr>
      <xdr:spPr>
        <a:xfrm>
          <a:off x="7524750" y="16485577"/>
          <a:ext cx="322385" cy="483577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1875692</xdr:colOff>
      <xdr:row>20</xdr:row>
      <xdr:rowOff>366346</xdr:rowOff>
    </xdr:from>
    <xdr:to>
      <xdr:col>4</xdr:col>
      <xdr:colOff>2249365</xdr:colOff>
      <xdr:row>20</xdr:row>
      <xdr:rowOff>791308</xdr:rowOff>
    </xdr:to>
    <xdr:cxnSp macro="">
      <xdr:nvCxnSpPr>
        <xdr:cNvPr id="81" name="Straight Arrow Connector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CxnSpPr/>
      </xdr:nvCxnSpPr>
      <xdr:spPr>
        <a:xfrm flipH="1">
          <a:off x="7825154" y="16529538"/>
          <a:ext cx="373673" cy="42496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271096</xdr:colOff>
      <xdr:row>20</xdr:row>
      <xdr:rowOff>278423</xdr:rowOff>
    </xdr:from>
    <xdr:to>
      <xdr:col>4</xdr:col>
      <xdr:colOff>1699846</xdr:colOff>
      <xdr:row>20</xdr:row>
      <xdr:rowOff>505558</xdr:rowOff>
    </xdr:to>
    <xdr:sp macro="" textlink="">
      <xdr:nvSpPr>
        <xdr:cNvPr id="82" name="Rectangle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/>
      </xdr:nvSpPr>
      <xdr:spPr>
        <a:xfrm rot="21421980">
          <a:off x="6220558" y="16441615"/>
          <a:ext cx="1428750" cy="227135"/>
        </a:xfrm>
        <a:prstGeom prst="rect">
          <a:avLst/>
        </a:prstGeom>
        <a:noFill/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2190750</xdr:colOff>
      <xdr:row>20</xdr:row>
      <xdr:rowOff>271096</xdr:rowOff>
    </xdr:from>
    <xdr:to>
      <xdr:col>4</xdr:col>
      <xdr:colOff>2623038</xdr:colOff>
      <xdr:row>20</xdr:row>
      <xdr:rowOff>967154</xdr:rowOff>
    </xdr:to>
    <xdr:sp macro="" textlink="">
      <xdr:nvSpPr>
        <xdr:cNvPr id="83" name="Rectangle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/>
      </xdr:nvSpPr>
      <xdr:spPr>
        <a:xfrm rot="312346">
          <a:off x="8140212" y="16434288"/>
          <a:ext cx="432288" cy="696058"/>
        </a:xfrm>
        <a:prstGeom prst="rect">
          <a:avLst/>
        </a:prstGeom>
        <a:noFill/>
        <a:ln w="381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3229709</xdr:colOff>
      <xdr:row>20</xdr:row>
      <xdr:rowOff>298938</xdr:rowOff>
    </xdr:from>
    <xdr:to>
      <xdr:col>4</xdr:col>
      <xdr:colOff>3661997</xdr:colOff>
      <xdr:row>20</xdr:row>
      <xdr:rowOff>994996</xdr:rowOff>
    </xdr:to>
    <xdr:sp macro="" textlink="">
      <xdr:nvSpPr>
        <xdr:cNvPr id="84" name="Rectangle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/>
      </xdr:nvSpPr>
      <xdr:spPr>
        <a:xfrm>
          <a:off x="9179171" y="16462130"/>
          <a:ext cx="432288" cy="696058"/>
        </a:xfrm>
        <a:prstGeom prst="rect">
          <a:avLst/>
        </a:prstGeom>
        <a:noFill/>
        <a:ln w="381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2028093</xdr:colOff>
      <xdr:row>20</xdr:row>
      <xdr:rowOff>395654</xdr:rowOff>
    </xdr:from>
    <xdr:to>
      <xdr:col>4</xdr:col>
      <xdr:colOff>3297115</xdr:colOff>
      <xdr:row>20</xdr:row>
      <xdr:rowOff>943708</xdr:rowOff>
    </xdr:to>
    <xdr:cxnSp macro="">
      <xdr:nvCxnSpPr>
        <xdr:cNvPr id="85" name="Straight Arrow Connector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CxnSpPr/>
      </xdr:nvCxnSpPr>
      <xdr:spPr>
        <a:xfrm flipH="1">
          <a:off x="7977555" y="16558846"/>
          <a:ext cx="1269022" cy="548054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16443</xdr:colOff>
      <xdr:row>21</xdr:row>
      <xdr:rowOff>83199</xdr:rowOff>
    </xdr:from>
    <xdr:to>
      <xdr:col>4</xdr:col>
      <xdr:colOff>1888880</xdr:colOff>
      <xdr:row>21</xdr:row>
      <xdr:rowOff>1188128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19" t="9111" b="27881"/>
        <a:stretch/>
      </xdr:blipFill>
      <xdr:spPr>
        <a:xfrm>
          <a:off x="5965905" y="17440680"/>
          <a:ext cx="1872437" cy="1104929"/>
        </a:xfrm>
        <a:prstGeom prst="rect">
          <a:avLst/>
        </a:prstGeom>
      </xdr:spPr>
    </xdr:pic>
    <xdr:clientData/>
  </xdr:twoCellAnchor>
  <xdr:twoCellAnchor>
    <xdr:from>
      <xdr:col>4</xdr:col>
      <xdr:colOff>276958</xdr:colOff>
      <xdr:row>21</xdr:row>
      <xdr:rowOff>350226</xdr:rowOff>
    </xdr:from>
    <xdr:to>
      <xdr:col>4</xdr:col>
      <xdr:colOff>1705708</xdr:colOff>
      <xdr:row>21</xdr:row>
      <xdr:rowOff>577361</xdr:rowOff>
    </xdr:to>
    <xdr:sp macro="" textlink="">
      <xdr:nvSpPr>
        <xdr:cNvPr id="88" name="Rectangle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/>
      </xdr:nvSpPr>
      <xdr:spPr>
        <a:xfrm rot="21421980">
          <a:off x="6226420" y="17707707"/>
          <a:ext cx="1428750" cy="227135"/>
        </a:xfrm>
        <a:prstGeom prst="rect">
          <a:avLst/>
        </a:prstGeom>
        <a:noFill/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4</xdr:col>
      <xdr:colOff>1930400</xdr:colOff>
      <xdr:row>21</xdr:row>
      <xdr:rowOff>71805</xdr:rowOff>
    </xdr:from>
    <xdr:to>
      <xdr:col>4</xdr:col>
      <xdr:colOff>3721244</xdr:colOff>
      <xdr:row>21</xdr:row>
      <xdr:rowOff>1117927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06" t="16566" r="9365" b="21001"/>
        <a:stretch/>
      </xdr:blipFill>
      <xdr:spPr>
        <a:xfrm>
          <a:off x="7879862" y="17429286"/>
          <a:ext cx="1790844" cy="1046122"/>
        </a:xfrm>
        <a:prstGeom prst="rect">
          <a:avLst/>
        </a:prstGeom>
      </xdr:spPr>
    </xdr:pic>
    <xdr:clientData/>
  </xdr:twoCellAnchor>
  <xdr:twoCellAnchor>
    <xdr:from>
      <xdr:col>4</xdr:col>
      <xdr:colOff>2152650</xdr:colOff>
      <xdr:row>21</xdr:row>
      <xdr:rowOff>313592</xdr:rowOff>
    </xdr:from>
    <xdr:to>
      <xdr:col>4</xdr:col>
      <xdr:colOff>2584938</xdr:colOff>
      <xdr:row>21</xdr:row>
      <xdr:rowOff>1009650</xdr:rowOff>
    </xdr:to>
    <xdr:sp macro="" textlink="">
      <xdr:nvSpPr>
        <xdr:cNvPr id="90" name="Rectangle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/>
      </xdr:nvSpPr>
      <xdr:spPr>
        <a:xfrm rot="312346">
          <a:off x="8102112" y="17671073"/>
          <a:ext cx="432288" cy="696058"/>
        </a:xfrm>
        <a:prstGeom prst="rect">
          <a:avLst/>
        </a:prstGeom>
        <a:noFill/>
        <a:ln w="381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3206263</xdr:colOff>
      <xdr:row>21</xdr:row>
      <xdr:rowOff>326779</xdr:rowOff>
    </xdr:from>
    <xdr:to>
      <xdr:col>4</xdr:col>
      <xdr:colOff>3638551</xdr:colOff>
      <xdr:row>21</xdr:row>
      <xdr:rowOff>1022837</xdr:rowOff>
    </xdr:to>
    <xdr:sp macro="" textlink="">
      <xdr:nvSpPr>
        <xdr:cNvPr id="91" name="Rectangle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/>
      </xdr:nvSpPr>
      <xdr:spPr>
        <a:xfrm>
          <a:off x="9155725" y="17684260"/>
          <a:ext cx="432288" cy="696058"/>
        </a:xfrm>
        <a:prstGeom prst="rect">
          <a:avLst/>
        </a:prstGeom>
        <a:noFill/>
        <a:ln w="381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1485900</xdr:colOff>
      <xdr:row>21</xdr:row>
      <xdr:rowOff>372207</xdr:rowOff>
    </xdr:from>
    <xdr:to>
      <xdr:col>4</xdr:col>
      <xdr:colOff>1808285</xdr:colOff>
      <xdr:row>21</xdr:row>
      <xdr:rowOff>855784</xdr:rowOff>
    </xdr:to>
    <xdr:cxnSp macro="">
      <xdr:nvCxnSpPr>
        <xdr:cNvPr id="92" name="Straight Arrow Connector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CxnSpPr/>
      </xdr:nvCxnSpPr>
      <xdr:spPr>
        <a:xfrm>
          <a:off x="7435362" y="17729688"/>
          <a:ext cx="322385" cy="483577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1962149</xdr:colOff>
      <xdr:row>21</xdr:row>
      <xdr:rowOff>474783</xdr:rowOff>
    </xdr:from>
    <xdr:to>
      <xdr:col>4</xdr:col>
      <xdr:colOff>2335822</xdr:colOff>
      <xdr:row>21</xdr:row>
      <xdr:rowOff>899745</xdr:rowOff>
    </xdr:to>
    <xdr:cxnSp macro="">
      <xdr:nvCxnSpPr>
        <xdr:cNvPr id="93" name="Straight Arrow Connector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CxnSpPr/>
      </xdr:nvCxnSpPr>
      <xdr:spPr>
        <a:xfrm flipH="1">
          <a:off x="7911611" y="17832264"/>
          <a:ext cx="373673" cy="42496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1992923</xdr:colOff>
      <xdr:row>21</xdr:row>
      <xdr:rowOff>446942</xdr:rowOff>
    </xdr:from>
    <xdr:to>
      <xdr:col>4</xdr:col>
      <xdr:colOff>3458307</xdr:colOff>
      <xdr:row>21</xdr:row>
      <xdr:rowOff>864577</xdr:rowOff>
    </xdr:to>
    <xdr:cxnSp macro="">
      <xdr:nvCxnSpPr>
        <xdr:cNvPr id="94" name="Straight Arrow Connector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CxnSpPr/>
      </xdr:nvCxnSpPr>
      <xdr:spPr>
        <a:xfrm flipH="1">
          <a:off x="7942385" y="17804423"/>
          <a:ext cx="1465384" cy="417635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97194</xdr:colOff>
      <xdr:row>23</xdr:row>
      <xdr:rowOff>77755</xdr:rowOff>
    </xdr:from>
    <xdr:to>
      <xdr:col>4</xdr:col>
      <xdr:colOff>2475557</xdr:colOff>
      <xdr:row>23</xdr:row>
      <xdr:rowOff>1195355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462"/>
        <a:stretch/>
      </xdr:blipFill>
      <xdr:spPr>
        <a:xfrm>
          <a:off x="4702812" y="19206196"/>
          <a:ext cx="2378363" cy="1117600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>
    <xdr:from>
      <xdr:col>4</xdr:col>
      <xdr:colOff>1010816</xdr:colOff>
      <xdr:row>23</xdr:row>
      <xdr:rowOff>408214</xdr:rowOff>
    </xdr:from>
    <xdr:to>
      <xdr:col>4</xdr:col>
      <xdr:colOff>2760306</xdr:colOff>
      <xdr:row>23</xdr:row>
      <xdr:rowOff>437372</xdr:rowOff>
    </xdr:to>
    <xdr:cxnSp macro="">
      <xdr:nvCxnSpPr>
        <xdr:cNvPr id="99" name="Straight Arrow Connector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CxnSpPr/>
      </xdr:nvCxnSpPr>
      <xdr:spPr>
        <a:xfrm>
          <a:off x="6959081" y="19283265"/>
          <a:ext cx="1749490" cy="29158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117727</xdr:colOff>
      <xdr:row>25</xdr:row>
      <xdr:rowOff>21404</xdr:rowOff>
    </xdr:from>
    <xdr:to>
      <xdr:col>4</xdr:col>
      <xdr:colOff>2300985</xdr:colOff>
      <xdr:row>25</xdr:row>
      <xdr:rowOff>1048821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05" r="7524" b="36471"/>
        <a:stretch/>
      </xdr:blipFill>
      <xdr:spPr>
        <a:xfrm>
          <a:off x="6068176" y="20377078"/>
          <a:ext cx="2183258" cy="1027417"/>
        </a:xfrm>
        <a:prstGeom prst="rect">
          <a:avLst/>
        </a:prstGeom>
      </xdr:spPr>
    </xdr:pic>
    <xdr:clientData/>
  </xdr:twoCellAnchor>
  <xdr:twoCellAnchor>
    <xdr:from>
      <xdr:col>4</xdr:col>
      <xdr:colOff>1399592</xdr:colOff>
      <xdr:row>25</xdr:row>
      <xdr:rowOff>291582</xdr:rowOff>
    </xdr:from>
    <xdr:to>
      <xdr:col>4</xdr:col>
      <xdr:colOff>2643674</xdr:colOff>
      <xdr:row>25</xdr:row>
      <xdr:rowOff>388776</xdr:rowOff>
    </xdr:to>
    <xdr:cxnSp macro="">
      <xdr:nvCxnSpPr>
        <xdr:cNvPr id="102" name="Straight Arrow Connector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CxnSpPr/>
      </xdr:nvCxnSpPr>
      <xdr:spPr>
        <a:xfrm>
          <a:off x="7347857" y="20673138"/>
          <a:ext cx="1244082" cy="97194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87475</xdr:colOff>
      <xdr:row>26</xdr:row>
      <xdr:rowOff>87473</xdr:rowOff>
    </xdr:from>
    <xdr:to>
      <xdr:col>4</xdr:col>
      <xdr:colOff>2021633</xdr:colOff>
      <xdr:row>26</xdr:row>
      <xdr:rowOff>1380153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43" t="4239" r="11785" b="32428"/>
        <a:stretch/>
      </xdr:blipFill>
      <xdr:spPr>
        <a:xfrm>
          <a:off x="6035740" y="21557601"/>
          <a:ext cx="1934158" cy="1292680"/>
        </a:xfrm>
        <a:prstGeom prst="rect">
          <a:avLst/>
        </a:prstGeom>
      </xdr:spPr>
    </xdr:pic>
    <xdr:clientData/>
  </xdr:twoCellAnchor>
  <xdr:twoCellAnchor>
    <xdr:from>
      <xdr:col>4</xdr:col>
      <xdr:colOff>531457</xdr:colOff>
      <xdr:row>26</xdr:row>
      <xdr:rowOff>826148</xdr:rowOff>
    </xdr:from>
    <xdr:to>
      <xdr:col>4</xdr:col>
      <xdr:colOff>2410408</xdr:colOff>
      <xdr:row>26</xdr:row>
      <xdr:rowOff>1007706</xdr:rowOff>
    </xdr:to>
    <xdr:cxnSp macro="">
      <xdr:nvCxnSpPr>
        <xdr:cNvPr id="105" name="Straight Arrow Connector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CxnSpPr/>
      </xdr:nvCxnSpPr>
      <xdr:spPr>
        <a:xfrm flipV="1">
          <a:off x="6479722" y="22296276"/>
          <a:ext cx="1878951" cy="181558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83345</xdr:colOff>
      <xdr:row>27</xdr:row>
      <xdr:rowOff>59532</xdr:rowOff>
    </xdr:from>
    <xdr:to>
      <xdr:col>4</xdr:col>
      <xdr:colOff>1928812</xdr:colOff>
      <xdr:row>27</xdr:row>
      <xdr:rowOff>1367583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553" b="25638"/>
        <a:stretch/>
      </xdr:blipFill>
      <xdr:spPr>
        <a:xfrm>
          <a:off x="6024564" y="22871907"/>
          <a:ext cx="1845467" cy="1308051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4</xdr:col>
      <xdr:colOff>717097</xdr:colOff>
      <xdr:row>27</xdr:row>
      <xdr:rowOff>141709</xdr:rowOff>
    </xdr:from>
    <xdr:to>
      <xdr:col>4</xdr:col>
      <xdr:colOff>2583656</xdr:colOff>
      <xdr:row>27</xdr:row>
      <xdr:rowOff>500062</xdr:rowOff>
    </xdr:to>
    <xdr:cxnSp macro="">
      <xdr:nvCxnSpPr>
        <xdr:cNvPr id="108" name="Straight Arrow Connector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CxnSpPr/>
      </xdr:nvCxnSpPr>
      <xdr:spPr>
        <a:xfrm>
          <a:off x="6658316" y="22954084"/>
          <a:ext cx="1866559" cy="358353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1238591</xdr:colOff>
      <xdr:row>27</xdr:row>
      <xdr:rowOff>425078</xdr:rowOff>
    </xdr:from>
    <xdr:to>
      <xdr:col>4</xdr:col>
      <xdr:colOff>2500312</xdr:colOff>
      <xdr:row>27</xdr:row>
      <xdr:rowOff>547687</xdr:rowOff>
    </xdr:to>
    <xdr:cxnSp macro="">
      <xdr:nvCxnSpPr>
        <xdr:cNvPr id="110" name="Straight Arrow Connector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CxnSpPr/>
      </xdr:nvCxnSpPr>
      <xdr:spPr>
        <a:xfrm>
          <a:off x="7179810" y="23237453"/>
          <a:ext cx="1261721" cy="12260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59531</xdr:colOff>
      <xdr:row>28</xdr:row>
      <xdr:rowOff>71437</xdr:rowOff>
    </xdr:from>
    <xdr:to>
      <xdr:col>4</xdr:col>
      <xdr:colOff>1850375</xdr:colOff>
      <xdr:row>28</xdr:row>
      <xdr:rowOff>1117559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06" t="16566" r="9365" b="21001"/>
        <a:stretch/>
      </xdr:blipFill>
      <xdr:spPr>
        <a:xfrm>
          <a:off x="6000750" y="24288750"/>
          <a:ext cx="1790844" cy="1046122"/>
        </a:xfrm>
        <a:prstGeom prst="rect">
          <a:avLst/>
        </a:prstGeom>
      </xdr:spPr>
    </xdr:pic>
    <xdr:clientData/>
  </xdr:twoCellAnchor>
  <xdr:twoCellAnchor>
    <xdr:from>
      <xdr:col>4</xdr:col>
      <xdr:colOff>1045710</xdr:colOff>
      <xdr:row>28</xdr:row>
      <xdr:rowOff>333374</xdr:rowOff>
    </xdr:from>
    <xdr:to>
      <xdr:col>4</xdr:col>
      <xdr:colOff>2178843</xdr:colOff>
      <xdr:row>28</xdr:row>
      <xdr:rowOff>339353</xdr:rowOff>
    </xdr:to>
    <xdr:cxnSp macro="">
      <xdr:nvCxnSpPr>
        <xdr:cNvPr id="113" name="Straight Arrow Connector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CxnSpPr/>
      </xdr:nvCxnSpPr>
      <xdr:spPr>
        <a:xfrm flipV="1">
          <a:off x="6986929" y="24550687"/>
          <a:ext cx="1133133" cy="597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83344</xdr:colOff>
      <xdr:row>30</xdr:row>
      <xdr:rowOff>4973</xdr:rowOff>
    </xdr:from>
    <xdr:to>
      <xdr:col>4</xdr:col>
      <xdr:colOff>2869406</xdr:colOff>
      <xdr:row>30</xdr:row>
      <xdr:rowOff>1312531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5" t="5700" r="14816" b="57473"/>
        <a:stretch/>
      </xdr:blipFill>
      <xdr:spPr>
        <a:xfrm>
          <a:off x="6024563" y="25603411"/>
          <a:ext cx="2786062" cy="1307558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4</xdr:col>
      <xdr:colOff>571499</xdr:colOff>
      <xdr:row>30</xdr:row>
      <xdr:rowOff>690562</xdr:rowOff>
    </xdr:from>
    <xdr:to>
      <xdr:col>4</xdr:col>
      <xdr:colOff>3143249</xdr:colOff>
      <xdr:row>30</xdr:row>
      <xdr:rowOff>809624</xdr:rowOff>
    </xdr:to>
    <xdr:cxnSp macro="">
      <xdr:nvCxnSpPr>
        <xdr:cNvPr id="117" name="Straight Arrow Connector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CxnSpPr/>
      </xdr:nvCxnSpPr>
      <xdr:spPr>
        <a:xfrm flipV="1">
          <a:off x="6512718" y="26289000"/>
          <a:ext cx="2571750" cy="119062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59532</xdr:colOff>
      <xdr:row>31</xdr:row>
      <xdr:rowOff>131120</xdr:rowOff>
    </xdr:from>
    <xdr:to>
      <xdr:col>4</xdr:col>
      <xdr:colOff>3761219</xdr:colOff>
      <xdr:row>31</xdr:row>
      <xdr:rowOff>476249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44" r="7524" b="82360"/>
        <a:stretch/>
      </xdr:blipFill>
      <xdr:spPr>
        <a:xfrm>
          <a:off x="6000751" y="27063058"/>
          <a:ext cx="3701687" cy="345129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</xdr:colOff>
      <xdr:row>31</xdr:row>
      <xdr:rowOff>567321</xdr:rowOff>
    </xdr:from>
    <xdr:to>
      <xdr:col>4</xdr:col>
      <xdr:colOff>2917031</xdr:colOff>
      <xdr:row>31</xdr:row>
      <xdr:rowOff>1107280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50" r="14956" b="81835"/>
        <a:stretch/>
      </xdr:blipFill>
      <xdr:spPr>
        <a:xfrm>
          <a:off x="6060281" y="27499259"/>
          <a:ext cx="2797969" cy="539959"/>
        </a:xfrm>
        <a:prstGeom prst="rect">
          <a:avLst/>
        </a:prstGeom>
      </xdr:spPr>
    </xdr:pic>
    <xdr:clientData/>
  </xdr:twoCellAnchor>
  <xdr:twoCellAnchor editAs="oneCell">
    <xdr:from>
      <xdr:col>4</xdr:col>
      <xdr:colOff>321470</xdr:colOff>
      <xdr:row>32</xdr:row>
      <xdr:rowOff>49882</xdr:rowOff>
    </xdr:from>
    <xdr:to>
      <xdr:col>4</xdr:col>
      <xdr:colOff>1512094</xdr:colOff>
      <xdr:row>32</xdr:row>
      <xdr:rowOff>1154906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26" r="72480" b="46519"/>
        <a:stretch/>
      </xdr:blipFill>
      <xdr:spPr>
        <a:xfrm>
          <a:off x="6262689" y="28148632"/>
          <a:ext cx="1190624" cy="1105024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285749</xdr:colOff>
      <xdr:row>34</xdr:row>
      <xdr:rowOff>71187</xdr:rowOff>
    </xdr:from>
    <xdr:to>
      <xdr:col>4</xdr:col>
      <xdr:colOff>1702593</xdr:colOff>
      <xdr:row>34</xdr:row>
      <xdr:rowOff>1238251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11" b="51634"/>
        <a:stretch/>
      </xdr:blipFill>
      <xdr:spPr>
        <a:xfrm>
          <a:off x="6226968" y="29574875"/>
          <a:ext cx="1416844" cy="1167064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683558</xdr:colOff>
      <xdr:row>35</xdr:row>
      <xdr:rowOff>82389</xdr:rowOff>
    </xdr:from>
    <xdr:to>
      <xdr:col>4</xdr:col>
      <xdr:colOff>2162735</xdr:colOff>
      <xdr:row>36</xdr:row>
      <xdr:rowOff>12121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11" b="51634"/>
        <a:stretch/>
      </xdr:blipFill>
      <xdr:spPr>
        <a:xfrm>
          <a:off x="8729382" y="31156301"/>
          <a:ext cx="1479177" cy="1218408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244928</xdr:colOff>
      <xdr:row>36</xdr:row>
      <xdr:rowOff>27214</xdr:rowOff>
    </xdr:from>
    <xdr:to>
      <xdr:col>4</xdr:col>
      <xdr:colOff>1333500</xdr:colOff>
      <xdr:row>37</xdr:row>
      <xdr:rowOff>12274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488" r="37327"/>
        <a:stretch/>
      </xdr:blipFill>
      <xdr:spPr>
        <a:xfrm>
          <a:off x="8290752" y="32389802"/>
          <a:ext cx="1088572" cy="1553884"/>
        </a:xfrm>
        <a:prstGeom prst="rect">
          <a:avLst/>
        </a:prstGeom>
      </xdr:spPr>
    </xdr:pic>
    <xdr:clientData/>
  </xdr:twoCellAnchor>
  <xdr:twoCellAnchor editAs="oneCell">
    <xdr:from>
      <xdr:col>4</xdr:col>
      <xdr:colOff>274864</xdr:colOff>
      <xdr:row>37</xdr:row>
      <xdr:rowOff>84365</xdr:rowOff>
    </xdr:from>
    <xdr:to>
      <xdr:col>4</xdr:col>
      <xdr:colOff>1363436</xdr:colOff>
      <xdr:row>37</xdr:row>
      <xdr:rowOff>1647854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488" r="37327"/>
        <a:stretch/>
      </xdr:blipFill>
      <xdr:spPr>
        <a:xfrm>
          <a:off x="8330293" y="34075008"/>
          <a:ext cx="1088572" cy="15634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K129"/>
  <sheetViews>
    <sheetView topLeftCell="A76" zoomScaleNormal="100" workbookViewId="0">
      <selection activeCell="F64" sqref="F64"/>
    </sheetView>
  </sheetViews>
  <sheetFormatPr defaultRowHeight="15" x14ac:dyDescent="0.25"/>
  <cols>
    <col min="1" max="1" width="6.28515625" style="38" customWidth="1"/>
    <col min="2" max="2" width="33.85546875" customWidth="1"/>
  </cols>
  <sheetData>
    <row r="2" spans="1:7" ht="18.75" customHeight="1" x14ac:dyDescent="0.25">
      <c r="A2" s="62" t="s">
        <v>0</v>
      </c>
      <c r="B2" s="62"/>
    </row>
    <row r="3" spans="1:7" ht="16.5" customHeight="1" x14ac:dyDescent="0.25">
      <c r="A3" s="62" t="s">
        <v>1</v>
      </c>
      <c r="B3" s="62"/>
    </row>
    <row r="5" spans="1:7" ht="30" x14ac:dyDescent="0.25">
      <c r="A5" s="46">
        <v>1</v>
      </c>
      <c r="B5" s="27" t="s">
        <v>2</v>
      </c>
      <c r="C5" s="20"/>
      <c r="D5" s="20"/>
      <c r="E5" s="20"/>
      <c r="F5" s="20"/>
      <c r="G5" s="20"/>
    </row>
    <row r="6" spans="1:7" x14ac:dyDescent="0.25">
      <c r="A6" s="37"/>
      <c r="B6" s="22" t="s">
        <v>3</v>
      </c>
      <c r="C6" s="20">
        <v>0.81</v>
      </c>
      <c r="D6" s="20">
        <v>0.26</v>
      </c>
      <c r="E6" s="20"/>
      <c r="F6" s="31">
        <f>(C6*D6)</f>
        <v>0.21060000000000001</v>
      </c>
      <c r="G6" s="20"/>
    </row>
    <row r="7" spans="1:7" x14ac:dyDescent="0.25">
      <c r="A7" s="37"/>
      <c r="B7" s="22"/>
      <c r="C7" s="20">
        <v>1.3</v>
      </c>
      <c r="D7" s="20">
        <v>0.21</v>
      </c>
      <c r="E7" s="20"/>
      <c r="F7" s="31">
        <f>(C7*D7)</f>
        <v>0.27300000000000002</v>
      </c>
      <c r="G7" s="20"/>
    </row>
    <row r="8" spans="1:7" x14ac:dyDescent="0.25">
      <c r="A8" s="37"/>
      <c r="B8" s="22"/>
      <c r="C8" s="20">
        <v>1.8</v>
      </c>
      <c r="D8" s="20">
        <v>0.66</v>
      </c>
      <c r="E8" s="20"/>
      <c r="F8" s="31">
        <f t="shared" ref="F8:F26" si="0">(C8*D8)</f>
        <v>1.1880000000000002</v>
      </c>
      <c r="G8" s="20"/>
    </row>
    <row r="9" spans="1:7" x14ac:dyDescent="0.25">
      <c r="A9" s="37"/>
      <c r="B9" s="22"/>
      <c r="C9" s="20">
        <v>2.27</v>
      </c>
      <c r="D9" s="20">
        <v>0.89</v>
      </c>
      <c r="E9" s="20"/>
      <c r="F9" s="31">
        <f t="shared" si="0"/>
        <v>2.0203000000000002</v>
      </c>
      <c r="G9" s="33"/>
    </row>
    <row r="10" spans="1:7" x14ac:dyDescent="0.25">
      <c r="A10" s="37"/>
      <c r="B10" s="22"/>
      <c r="C10" s="20">
        <v>0.68</v>
      </c>
      <c r="D10" s="20">
        <v>0.66</v>
      </c>
      <c r="E10" s="20"/>
      <c r="F10" s="31">
        <f t="shared" si="0"/>
        <v>0.44880000000000003</v>
      </c>
      <c r="G10" s="20"/>
    </row>
    <row r="11" spans="1:7" x14ac:dyDescent="0.25">
      <c r="A11" s="37"/>
      <c r="B11" s="22"/>
      <c r="C11" s="20">
        <v>0.59</v>
      </c>
      <c r="D11" s="20">
        <v>0.23</v>
      </c>
      <c r="E11" s="20"/>
      <c r="F11" s="31">
        <f t="shared" si="0"/>
        <v>0.13569999999999999</v>
      </c>
      <c r="G11" s="20"/>
    </row>
    <row r="12" spans="1:7" x14ac:dyDescent="0.25">
      <c r="A12" s="37"/>
      <c r="B12" s="22"/>
      <c r="C12" s="20">
        <v>0.34</v>
      </c>
      <c r="D12" s="20">
        <v>0.13</v>
      </c>
      <c r="E12" s="20"/>
      <c r="F12" s="31">
        <f t="shared" si="0"/>
        <v>4.4200000000000003E-2</v>
      </c>
      <c r="G12" s="20"/>
    </row>
    <row r="13" spans="1:7" x14ac:dyDescent="0.25">
      <c r="A13" s="37"/>
      <c r="B13" s="22"/>
      <c r="C13" s="20">
        <v>0.88</v>
      </c>
      <c r="D13" s="20">
        <v>3.24</v>
      </c>
      <c r="E13" s="20"/>
      <c r="F13" s="31">
        <f t="shared" si="0"/>
        <v>2.8512000000000004</v>
      </c>
      <c r="G13" s="20"/>
    </row>
    <row r="14" spans="1:7" x14ac:dyDescent="0.25">
      <c r="A14" s="37"/>
      <c r="B14" s="22" t="s">
        <v>4</v>
      </c>
      <c r="C14" s="20">
        <v>1.02</v>
      </c>
      <c r="D14" s="20">
        <v>0.71</v>
      </c>
      <c r="E14" s="20"/>
      <c r="F14" s="31">
        <f t="shared" si="0"/>
        <v>0.72419999999999995</v>
      </c>
      <c r="G14" s="20"/>
    </row>
    <row r="15" spans="1:7" x14ac:dyDescent="0.25">
      <c r="A15" s="37"/>
      <c r="B15" s="22"/>
      <c r="C15" s="20">
        <v>0.73</v>
      </c>
      <c r="D15" s="20">
        <v>0.71</v>
      </c>
      <c r="E15" s="20"/>
      <c r="F15" s="31">
        <f t="shared" si="0"/>
        <v>0.51829999999999998</v>
      </c>
      <c r="G15" s="20"/>
    </row>
    <row r="16" spans="1:7" x14ac:dyDescent="0.25">
      <c r="A16" s="37"/>
      <c r="B16" s="22"/>
      <c r="C16" s="20">
        <v>1.5</v>
      </c>
      <c r="D16" s="20">
        <v>0.71</v>
      </c>
      <c r="E16" s="20"/>
      <c r="F16" s="31">
        <f t="shared" si="0"/>
        <v>1.0649999999999999</v>
      </c>
      <c r="G16" s="20"/>
    </row>
    <row r="17" spans="1:7" x14ac:dyDescent="0.25">
      <c r="A17" s="37"/>
      <c r="B17" s="22"/>
      <c r="C17" s="20">
        <v>0.96</v>
      </c>
      <c r="D17" s="20">
        <v>0.91</v>
      </c>
      <c r="E17" s="20"/>
      <c r="F17" s="31">
        <f t="shared" si="0"/>
        <v>0.87360000000000004</v>
      </c>
      <c r="G17" s="20"/>
    </row>
    <row r="18" spans="1:7" x14ac:dyDescent="0.25">
      <c r="A18" s="37"/>
      <c r="B18" s="22"/>
      <c r="C18" s="20">
        <v>0.9</v>
      </c>
      <c r="D18" s="20">
        <v>1.06</v>
      </c>
      <c r="E18" s="20"/>
      <c r="F18" s="31">
        <f t="shared" si="0"/>
        <v>0.95400000000000007</v>
      </c>
      <c r="G18" s="20"/>
    </row>
    <row r="19" spans="1:7" x14ac:dyDescent="0.25">
      <c r="A19" s="37"/>
      <c r="B19" s="22"/>
      <c r="C19" s="20">
        <v>0.9</v>
      </c>
      <c r="D19" s="20">
        <v>0.27</v>
      </c>
      <c r="E19" s="20"/>
      <c r="F19" s="31">
        <f t="shared" si="0"/>
        <v>0.24300000000000002</v>
      </c>
      <c r="G19" s="20"/>
    </row>
    <row r="20" spans="1:7" x14ac:dyDescent="0.25">
      <c r="A20" s="37"/>
      <c r="B20" s="22"/>
      <c r="C20" s="20">
        <v>0.56000000000000005</v>
      </c>
      <c r="D20" s="20">
        <v>0.41</v>
      </c>
      <c r="E20" s="20"/>
      <c r="F20" s="31">
        <f t="shared" si="0"/>
        <v>0.2296</v>
      </c>
      <c r="G20" s="20"/>
    </row>
    <row r="21" spans="1:7" x14ac:dyDescent="0.25">
      <c r="A21" s="37"/>
      <c r="B21" s="22" t="s">
        <v>5</v>
      </c>
      <c r="C21" s="20">
        <v>2.2000000000000002</v>
      </c>
      <c r="D21" s="20">
        <v>0.71</v>
      </c>
      <c r="E21" s="20"/>
      <c r="F21" s="31">
        <f t="shared" si="0"/>
        <v>1.5620000000000001</v>
      </c>
      <c r="G21" s="20"/>
    </row>
    <row r="22" spans="1:7" x14ac:dyDescent="0.25">
      <c r="A22" s="37"/>
      <c r="B22" s="22"/>
      <c r="C22" s="20">
        <v>2.02</v>
      </c>
      <c r="D22" s="20">
        <v>0.92</v>
      </c>
      <c r="E22" s="20"/>
      <c r="F22" s="31">
        <f t="shared" si="0"/>
        <v>1.8584000000000001</v>
      </c>
      <c r="G22" s="20"/>
    </row>
    <row r="23" spans="1:7" x14ac:dyDescent="0.25">
      <c r="A23" s="37"/>
      <c r="B23" s="22"/>
      <c r="C23" s="20">
        <v>1.32</v>
      </c>
      <c r="D23" s="20">
        <v>0.89</v>
      </c>
      <c r="E23" s="20"/>
      <c r="F23" s="31">
        <f t="shared" si="0"/>
        <v>1.1748000000000001</v>
      </c>
      <c r="G23" s="20"/>
    </row>
    <row r="24" spans="1:7" x14ac:dyDescent="0.25">
      <c r="A24" s="37"/>
      <c r="B24" s="22"/>
      <c r="C24" s="20">
        <v>2</v>
      </c>
      <c r="D24" s="20">
        <v>3.09</v>
      </c>
      <c r="E24" s="20"/>
      <c r="F24" s="31">
        <f t="shared" si="0"/>
        <v>6.18</v>
      </c>
      <c r="G24" s="20"/>
    </row>
    <row r="25" spans="1:7" x14ac:dyDescent="0.25">
      <c r="A25" s="37"/>
      <c r="B25" s="22"/>
      <c r="C25" s="20">
        <v>0.62</v>
      </c>
      <c r="D25" s="20">
        <v>2.34</v>
      </c>
      <c r="E25" s="20">
        <v>6</v>
      </c>
      <c r="F25" s="31">
        <f>(C25*D25*E25)</f>
        <v>8.7047999999999988</v>
      </c>
      <c r="G25" s="20"/>
    </row>
    <row r="26" spans="1:7" x14ac:dyDescent="0.25">
      <c r="A26" s="37"/>
      <c r="B26" s="22" t="s">
        <v>6</v>
      </c>
      <c r="C26" s="20">
        <v>0.63</v>
      </c>
      <c r="D26" s="20">
        <v>3.1</v>
      </c>
      <c r="E26" s="20"/>
      <c r="F26" s="32">
        <f t="shared" si="0"/>
        <v>1.9530000000000001</v>
      </c>
      <c r="G26" s="20"/>
    </row>
    <row r="27" spans="1:7" x14ac:dyDescent="0.25">
      <c r="A27" s="37"/>
      <c r="B27" s="22"/>
      <c r="C27" s="20">
        <v>2.5</v>
      </c>
      <c r="D27" s="20">
        <v>0.57999999999999996</v>
      </c>
      <c r="E27" s="20">
        <v>4</v>
      </c>
      <c r="F27" s="32">
        <f>(C27*D27*E27)</f>
        <v>5.8</v>
      </c>
      <c r="G27" s="20"/>
    </row>
    <row r="28" spans="1:7" x14ac:dyDescent="0.25">
      <c r="A28" s="37"/>
      <c r="B28" s="22"/>
      <c r="C28" s="20">
        <v>0.23</v>
      </c>
      <c r="D28" s="20">
        <v>0.57999999999999996</v>
      </c>
      <c r="E28" s="20">
        <v>8</v>
      </c>
      <c r="F28" s="32">
        <f>(C28*D28*E28)</f>
        <v>1.0671999999999999</v>
      </c>
      <c r="G28" s="20"/>
    </row>
    <row r="29" spans="1:7" x14ac:dyDescent="0.25">
      <c r="A29" s="37"/>
      <c r="B29" s="22"/>
      <c r="C29" s="20">
        <v>1.05</v>
      </c>
      <c r="D29" s="20">
        <v>3.1</v>
      </c>
      <c r="E29" s="20"/>
      <c r="F29" s="32">
        <f>(C29*D29)</f>
        <v>3.2550000000000003</v>
      </c>
      <c r="G29" s="20"/>
    </row>
    <row r="30" spans="1:7" x14ac:dyDescent="0.25">
      <c r="A30" s="37"/>
      <c r="B30" s="22"/>
      <c r="C30" s="20">
        <v>2.0299999999999998</v>
      </c>
      <c r="D30" s="20">
        <v>0.26</v>
      </c>
      <c r="E30" s="20">
        <v>4</v>
      </c>
      <c r="F30" s="32">
        <f t="shared" ref="F30:F38" si="1">(C30*D30*E30)</f>
        <v>2.1111999999999997</v>
      </c>
      <c r="G30" s="20"/>
    </row>
    <row r="31" spans="1:7" x14ac:dyDescent="0.25">
      <c r="A31" s="37"/>
      <c r="B31" s="22"/>
      <c r="C31" s="20">
        <v>0.15</v>
      </c>
      <c r="D31" s="20">
        <v>2.6</v>
      </c>
      <c r="E31" s="20">
        <v>14</v>
      </c>
      <c r="F31" s="32">
        <f t="shared" si="1"/>
        <v>5.46</v>
      </c>
      <c r="G31" s="20"/>
    </row>
    <row r="32" spans="1:7" x14ac:dyDescent="0.25">
      <c r="A32" s="37"/>
      <c r="B32" s="22"/>
      <c r="C32" s="20">
        <v>0.15</v>
      </c>
      <c r="D32" s="20">
        <v>3.3</v>
      </c>
      <c r="E32" s="20">
        <v>14</v>
      </c>
      <c r="F32" s="32">
        <f t="shared" si="1"/>
        <v>6.9299999999999988</v>
      </c>
      <c r="G32" s="20"/>
    </row>
    <row r="33" spans="1:11" x14ac:dyDescent="0.25">
      <c r="A33" s="37"/>
      <c r="B33" s="22"/>
      <c r="C33" s="20">
        <v>7.4999999999999997E-2</v>
      </c>
      <c r="D33" s="20">
        <v>2.6</v>
      </c>
      <c r="E33" s="20">
        <v>14</v>
      </c>
      <c r="F33" s="32">
        <f t="shared" si="1"/>
        <v>2.73</v>
      </c>
      <c r="G33" s="20"/>
    </row>
    <row r="34" spans="1:11" x14ac:dyDescent="0.25">
      <c r="A34" s="37"/>
      <c r="B34" s="22"/>
      <c r="C34" s="20">
        <v>7.4999999999999997E-2</v>
      </c>
      <c r="D34" s="20">
        <v>3.3</v>
      </c>
      <c r="E34" s="20">
        <v>14</v>
      </c>
      <c r="F34" s="32">
        <f t="shared" si="1"/>
        <v>3.4649999999999994</v>
      </c>
      <c r="G34" s="20"/>
    </row>
    <row r="35" spans="1:11" x14ac:dyDescent="0.25">
      <c r="A35" s="37"/>
      <c r="B35" s="22" t="s">
        <v>7</v>
      </c>
      <c r="C35" s="20">
        <v>7</v>
      </c>
      <c r="D35" s="20">
        <v>3.8</v>
      </c>
      <c r="E35" s="20">
        <v>2</v>
      </c>
      <c r="F35" s="31">
        <f t="shared" si="1"/>
        <v>53.199999999999996</v>
      </c>
      <c r="G35" s="20"/>
    </row>
    <row r="36" spans="1:11" x14ac:dyDescent="0.25">
      <c r="A36" s="37"/>
      <c r="B36" s="22"/>
      <c r="C36" s="20">
        <v>7</v>
      </c>
      <c r="D36" s="20">
        <v>0.38</v>
      </c>
      <c r="E36" s="20">
        <v>2</v>
      </c>
      <c r="F36" s="31">
        <f t="shared" si="1"/>
        <v>5.32</v>
      </c>
      <c r="G36" s="20"/>
    </row>
    <row r="37" spans="1:11" x14ac:dyDescent="0.25">
      <c r="A37" s="37"/>
      <c r="B37" s="22"/>
      <c r="C37" s="20">
        <v>3.77</v>
      </c>
      <c r="D37" s="20">
        <v>0.38</v>
      </c>
      <c r="E37" s="20">
        <v>2</v>
      </c>
      <c r="F37" s="31">
        <f t="shared" si="1"/>
        <v>2.8652000000000002</v>
      </c>
      <c r="G37" s="20"/>
    </row>
    <row r="38" spans="1:11" x14ac:dyDescent="0.25">
      <c r="A38" s="37"/>
      <c r="B38" s="22"/>
      <c r="C38" s="20">
        <v>1.9</v>
      </c>
      <c r="D38" s="20">
        <v>0.04</v>
      </c>
      <c r="E38" s="20">
        <v>180</v>
      </c>
      <c r="F38" s="31">
        <f t="shared" si="1"/>
        <v>13.68</v>
      </c>
      <c r="G38" s="20"/>
      <c r="I38">
        <v>45</v>
      </c>
      <c r="J38">
        <v>4</v>
      </c>
      <c r="K38">
        <f>(I38*J38)</f>
        <v>180</v>
      </c>
    </row>
    <row r="39" spans="1:11" x14ac:dyDescent="0.25">
      <c r="A39" s="37"/>
      <c r="B39" s="22"/>
      <c r="C39" s="20"/>
      <c r="D39" s="20"/>
      <c r="E39" s="20"/>
      <c r="F39" s="34">
        <f>SUM(F6:F38)</f>
        <v>139.09609999999998</v>
      </c>
      <c r="G39" s="20"/>
    </row>
    <row r="40" spans="1:11" x14ac:dyDescent="0.25">
      <c r="A40" s="37"/>
      <c r="B40" s="22"/>
      <c r="C40" s="20"/>
      <c r="D40" s="20"/>
      <c r="E40" s="20"/>
      <c r="F40" s="31"/>
      <c r="G40" s="20"/>
    </row>
    <row r="41" spans="1:11" ht="30" x14ac:dyDescent="0.25">
      <c r="A41" s="46">
        <v>2</v>
      </c>
      <c r="B41" s="27" t="s">
        <v>8</v>
      </c>
      <c r="C41" s="20"/>
      <c r="D41" s="20"/>
      <c r="E41" s="20"/>
      <c r="F41" s="31"/>
      <c r="G41" s="20"/>
    </row>
    <row r="42" spans="1:11" x14ac:dyDescent="0.25">
      <c r="A42" s="37"/>
      <c r="B42" s="35" t="s">
        <v>3</v>
      </c>
      <c r="C42" s="20">
        <v>0.85</v>
      </c>
      <c r="D42" s="20">
        <v>2.6</v>
      </c>
      <c r="E42" s="20"/>
      <c r="F42" s="31">
        <f>(C42*D42)</f>
        <v>2.21</v>
      </c>
      <c r="G42" s="20"/>
    </row>
    <row r="43" spans="1:11" x14ac:dyDescent="0.25">
      <c r="A43" s="37"/>
      <c r="B43" s="22"/>
      <c r="C43" s="20">
        <v>1.8</v>
      </c>
      <c r="D43" s="20">
        <v>0.25</v>
      </c>
      <c r="E43" s="20"/>
      <c r="F43" s="31">
        <f>(C43*D43)</f>
        <v>0.45</v>
      </c>
      <c r="G43" s="20"/>
    </row>
    <row r="44" spans="1:11" x14ac:dyDescent="0.25">
      <c r="A44" s="37"/>
      <c r="B44" s="22" t="s">
        <v>9</v>
      </c>
      <c r="C44" s="20"/>
      <c r="D44" s="20"/>
      <c r="E44" s="20"/>
      <c r="F44" s="31">
        <v>0.43</v>
      </c>
      <c r="G44" s="20"/>
    </row>
    <row r="45" spans="1:11" x14ac:dyDescent="0.25">
      <c r="A45" s="37"/>
      <c r="B45" s="22" t="s">
        <v>10</v>
      </c>
      <c r="C45" s="20"/>
      <c r="D45" s="20"/>
      <c r="E45" s="20"/>
      <c r="F45" s="31">
        <v>0.68</v>
      </c>
      <c r="G45" s="20"/>
    </row>
    <row r="46" spans="1:11" x14ac:dyDescent="0.25">
      <c r="A46" s="37"/>
      <c r="B46" s="22" t="s">
        <v>11</v>
      </c>
      <c r="C46" s="20">
        <v>1.3</v>
      </c>
      <c r="D46" s="20">
        <v>0.25</v>
      </c>
      <c r="E46" s="20"/>
      <c r="F46" s="31">
        <f>(C46*D46)</f>
        <v>0.32500000000000001</v>
      </c>
      <c r="G46" s="20"/>
    </row>
    <row r="47" spans="1:11" x14ac:dyDescent="0.25">
      <c r="A47" s="37"/>
      <c r="B47" s="22"/>
      <c r="C47" s="20">
        <v>1.8</v>
      </c>
      <c r="D47" s="20">
        <v>0.05</v>
      </c>
      <c r="E47" s="20"/>
      <c r="F47" s="31">
        <f>(C47*D47)</f>
        <v>9.0000000000000011E-2</v>
      </c>
      <c r="G47" s="20"/>
    </row>
    <row r="48" spans="1:11" x14ac:dyDescent="0.25">
      <c r="A48" s="37"/>
      <c r="B48" s="20"/>
      <c r="C48" s="20">
        <v>2.4</v>
      </c>
      <c r="D48" s="20">
        <v>0.05</v>
      </c>
      <c r="E48" s="20"/>
      <c r="F48" s="20">
        <f>(C48*D48)</f>
        <v>0.12</v>
      </c>
      <c r="G48" s="20"/>
    </row>
    <row r="49" spans="1:7" x14ac:dyDescent="0.25">
      <c r="A49" s="37"/>
      <c r="B49" s="20"/>
      <c r="C49" s="20">
        <v>0.68</v>
      </c>
      <c r="D49" s="20">
        <v>0.05</v>
      </c>
      <c r="E49" s="20"/>
      <c r="F49" s="20">
        <f>(C49*D49)</f>
        <v>3.4000000000000002E-2</v>
      </c>
      <c r="G49" s="20"/>
    </row>
    <row r="50" spans="1:7" x14ac:dyDescent="0.25">
      <c r="A50" s="37"/>
      <c r="B50" s="35" t="s">
        <v>12</v>
      </c>
      <c r="C50" s="20">
        <v>1.05</v>
      </c>
      <c r="D50" s="20">
        <v>0.55000000000000004</v>
      </c>
      <c r="E50" s="20"/>
      <c r="F50" s="31">
        <f>(C50*D50)</f>
        <v>0.57750000000000012</v>
      </c>
      <c r="G50" s="20"/>
    </row>
    <row r="51" spans="1:7" x14ac:dyDescent="0.25">
      <c r="A51" s="37"/>
      <c r="B51" s="20"/>
      <c r="C51" s="20">
        <v>0.5</v>
      </c>
      <c r="D51" s="20">
        <v>0.25</v>
      </c>
      <c r="E51" s="20">
        <v>4</v>
      </c>
      <c r="F51" s="20">
        <f>(C51*D51*E51)</f>
        <v>0.5</v>
      </c>
      <c r="G51" s="20"/>
    </row>
    <row r="52" spans="1:7" ht="27.75" customHeight="1" x14ac:dyDescent="0.25">
      <c r="A52" s="37"/>
      <c r="B52" s="35" t="s">
        <v>13</v>
      </c>
      <c r="C52" s="20">
        <v>0.25</v>
      </c>
      <c r="D52" s="20">
        <v>0.05</v>
      </c>
      <c r="E52" s="20">
        <v>8</v>
      </c>
      <c r="F52" s="20">
        <f>(C52*D52*E52)</f>
        <v>0.1</v>
      </c>
      <c r="G52" s="20"/>
    </row>
    <row r="53" spans="1:7" x14ac:dyDescent="0.25">
      <c r="A53" s="37"/>
      <c r="B53" s="22"/>
      <c r="C53" s="20">
        <v>0.5</v>
      </c>
      <c r="D53" s="20">
        <v>0.05</v>
      </c>
      <c r="E53" s="20">
        <v>8</v>
      </c>
      <c r="F53" s="31">
        <f>(C53*D53*E53)</f>
        <v>0.2</v>
      </c>
      <c r="G53" s="20"/>
    </row>
    <row r="54" spans="1:7" x14ac:dyDescent="0.25">
      <c r="A54" s="37"/>
      <c r="B54" s="20"/>
      <c r="C54" s="20">
        <v>1.5</v>
      </c>
      <c r="D54" s="20">
        <v>0.25</v>
      </c>
      <c r="E54" s="20">
        <v>2</v>
      </c>
      <c r="F54" s="31">
        <f>(C54*D54*E54)</f>
        <v>0.75</v>
      </c>
      <c r="G54" s="20"/>
    </row>
    <row r="55" spans="1:7" x14ac:dyDescent="0.25">
      <c r="A55" s="37"/>
      <c r="B55" s="20"/>
      <c r="C55" s="20"/>
      <c r="D55" s="20"/>
      <c r="E55" s="20"/>
      <c r="F55" s="34">
        <f>SUM(F42:F54)</f>
        <v>6.4665000000000008</v>
      </c>
      <c r="G55" s="20"/>
    </row>
    <row r="56" spans="1:7" x14ac:dyDescent="0.25">
      <c r="A56" s="37"/>
      <c r="B56" s="20"/>
      <c r="C56" s="20"/>
      <c r="D56" s="20"/>
      <c r="E56" s="20"/>
      <c r="F56" s="31"/>
      <c r="G56" s="20"/>
    </row>
    <row r="57" spans="1:7" x14ac:dyDescent="0.25">
      <c r="A57" s="46">
        <v>3</v>
      </c>
      <c r="B57" s="45" t="s">
        <v>14</v>
      </c>
      <c r="C57" s="20">
        <v>2.23</v>
      </c>
      <c r="D57" s="20">
        <v>7</v>
      </c>
      <c r="E57" s="20"/>
      <c r="F57" s="34">
        <f>(C57*D57)</f>
        <v>15.61</v>
      </c>
      <c r="G57" s="20"/>
    </row>
    <row r="58" spans="1:7" x14ac:dyDescent="0.25">
      <c r="A58" s="46">
        <v>4</v>
      </c>
      <c r="B58" s="45" t="s">
        <v>15</v>
      </c>
      <c r="C58" s="20">
        <v>2.4500000000000002</v>
      </c>
      <c r="D58" s="20">
        <v>5</v>
      </c>
      <c r="E58" s="20"/>
      <c r="F58" s="31">
        <f>(C58*D58)</f>
        <v>12.25</v>
      </c>
      <c r="G58" s="20"/>
    </row>
    <row r="59" spans="1:7" x14ac:dyDescent="0.25">
      <c r="A59" s="46"/>
      <c r="B59" s="45"/>
      <c r="C59" s="20"/>
      <c r="D59" s="20"/>
      <c r="E59" s="20"/>
      <c r="F59" s="31">
        <v>0.61</v>
      </c>
      <c r="G59" s="20"/>
    </row>
    <row r="60" spans="1:7" x14ac:dyDescent="0.25">
      <c r="A60" s="46"/>
      <c r="B60" s="45"/>
      <c r="C60" s="20"/>
      <c r="D60" s="20"/>
      <c r="E60" s="20"/>
      <c r="F60" s="34">
        <f>SUM(F58:F59)</f>
        <v>12.86</v>
      </c>
      <c r="G60" s="20"/>
    </row>
    <row r="61" spans="1:7" x14ac:dyDescent="0.25">
      <c r="A61" s="37"/>
      <c r="B61" s="22"/>
      <c r="C61" s="20"/>
      <c r="D61" s="20"/>
      <c r="E61" s="20"/>
      <c r="F61" s="31"/>
      <c r="G61" s="20"/>
    </row>
    <row r="62" spans="1:7" x14ac:dyDescent="0.25">
      <c r="A62" s="37">
        <v>5</v>
      </c>
      <c r="B62" s="45" t="s">
        <v>16</v>
      </c>
      <c r="C62" s="20">
        <v>7</v>
      </c>
      <c r="D62" s="20"/>
      <c r="E62" s="20">
        <v>2</v>
      </c>
      <c r="F62" s="31">
        <f>(C62*E62)</f>
        <v>14</v>
      </c>
      <c r="G62" s="20"/>
    </row>
    <row r="63" spans="1:7" x14ac:dyDescent="0.25">
      <c r="A63" s="37"/>
      <c r="B63" s="22" t="s">
        <v>17</v>
      </c>
      <c r="C63" s="20">
        <v>5.5</v>
      </c>
      <c r="D63" s="20"/>
      <c r="E63" s="20">
        <v>2</v>
      </c>
      <c r="F63" s="31">
        <f>(C63*E63)</f>
        <v>11</v>
      </c>
      <c r="G63" s="20"/>
    </row>
    <row r="64" spans="1:7" x14ac:dyDescent="0.25">
      <c r="A64" s="37"/>
      <c r="B64" s="22"/>
      <c r="C64" s="20"/>
      <c r="D64" s="20"/>
      <c r="E64" s="20"/>
      <c r="F64" s="34">
        <f>SUM(F62:F63)</f>
        <v>25</v>
      </c>
      <c r="G64" s="20"/>
    </row>
    <row r="65" spans="1:7" x14ac:dyDescent="0.25">
      <c r="A65" s="37"/>
      <c r="B65" s="22"/>
      <c r="C65" s="20"/>
      <c r="D65" s="20"/>
      <c r="E65" s="20"/>
      <c r="F65" s="34"/>
      <c r="G65" s="20"/>
    </row>
    <row r="66" spans="1:7" x14ac:dyDescent="0.25">
      <c r="A66" s="37">
        <v>6</v>
      </c>
      <c r="B66" s="45" t="s">
        <v>18</v>
      </c>
      <c r="C66" s="20"/>
      <c r="D66" s="20"/>
      <c r="E66" s="20"/>
      <c r="F66" s="31"/>
      <c r="G66" s="20"/>
    </row>
    <row r="67" spans="1:7" ht="30" x14ac:dyDescent="0.25">
      <c r="A67" s="37"/>
      <c r="B67" s="35" t="s">
        <v>19</v>
      </c>
      <c r="C67" s="20">
        <v>2.23</v>
      </c>
      <c r="D67" s="20">
        <v>3</v>
      </c>
      <c r="E67" s="20"/>
      <c r="F67" s="34">
        <f>(C67*D67)</f>
        <v>6.6899999999999995</v>
      </c>
      <c r="G67" s="20"/>
    </row>
    <row r="68" spans="1:7" x14ac:dyDescent="0.25">
      <c r="A68" s="37">
        <v>7</v>
      </c>
      <c r="B68" s="27" t="s">
        <v>20</v>
      </c>
      <c r="C68" s="20">
        <v>1.53</v>
      </c>
      <c r="D68" s="20">
        <v>0.9</v>
      </c>
      <c r="E68" s="20">
        <v>2</v>
      </c>
      <c r="F68" s="34">
        <f>(C68*D68*E68)</f>
        <v>2.754</v>
      </c>
      <c r="G68" s="20"/>
    </row>
    <row r="69" spans="1:7" x14ac:dyDescent="0.25">
      <c r="A69" s="37"/>
      <c r="B69" s="35"/>
      <c r="C69" s="20"/>
      <c r="D69" s="20"/>
      <c r="E69" s="20"/>
      <c r="F69" s="34"/>
      <c r="G69" s="20"/>
    </row>
    <row r="70" spans="1:7" x14ac:dyDescent="0.25">
      <c r="A70" s="37">
        <v>8</v>
      </c>
      <c r="B70" s="27" t="s">
        <v>21</v>
      </c>
      <c r="C70" s="20"/>
      <c r="D70" s="20"/>
      <c r="E70" s="20"/>
      <c r="F70" s="34"/>
      <c r="G70" s="20"/>
    </row>
    <row r="71" spans="1:7" x14ac:dyDescent="0.25">
      <c r="A71" s="37"/>
      <c r="B71" s="35" t="s">
        <v>22</v>
      </c>
      <c r="C71" s="20">
        <v>0.3</v>
      </c>
      <c r="D71" s="20">
        <v>0.3</v>
      </c>
      <c r="E71" s="20">
        <v>19</v>
      </c>
      <c r="F71" s="31">
        <f>(C71*D71*E71)</f>
        <v>1.71</v>
      </c>
      <c r="G71" s="20"/>
    </row>
    <row r="72" spans="1:7" x14ac:dyDescent="0.25">
      <c r="A72" s="37"/>
      <c r="B72" s="35" t="s">
        <v>23</v>
      </c>
      <c r="C72" s="20">
        <v>0.4</v>
      </c>
      <c r="D72" s="20">
        <v>0.4</v>
      </c>
      <c r="E72" s="20">
        <v>24</v>
      </c>
      <c r="F72" s="31">
        <f>(C72*D72*E72)</f>
        <v>3.8400000000000007</v>
      </c>
      <c r="G72" s="20"/>
    </row>
    <row r="73" spans="1:7" x14ac:dyDescent="0.25">
      <c r="A73" s="37"/>
      <c r="B73" s="35"/>
      <c r="C73" s="20"/>
      <c r="D73" s="20"/>
      <c r="E73" s="20"/>
      <c r="F73" s="34">
        <f>SUM(F71:F72)</f>
        <v>5.5500000000000007</v>
      </c>
      <c r="G73" s="20"/>
    </row>
    <row r="74" spans="1:7" x14ac:dyDescent="0.25">
      <c r="A74" s="37"/>
      <c r="B74" s="35"/>
      <c r="C74" s="20"/>
      <c r="D74" s="20"/>
      <c r="E74" s="20"/>
      <c r="F74" s="34"/>
      <c r="G74" s="20"/>
    </row>
    <row r="75" spans="1:7" x14ac:dyDescent="0.25">
      <c r="A75" s="37"/>
      <c r="B75" s="35" t="s">
        <v>24</v>
      </c>
      <c r="C75" s="20">
        <v>0.4</v>
      </c>
      <c r="D75" s="20">
        <v>0.4</v>
      </c>
      <c r="E75" s="20">
        <v>24</v>
      </c>
      <c r="F75" s="31">
        <f>(C75*D75*E75)</f>
        <v>3.8400000000000007</v>
      </c>
      <c r="G75" s="20"/>
    </row>
    <row r="76" spans="1:7" x14ac:dyDescent="0.25">
      <c r="A76" s="37"/>
      <c r="B76" s="35" t="s">
        <v>25</v>
      </c>
      <c r="C76" s="20">
        <v>0.3</v>
      </c>
      <c r="D76" s="20">
        <v>0.3</v>
      </c>
      <c r="E76" s="20">
        <v>19</v>
      </c>
      <c r="F76" s="31">
        <f>(C76*D76*E76)</f>
        <v>1.71</v>
      </c>
      <c r="G76" s="20"/>
    </row>
    <row r="77" spans="1:7" x14ac:dyDescent="0.25">
      <c r="A77" s="37"/>
      <c r="B77" s="35"/>
      <c r="C77" s="20"/>
      <c r="D77" s="20"/>
      <c r="E77" s="20"/>
      <c r="F77" s="34">
        <f>SUM(F75:F76)</f>
        <v>5.5500000000000007</v>
      </c>
      <c r="G77" s="20"/>
    </row>
    <row r="78" spans="1:7" x14ac:dyDescent="0.25">
      <c r="A78" s="37"/>
      <c r="B78" s="22"/>
      <c r="C78" s="20"/>
      <c r="D78" s="20"/>
      <c r="E78" s="20"/>
      <c r="F78" s="31"/>
      <c r="G78" s="20"/>
    </row>
    <row r="79" spans="1:7" x14ac:dyDescent="0.25">
      <c r="A79" s="37">
        <v>9</v>
      </c>
      <c r="B79" s="45" t="s">
        <v>26</v>
      </c>
      <c r="C79" s="20"/>
      <c r="D79" s="20"/>
      <c r="E79" s="20"/>
      <c r="F79" s="31"/>
      <c r="G79" s="20"/>
    </row>
    <row r="80" spans="1:7" x14ac:dyDescent="0.25">
      <c r="A80" s="37"/>
      <c r="B80" s="22" t="s">
        <v>27</v>
      </c>
      <c r="C80" s="20"/>
      <c r="D80" s="20"/>
      <c r="E80" s="20"/>
      <c r="F80" s="34">
        <v>10</v>
      </c>
      <c r="G80" s="20"/>
    </row>
    <row r="81" spans="1:7" x14ac:dyDescent="0.25">
      <c r="A81" s="37"/>
      <c r="B81" s="22" t="s">
        <v>28</v>
      </c>
      <c r="C81" s="20"/>
      <c r="D81" s="20"/>
      <c r="E81" s="20"/>
      <c r="F81" s="34">
        <v>5</v>
      </c>
      <c r="G81" s="20"/>
    </row>
    <row r="82" spans="1:7" x14ac:dyDescent="0.25">
      <c r="A82" s="37"/>
      <c r="B82" s="22" t="s">
        <v>29</v>
      </c>
      <c r="C82" s="20"/>
      <c r="D82" s="20"/>
      <c r="E82" s="20"/>
      <c r="F82" s="34">
        <v>10</v>
      </c>
      <c r="G82" s="20"/>
    </row>
    <row r="83" spans="1:7" x14ac:dyDescent="0.25">
      <c r="A83" s="37"/>
      <c r="B83" s="22" t="s">
        <v>30</v>
      </c>
      <c r="C83" s="20"/>
      <c r="D83" s="20"/>
      <c r="E83" s="20"/>
      <c r="F83" s="34">
        <v>5</v>
      </c>
      <c r="G83" s="31"/>
    </row>
    <row r="84" spans="1:7" x14ac:dyDescent="0.25">
      <c r="A84" s="37"/>
      <c r="B84" s="20"/>
      <c r="C84" s="20"/>
      <c r="D84" s="20"/>
      <c r="E84" s="20"/>
      <c r="F84" s="20"/>
      <c r="G84" s="20"/>
    </row>
    <row r="85" spans="1:7" x14ac:dyDescent="0.25">
      <c r="A85" s="37">
        <v>10</v>
      </c>
      <c r="B85" s="27" t="s">
        <v>31</v>
      </c>
      <c r="C85" s="20"/>
      <c r="D85" s="20"/>
      <c r="E85" s="20"/>
      <c r="F85" s="20"/>
      <c r="G85" s="20"/>
    </row>
    <row r="86" spans="1:7" x14ac:dyDescent="0.25">
      <c r="A86" s="37"/>
      <c r="B86" s="22" t="s">
        <v>32</v>
      </c>
      <c r="C86" s="20"/>
      <c r="D86" s="20"/>
      <c r="E86" s="20"/>
      <c r="F86" s="31">
        <v>7</v>
      </c>
      <c r="G86" s="20"/>
    </row>
    <row r="87" spans="1:7" x14ac:dyDescent="0.25">
      <c r="A87" s="37"/>
      <c r="B87" s="22" t="s">
        <v>33</v>
      </c>
      <c r="C87" s="20"/>
      <c r="D87" s="20"/>
      <c r="E87" s="20"/>
      <c r="F87" s="31">
        <v>7</v>
      </c>
      <c r="G87" s="20"/>
    </row>
    <row r="88" spans="1:7" x14ac:dyDescent="0.25">
      <c r="A88" s="37"/>
      <c r="B88" s="22" t="s">
        <v>34</v>
      </c>
      <c r="C88" s="20"/>
      <c r="D88" s="20"/>
      <c r="E88" s="20"/>
      <c r="F88" s="31">
        <v>5</v>
      </c>
      <c r="G88" s="20"/>
    </row>
    <row r="89" spans="1:7" x14ac:dyDescent="0.25">
      <c r="A89" s="37"/>
      <c r="B89" s="22" t="s">
        <v>35</v>
      </c>
      <c r="C89" s="20"/>
      <c r="D89" s="20"/>
      <c r="E89" s="20"/>
      <c r="F89" s="31">
        <v>8</v>
      </c>
      <c r="G89" s="20"/>
    </row>
    <row r="90" spans="1:7" x14ac:dyDescent="0.25">
      <c r="A90" s="37"/>
      <c r="B90" s="22" t="s">
        <v>36</v>
      </c>
      <c r="C90" s="20"/>
      <c r="D90" s="20"/>
      <c r="E90" s="20"/>
      <c r="F90" s="31">
        <v>3</v>
      </c>
      <c r="G90" s="20"/>
    </row>
    <row r="91" spans="1:7" ht="36.75" customHeight="1" x14ac:dyDescent="0.25">
      <c r="A91" s="37"/>
      <c r="B91" s="22"/>
      <c r="C91" s="20"/>
      <c r="D91" s="20"/>
      <c r="E91" s="20"/>
      <c r="F91" s="31"/>
      <c r="G91" s="20"/>
    </row>
    <row r="92" spans="1:7" ht="30" x14ac:dyDescent="0.25">
      <c r="A92" s="37">
        <v>11</v>
      </c>
      <c r="B92" s="27" t="s">
        <v>37</v>
      </c>
      <c r="C92" s="20"/>
      <c r="D92" s="20"/>
      <c r="E92" s="20"/>
      <c r="F92" s="31">
        <v>3</v>
      </c>
      <c r="G92" s="20"/>
    </row>
    <row r="93" spans="1:7" x14ac:dyDescent="0.25">
      <c r="A93" s="37"/>
      <c r="B93" s="20"/>
      <c r="C93" s="20"/>
      <c r="D93" s="20"/>
      <c r="E93" s="20"/>
      <c r="F93" s="20"/>
      <c r="G93" s="20"/>
    </row>
    <row r="94" spans="1:7" x14ac:dyDescent="0.25">
      <c r="A94" s="37">
        <v>12</v>
      </c>
      <c r="B94" s="45" t="s">
        <v>38</v>
      </c>
      <c r="C94" s="20"/>
      <c r="D94" s="20"/>
      <c r="E94" s="20"/>
      <c r="F94" s="31"/>
      <c r="G94" s="20"/>
    </row>
    <row r="95" spans="1:7" x14ac:dyDescent="0.25">
      <c r="A95" s="37"/>
      <c r="B95" s="22" t="s">
        <v>39</v>
      </c>
      <c r="C95" s="20">
        <v>1.53</v>
      </c>
      <c r="D95" s="20">
        <v>0.9</v>
      </c>
      <c r="E95" s="20">
        <v>2</v>
      </c>
      <c r="F95" s="31">
        <f>(C95*D95*E95)</f>
        <v>2.754</v>
      </c>
      <c r="G95" s="20"/>
    </row>
    <row r="96" spans="1:7" x14ac:dyDescent="0.25">
      <c r="A96" s="37"/>
      <c r="B96" s="22" t="s">
        <v>40</v>
      </c>
      <c r="C96" s="20">
        <v>0.2</v>
      </c>
      <c r="D96" s="20">
        <v>2.4</v>
      </c>
      <c r="E96" s="20"/>
      <c r="F96" s="31">
        <f>(C96*D96)</f>
        <v>0.48</v>
      </c>
      <c r="G96" s="20"/>
    </row>
    <row r="97" spans="1:7" x14ac:dyDescent="0.25">
      <c r="A97" s="37"/>
      <c r="B97" s="20"/>
      <c r="C97" s="20"/>
      <c r="D97" s="20"/>
      <c r="E97" s="20"/>
      <c r="F97" s="34">
        <f>SUM(F95:F96)</f>
        <v>3.234</v>
      </c>
      <c r="G97" s="20"/>
    </row>
    <row r="98" spans="1:7" x14ac:dyDescent="0.25">
      <c r="A98" s="37"/>
      <c r="B98" s="20"/>
      <c r="C98" s="20"/>
      <c r="D98" s="20"/>
      <c r="E98" s="20"/>
      <c r="F98" s="31"/>
      <c r="G98" s="20"/>
    </row>
    <row r="99" spans="1:7" x14ac:dyDescent="0.25">
      <c r="A99" s="37"/>
      <c r="B99" s="20"/>
      <c r="C99" s="20"/>
      <c r="D99" s="20"/>
      <c r="E99" s="20"/>
      <c r="F99" s="31"/>
      <c r="G99" s="20"/>
    </row>
    <row r="100" spans="1:7" x14ac:dyDescent="0.25">
      <c r="A100" s="37"/>
      <c r="B100" s="20"/>
      <c r="C100" s="20"/>
      <c r="D100" s="20"/>
      <c r="E100" s="20"/>
      <c r="F100" s="31"/>
      <c r="G100" s="20"/>
    </row>
    <row r="101" spans="1:7" x14ac:dyDescent="0.25">
      <c r="A101" s="37"/>
      <c r="B101" s="20"/>
      <c r="C101" s="20"/>
      <c r="D101" s="20"/>
      <c r="E101" s="20"/>
      <c r="F101" s="31"/>
      <c r="G101" s="20"/>
    </row>
    <row r="102" spans="1:7" x14ac:dyDescent="0.25">
      <c r="A102" s="37"/>
      <c r="B102" s="20"/>
      <c r="C102" s="20"/>
      <c r="D102" s="20"/>
      <c r="E102" s="20"/>
      <c r="F102" s="31"/>
      <c r="G102" s="20"/>
    </row>
    <row r="103" spans="1:7" x14ac:dyDescent="0.25">
      <c r="A103" s="37"/>
      <c r="B103" s="22"/>
      <c r="C103" s="20"/>
      <c r="D103" s="20"/>
      <c r="E103" s="20"/>
      <c r="F103" s="31"/>
      <c r="G103" s="20"/>
    </row>
    <row r="104" spans="1:7" x14ac:dyDescent="0.25">
      <c r="A104" s="37"/>
      <c r="B104" s="20"/>
      <c r="C104" s="20"/>
      <c r="D104" s="20"/>
      <c r="E104" s="20"/>
      <c r="F104" s="31"/>
      <c r="G104" s="20"/>
    </row>
    <row r="105" spans="1:7" x14ac:dyDescent="0.25">
      <c r="A105" s="37"/>
      <c r="B105" s="20"/>
      <c r="C105" s="20"/>
      <c r="D105" s="20"/>
      <c r="E105" s="20"/>
      <c r="F105" s="31"/>
      <c r="G105" s="20"/>
    </row>
    <row r="106" spans="1:7" x14ac:dyDescent="0.25">
      <c r="A106" s="37"/>
      <c r="B106" s="20"/>
      <c r="C106" s="20"/>
      <c r="D106" s="20"/>
      <c r="E106" s="20"/>
      <c r="F106" s="31"/>
      <c r="G106" s="20"/>
    </row>
    <row r="107" spans="1:7" x14ac:dyDescent="0.25">
      <c r="A107" s="37"/>
      <c r="B107" s="20"/>
      <c r="C107" s="20"/>
      <c r="D107" s="20"/>
      <c r="E107" s="20"/>
      <c r="F107" s="31"/>
      <c r="G107" s="20"/>
    </row>
    <row r="108" spans="1:7" x14ac:dyDescent="0.25">
      <c r="A108" s="37"/>
      <c r="B108" s="20"/>
      <c r="C108" s="20"/>
      <c r="D108" s="20"/>
      <c r="E108" s="20"/>
      <c r="F108" s="31"/>
      <c r="G108" s="20"/>
    </row>
    <row r="109" spans="1:7" x14ac:dyDescent="0.25">
      <c r="A109" s="37"/>
      <c r="B109" s="20"/>
      <c r="C109" s="20"/>
      <c r="D109" s="20"/>
      <c r="E109" s="20"/>
      <c r="F109" s="31"/>
      <c r="G109" s="20"/>
    </row>
    <row r="110" spans="1:7" x14ac:dyDescent="0.25">
      <c r="A110" s="37"/>
      <c r="B110" s="20"/>
      <c r="C110" s="20"/>
      <c r="D110" s="20"/>
      <c r="E110" s="20"/>
      <c r="F110" s="31"/>
      <c r="G110" s="20"/>
    </row>
    <row r="111" spans="1:7" x14ac:dyDescent="0.25">
      <c r="A111" s="37"/>
      <c r="B111" s="20"/>
      <c r="C111" s="20"/>
      <c r="D111" s="20"/>
      <c r="E111" s="20"/>
      <c r="F111" s="31"/>
      <c r="G111" s="20"/>
    </row>
    <row r="112" spans="1:7" x14ac:dyDescent="0.25">
      <c r="A112" s="37"/>
      <c r="B112" s="20"/>
      <c r="C112" s="20"/>
      <c r="D112" s="20"/>
      <c r="E112" s="20"/>
      <c r="F112" s="31"/>
      <c r="G112" s="20"/>
    </row>
    <row r="113" spans="1:7" x14ac:dyDescent="0.25">
      <c r="A113" s="37"/>
      <c r="B113" s="20"/>
      <c r="C113" s="20"/>
      <c r="D113" s="20"/>
      <c r="E113" s="20"/>
      <c r="F113" s="31"/>
      <c r="G113" s="20"/>
    </row>
    <row r="114" spans="1:7" x14ac:dyDescent="0.25">
      <c r="A114" s="37"/>
      <c r="B114" s="20"/>
      <c r="C114" s="20"/>
      <c r="D114" s="20"/>
      <c r="E114" s="20"/>
      <c r="F114" s="34"/>
      <c r="G114" s="20"/>
    </row>
    <row r="115" spans="1:7" x14ac:dyDescent="0.25">
      <c r="A115" s="37"/>
      <c r="B115" s="20"/>
      <c r="C115" s="20"/>
      <c r="D115" s="20"/>
      <c r="E115" s="20"/>
      <c r="F115" s="20"/>
      <c r="G115" s="20"/>
    </row>
    <row r="116" spans="1:7" x14ac:dyDescent="0.25">
      <c r="A116" s="37"/>
      <c r="B116" s="20"/>
      <c r="C116" s="20"/>
      <c r="D116" s="20"/>
      <c r="E116" s="20"/>
      <c r="F116" s="20"/>
      <c r="G116" s="20"/>
    </row>
    <row r="117" spans="1:7" x14ac:dyDescent="0.25">
      <c r="A117" s="37"/>
      <c r="B117" s="22"/>
      <c r="C117" s="20"/>
      <c r="D117" s="20"/>
      <c r="E117" s="20"/>
      <c r="F117" s="20"/>
      <c r="G117" s="20"/>
    </row>
    <row r="118" spans="1:7" x14ac:dyDescent="0.25">
      <c r="A118" s="37"/>
      <c r="B118" s="22"/>
      <c r="C118" s="20"/>
      <c r="D118" s="20"/>
      <c r="E118" s="20"/>
      <c r="F118" s="20"/>
      <c r="G118" s="20"/>
    </row>
    <row r="119" spans="1:7" x14ac:dyDescent="0.25">
      <c r="A119" s="37"/>
      <c r="B119" s="22"/>
      <c r="C119" s="20"/>
      <c r="D119" s="20"/>
      <c r="E119" s="20"/>
      <c r="F119" s="20"/>
      <c r="G119" s="20"/>
    </row>
    <row r="120" spans="1:7" x14ac:dyDescent="0.25">
      <c r="A120" s="37"/>
      <c r="B120" s="22"/>
      <c r="C120" s="20"/>
      <c r="D120" s="20"/>
      <c r="E120" s="20"/>
      <c r="F120" s="20"/>
      <c r="G120" s="20"/>
    </row>
    <row r="121" spans="1:7" x14ac:dyDescent="0.25">
      <c r="A121" s="37"/>
      <c r="B121" s="20"/>
      <c r="C121" s="20"/>
      <c r="D121" s="20"/>
      <c r="E121" s="20"/>
      <c r="F121" s="20"/>
      <c r="G121" s="20"/>
    </row>
    <row r="122" spans="1:7" x14ac:dyDescent="0.25">
      <c r="A122" s="37"/>
      <c r="B122" s="20"/>
      <c r="C122" s="20"/>
      <c r="D122" s="20"/>
      <c r="E122" s="20"/>
      <c r="F122" s="21"/>
      <c r="G122" s="20"/>
    </row>
    <row r="123" spans="1:7" x14ac:dyDescent="0.25">
      <c r="A123" s="37"/>
      <c r="B123" s="20"/>
      <c r="C123" s="20"/>
      <c r="D123" s="20"/>
      <c r="E123" s="20"/>
      <c r="F123" s="20"/>
      <c r="G123" s="20"/>
    </row>
    <row r="124" spans="1:7" x14ac:dyDescent="0.25">
      <c r="A124" s="37"/>
      <c r="B124" s="27"/>
      <c r="C124" s="20"/>
      <c r="D124" s="20"/>
      <c r="E124" s="20"/>
      <c r="F124" s="31"/>
      <c r="G124" s="20"/>
    </row>
    <row r="125" spans="1:7" x14ac:dyDescent="0.25">
      <c r="A125" s="37"/>
      <c r="B125" s="20"/>
      <c r="C125" s="20"/>
      <c r="D125" s="20"/>
      <c r="E125" s="20"/>
      <c r="F125" s="31"/>
      <c r="G125" s="20"/>
    </row>
    <row r="126" spans="1:7" x14ac:dyDescent="0.25">
      <c r="A126" s="37"/>
      <c r="B126" s="20"/>
      <c r="C126" s="20"/>
      <c r="D126" s="20"/>
      <c r="E126" s="20"/>
      <c r="F126" s="31"/>
      <c r="G126" s="20"/>
    </row>
    <row r="127" spans="1:7" x14ac:dyDescent="0.25">
      <c r="A127" s="37"/>
      <c r="B127" s="20"/>
      <c r="C127" s="20"/>
      <c r="D127" s="20"/>
      <c r="E127" s="20"/>
      <c r="F127" s="34"/>
      <c r="G127" s="20"/>
    </row>
    <row r="128" spans="1:7" x14ac:dyDescent="0.25">
      <c r="A128" s="37"/>
      <c r="B128" s="20"/>
      <c r="C128" s="20"/>
      <c r="D128" s="20"/>
      <c r="E128" s="20"/>
      <c r="F128" s="20"/>
      <c r="G128" s="20"/>
    </row>
    <row r="129" spans="1:7" x14ac:dyDescent="0.25">
      <c r="A129" s="37"/>
      <c r="B129" s="20"/>
      <c r="C129" s="20"/>
      <c r="D129" s="20"/>
      <c r="E129" s="20"/>
      <c r="F129" s="20"/>
      <c r="G129" s="20"/>
    </row>
  </sheetData>
  <mergeCells count="2">
    <mergeCell ref="A2:B2"/>
    <mergeCell ref="A3:B3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39"/>
  <sheetViews>
    <sheetView tabSelected="1" topLeftCell="E1" zoomScale="70" zoomScaleNormal="70" workbookViewId="0">
      <selection activeCell="T1" sqref="S1:T1048576"/>
    </sheetView>
  </sheetViews>
  <sheetFormatPr defaultColWidth="9.140625" defaultRowHeight="15" x14ac:dyDescent="0.25"/>
  <cols>
    <col min="1" max="1" width="9.140625" style="19" customWidth="1"/>
    <col min="2" max="2" width="25.42578125" style="19" customWidth="1"/>
    <col min="3" max="3" width="51.5703125" style="54" customWidth="1"/>
    <col min="4" max="4" width="34.5703125" style="54" customWidth="1"/>
    <col min="5" max="5" width="57" style="19" customWidth="1"/>
    <col min="6" max="6" width="19.28515625" style="19" customWidth="1"/>
    <col min="7" max="7" width="14.5703125" style="19" customWidth="1"/>
    <col min="8" max="10" width="9.140625" style="19"/>
    <col min="11" max="11" width="12.85546875" style="19" bestFit="1" customWidth="1"/>
    <col min="12" max="12" width="7.42578125" style="19" bestFit="1" customWidth="1"/>
    <col min="13" max="13" width="12.85546875" style="19" customWidth="1"/>
    <col min="14" max="14" width="7.85546875" style="19" customWidth="1"/>
    <col min="15" max="15" width="12.85546875" style="19" bestFit="1" customWidth="1"/>
    <col min="16" max="16" width="27.85546875" style="19" customWidth="1"/>
    <col min="17" max="20" width="9.140625" style="19"/>
    <col min="21" max="21" width="10.140625" style="19" bestFit="1" customWidth="1"/>
    <col min="22" max="16384" width="9.140625" style="19"/>
  </cols>
  <sheetData>
    <row r="1" spans="1:22" ht="33" customHeight="1" x14ac:dyDescent="0.25">
      <c r="A1" s="67" t="s">
        <v>41</v>
      </c>
      <c r="B1" s="68"/>
      <c r="C1" s="68"/>
      <c r="D1" s="55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4"/>
    </row>
    <row r="2" spans="1:22" x14ac:dyDescent="0.25">
      <c r="A2" s="25"/>
      <c r="B2" s="25"/>
      <c r="C2" s="50"/>
      <c r="D2" s="50"/>
      <c r="E2" s="25"/>
      <c r="F2" s="25"/>
      <c r="G2" s="25"/>
      <c r="H2" s="25"/>
      <c r="I2" s="25"/>
      <c r="J2" s="25"/>
      <c r="K2" s="25"/>
      <c r="L2" s="25"/>
      <c r="M2" s="25"/>
      <c r="N2" s="18"/>
      <c r="O2" s="18"/>
      <c r="P2" s="1" t="s">
        <v>42</v>
      </c>
    </row>
    <row r="3" spans="1:22" x14ac:dyDescent="0.25">
      <c r="A3" s="10" t="s">
        <v>43</v>
      </c>
      <c r="B3" s="43" t="s">
        <v>44</v>
      </c>
      <c r="C3" s="51" t="s">
        <v>45</v>
      </c>
      <c r="D3" s="10" t="s">
        <v>46</v>
      </c>
      <c r="E3" s="10" t="s">
        <v>47</v>
      </c>
      <c r="F3" s="10" t="s">
        <v>48</v>
      </c>
      <c r="G3" s="10" t="s">
        <v>49</v>
      </c>
      <c r="H3" s="11" t="s">
        <v>50</v>
      </c>
      <c r="I3" s="10" t="s">
        <v>51</v>
      </c>
      <c r="J3" s="63" t="s">
        <v>126</v>
      </c>
      <c r="K3" s="64"/>
      <c r="L3" s="63" t="s">
        <v>128</v>
      </c>
      <c r="M3" s="64"/>
      <c r="N3" s="63" t="s">
        <v>127</v>
      </c>
      <c r="O3" s="64"/>
      <c r="P3" s="2" t="s">
        <v>54</v>
      </c>
    </row>
    <row r="4" spans="1:22" x14ac:dyDescent="0.25">
      <c r="A4" s="8"/>
      <c r="B4" s="8"/>
      <c r="C4" s="6"/>
      <c r="D4" s="6"/>
      <c r="E4" s="8"/>
      <c r="F4" s="8"/>
      <c r="G4" s="8"/>
      <c r="H4" s="8"/>
      <c r="I4" s="8"/>
      <c r="J4" s="10" t="s">
        <v>52</v>
      </c>
      <c r="K4" s="10" t="s">
        <v>53</v>
      </c>
      <c r="L4" s="10" t="s">
        <v>52</v>
      </c>
      <c r="M4" s="10" t="s">
        <v>53</v>
      </c>
      <c r="N4" s="10" t="s">
        <v>52</v>
      </c>
      <c r="O4" s="10" t="s">
        <v>53</v>
      </c>
      <c r="P4" s="3"/>
    </row>
    <row r="5" spans="1:22" ht="18" customHeight="1" x14ac:dyDescent="0.25">
      <c r="A5" s="65"/>
      <c r="B5" s="66"/>
      <c r="C5" s="52"/>
      <c r="D5" s="5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5"/>
    </row>
    <row r="6" spans="1:22" x14ac:dyDescent="0.25">
      <c r="A6" s="16"/>
      <c r="B6" s="6"/>
      <c r="C6" s="6"/>
      <c r="D6" s="6"/>
      <c r="E6" s="12"/>
      <c r="F6" s="16"/>
      <c r="G6" s="16"/>
      <c r="H6" s="16"/>
      <c r="I6" s="12"/>
      <c r="J6" s="12"/>
      <c r="K6" s="12"/>
      <c r="L6" s="12"/>
      <c r="M6" s="12"/>
      <c r="N6" s="12"/>
      <c r="O6" s="12"/>
      <c r="P6" s="3"/>
    </row>
    <row r="7" spans="1:22" ht="209.1" customHeight="1" x14ac:dyDescent="0.25">
      <c r="A7" s="16">
        <v>1</v>
      </c>
      <c r="B7" s="49" t="s">
        <v>55</v>
      </c>
      <c r="C7" s="49" t="s">
        <v>56</v>
      </c>
      <c r="D7" s="49" t="s">
        <v>129</v>
      </c>
      <c r="E7" s="15"/>
      <c r="F7" s="7"/>
      <c r="G7" s="17"/>
      <c r="H7" s="47" t="s">
        <v>57</v>
      </c>
      <c r="I7" s="30">
        <f>'MEASUREMENT SHEET'!F39*1.1</f>
        <v>153.00570999999999</v>
      </c>
      <c r="J7" s="15">
        <v>1800</v>
      </c>
      <c r="K7" s="15">
        <f>$I7*J7</f>
        <v>275410.27799999999</v>
      </c>
      <c r="L7" s="15">
        <v>3640</v>
      </c>
      <c r="M7" s="15">
        <f>$I7*L7</f>
        <v>556940.7844</v>
      </c>
      <c r="N7" s="15">
        <v>4000</v>
      </c>
      <c r="O7" s="15">
        <f>$I7*N7</f>
        <v>612022.84</v>
      </c>
      <c r="P7" s="48" t="s">
        <v>58</v>
      </c>
    </row>
    <row r="8" spans="1:22" x14ac:dyDescent="0.25">
      <c r="A8" s="8"/>
      <c r="B8" s="8"/>
      <c r="C8" s="6"/>
      <c r="D8" s="6"/>
      <c r="E8" s="8"/>
      <c r="F8" s="8"/>
      <c r="G8" s="8"/>
      <c r="H8" s="40"/>
      <c r="I8" s="30"/>
      <c r="J8" s="16"/>
      <c r="K8" s="15">
        <f t="shared" ref="K8:O38" si="0">$I8*J8</f>
        <v>0</v>
      </c>
      <c r="L8" s="16"/>
      <c r="M8" s="15">
        <f t="shared" ref="M8" si="1">$I8*L8</f>
        <v>0</v>
      </c>
      <c r="N8" s="16"/>
      <c r="O8" s="15">
        <f t="shared" si="0"/>
        <v>0</v>
      </c>
      <c r="P8" s="13"/>
    </row>
    <row r="9" spans="1:22" ht="264" customHeight="1" x14ac:dyDescent="0.25">
      <c r="A9" s="16">
        <v>2</v>
      </c>
      <c r="B9" s="7" t="s">
        <v>59</v>
      </c>
      <c r="C9" s="49" t="s">
        <v>60</v>
      </c>
      <c r="D9" s="49" t="s">
        <v>61</v>
      </c>
      <c r="E9" s="26"/>
      <c r="F9" s="7"/>
      <c r="G9" s="36"/>
      <c r="H9" s="47" t="s">
        <v>57</v>
      </c>
      <c r="I9" s="30">
        <f>'MEASUREMENT SHEET'!F55*1.1</f>
        <v>7.1131500000000019</v>
      </c>
      <c r="J9" s="15">
        <v>15000</v>
      </c>
      <c r="K9" s="15">
        <f t="shared" si="0"/>
        <v>106697.25000000003</v>
      </c>
      <c r="L9" s="15">
        <v>16200</v>
      </c>
      <c r="M9" s="15">
        <f t="shared" ref="M9" si="2">$I9*L9</f>
        <v>115233.03000000003</v>
      </c>
      <c r="N9" s="15">
        <v>23500</v>
      </c>
      <c r="O9" s="15">
        <f t="shared" si="0"/>
        <v>167159.02500000005</v>
      </c>
      <c r="P9" s="9"/>
    </row>
    <row r="10" spans="1:22" x14ac:dyDescent="0.25">
      <c r="A10" s="8"/>
      <c r="B10" s="7"/>
      <c r="C10" s="53"/>
      <c r="D10" s="53"/>
      <c r="E10" s="26"/>
      <c r="F10" s="7"/>
      <c r="G10" s="36"/>
      <c r="H10" s="39"/>
      <c r="I10" s="30"/>
      <c r="J10" s="15"/>
      <c r="K10" s="15">
        <f t="shared" si="0"/>
        <v>0</v>
      </c>
      <c r="L10" s="15"/>
      <c r="M10" s="15">
        <f t="shared" ref="M10" si="3">$I10*L10</f>
        <v>0</v>
      </c>
      <c r="N10" s="15"/>
      <c r="O10" s="15">
        <f t="shared" si="0"/>
        <v>0</v>
      </c>
      <c r="P10" s="9"/>
    </row>
    <row r="11" spans="1:22" ht="48" x14ac:dyDescent="0.25">
      <c r="A11" s="16">
        <v>3</v>
      </c>
      <c r="B11" s="7" t="s">
        <v>62</v>
      </c>
      <c r="C11" s="49" t="s">
        <v>63</v>
      </c>
      <c r="D11" s="49" t="s">
        <v>64</v>
      </c>
      <c r="E11" s="15"/>
      <c r="F11" s="7"/>
      <c r="G11" s="14"/>
      <c r="H11" s="47" t="s">
        <v>65</v>
      </c>
      <c r="I11" s="30">
        <f>'MEASUREMENT SHEET'!F64*1.1</f>
        <v>27.500000000000004</v>
      </c>
      <c r="J11" s="15">
        <v>3200</v>
      </c>
      <c r="K11" s="15">
        <f t="shared" si="0"/>
        <v>88000.000000000015</v>
      </c>
      <c r="L11" s="15">
        <v>1380</v>
      </c>
      <c r="M11" s="15">
        <f t="shared" ref="M11" si="4">$I11*L11</f>
        <v>37950.000000000007</v>
      </c>
      <c r="N11" s="15">
        <v>1500</v>
      </c>
      <c r="O11" s="15">
        <f t="shared" si="0"/>
        <v>41250.000000000007</v>
      </c>
      <c r="P11" s="13"/>
    </row>
    <row r="12" spans="1:22" ht="16.5" customHeight="1" x14ac:dyDescent="0.25">
      <c r="A12" s="7"/>
      <c r="B12" s="7"/>
      <c r="C12" s="49"/>
      <c r="D12" s="49"/>
      <c r="E12" s="26"/>
      <c r="F12" s="7"/>
      <c r="G12" s="7"/>
      <c r="H12" s="47"/>
      <c r="I12" s="26"/>
      <c r="J12" s="15"/>
      <c r="K12" s="15">
        <f t="shared" si="0"/>
        <v>0</v>
      </c>
      <c r="L12" s="15"/>
      <c r="M12" s="15">
        <f t="shared" ref="M12" si="5">$I12*L12</f>
        <v>0</v>
      </c>
      <c r="N12" s="15"/>
      <c r="O12" s="15">
        <f t="shared" si="0"/>
        <v>0</v>
      </c>
      <c r="P12" s="9"/>
    </row>
    <row r="13" spans="1:22" ht="161.25" customHeight="1" x14ac:dyDescent="0.25">
      <c r="A13" s="14">
        <v>4</v>
      </c>
      <c r="B13" s="7" t="s">
        <v>66</v>
      </c>
      <c r="C13" s="49" t="s">
        <v>67</v>
      </c>
      <c r="D13" s="56" t="s">
        <v>68</v>
      </c>
      <c r="E13" s="26"/>
      <c r="F13" s="7"/>
      <c r="G13" s="7"/>
      <c r="H13" s="47" t="s">
        <v>57</v>
      </c>
      <c r="I13" s="30">
        <f>'MEASUREMENT SHEET'!F60</f>
        <v>12.86</v>
      </c>
      <c r="J13" s="15">
        <v>2500</v>
      </c>
      <c r="K13" s="15">
        <f t="shared" si="0"/>
        <v>32150</v>
      </c>
      <c r="L13" s="15">
        <v>3060</v>
      </c>
      <c r="M13" s="15">
        <f t="shared" ref="M13" si="6">$I13*L13</f>
        <v>39351.599999999999</v>
      </c>
      <c r="N13" s="15">
        <v>3500</v>
      </c>
      <c r="O13" s="15">
        <f t="shared" si="0"/>
        <v>45010</v>
      </c>
      <c r="P13" s="9"/>
    </row>
    <row r="14" spans="1:22" ht="14.25" customHeight="1" x14ac:dyDescent="0.25">
      <c r="A14" s="16"/>
      <c r="B14" s="7"/>
      <c r="C14" s="49"/>
      <c r="D14" s="49"/>
      <c r="E14" s="15"/>
      <c r="F14" s="7"/>
      <c r="G14" s="17"/>
      <c r="H14" s="47"/>
      <c r="I14" s="15"/>
      <c r="J14" s="15"/>
      <c r="K14" s="15">
        <f t="shared" si="0"/>
        <v>0</v>
      </c>
      <c r="L14" s="15"/>
      <c r="M14" s="15">
        <f t="shared" ref="M14" si="7">$I14*L14</f>
        <v>0</v>
      </c>
      <c r="N14" s="15"/>
      <c r="O14" s="15">
        <f t="shared" si="0"/>
        <v>0</v>
      </c>
      <c r="P14" s="13"/>
    </row>
    <row r="15" spans="1:22" ht="160.5" customHeight="1" x14ac:dyDescent="0.25">
      <c r="A15" s="16">
        <v>5</v>
      </c>
      <c r="B15" s="7" t="s">
        <v>69</v>
      </c>
      <c r="C15" s="49" t="s">
        <v>70</v>
      </c>
      <c r="D15" s="49" t="s">
        <v>71</v>
      </c>
      <c r="E15" s="15"/>
      <c r="F15" s="7"/>
      <c r="G15" s="14"/>
      <c r="H15" s="47" t="s">
        <v>57</v>
      </c>
      <c r="I15" s="30">
        <f>'MEASUREMENT SHEET'!F57</f>
        <v>15.61</v>
      </c>
      <c r="J15" s="15">
        <v>2200</v>
      </c>
      <c r="K15" s="15">
        <f t="shared" si="0"/>
        <v>34342</v>
      </c>
      <c r="L15" s="15">
        <v>4200</v>
      </c>
      <c r="M15" s="15">
        <f t="shared" ref="M15" si="8">$I15*L15</f>
        <v>65562</v>
      </c>
      <c r="N15" s="15">
        <v>4700</v>
      </c>
      <c r="O15" s="15">
        <f t="shared" si="0"/>
        <v>73367</v>
      </c>
      <c r="P15" s="13" t="s">
        <v>72</v>
      </c>
      <c r="U15" s="61"/>
      <c r="V15" s="61"/>
    </row>
    <row r="16" spans="1:22" x14ac:dyDescent="0.25">
      <c r="A16" s="8"/>
      <c r="B16" s="8"/>
      <c r="C16" s="6"/>
      <c r="D16" s="6"/>
      <c r="E16" s="8"/>
      <c r="F16" s="8"/>
      <c r="G16" s="8"/>
      <c r="H16" s="16"/>
      <c r="I16" s="8"/>
      <c r="J16" s="8"/>
      <c r="K16" s="15">
        <f t="shared" si="0"/>
        <v>0</v>
      </c>
      <c r="L16" s="8"/>
      <c r="M16" s="15">
        <f t="shared" ref="M16" si="9">$I16*L16</f>
        <v>0</v>
      </c>
      <c r="N16" s="8"/>
      <c r="O16" s="15">
        <f t="shared" si="0"/>
        <v>0</v>
      </c>
      <c r="P16" s="8"/>
    </row>
    <row r="17" spans="1:16" ht="139.5" customHeight="1" x14ac:dyDescent="0.25">
      <c r="A17" s="16">
        <v>6</v>
      </c>
      <c r="B17" s="26" t="s">
        <v>73</v>
      </c>
      <c r="C17" s="49" t="s">
        <v>74</v>
      </c>
      <c r="D17" s="49" t="s">
        <v>68</v>
      </c>
      <c r="E17" s="15"/>
      <c r="F17" s="7"/>
      <c r="G17" s="14"/>
      <c r="H17" s="47" t="s">
        <v>57</v>
      </c>
      <c r="I17" s="30">
        <f>'MEASUREMENT SHEET'!F67</f>
        <v>6.6899999999999995</v>
      </c>
      <c r="J17" s="15">
        <v>1100</v>
      </c>
      <c r="K17" s="15">
        <f t="shared" si="0"/>
        <v>7358.9999999999991</v>
      </c>
      <c r="L17" s="15">
        <v>3060</v>
      </c>
      <c r="M17" s="15">
        <f t="shared" ref="M17" si="10">$I17*L17</f>
        <v>20471.399999999998</v>
      </c>
      <c r="N17" s="15">
        <v>4500</v>
      </c>
      <c r="O17" s="15">
        <f t="shared" si="0"/>
        <v>30104.999999999996</v>
      </c>
      <c r="P17" s="13" t="s">
        <v>72</v>
      </c>
    </row>
    <row r="18" spans="1:16" x14ac:dyDescent="0.25">
      <c r="A18" s="15"/>
      <c r="B18" s="15"/>
      <c r="C18" s="28"/>
      <c r="D18" s="28"/>
      <c r="E18" s="15"/>
      <c r="F18" s="15"/>
      <c r="G18" s="15"/>
      <c r="H18" s="41"/>
      <c r="I18" s="15"/>
      <c r="J18" s="15"/>
      <c r="K18" s="15">
        <f t="shared" si="0"/>
        <v>0</v>
      </c>
      <c r="L18" s="15"/>
      <c r="M18" s="15">
        <f t="shared" ref="M18" si="11">$I18*L18</f>
        <v>0</v>
      </c>
      <c r="N18" s="15"/>
      <c r="O18" s="15">
        <f t="shared" si="0"/>
        <v>0</v>
      </c>
      <c r="P18" s="15"/>
    </row>
    <row r="19" spans="1:16" ht="98.25" customHeight="1" x14ac:dyDescent="0.25">
      <c r="A19" s="16">
        <v>7</v>
      </c>
      <c r="B19" s="28" t="s">
        <v>75</v>
      </c>
      <c r="C19" s="49" t="s">
        <v>76</v>
      </c>
      <c r="D19" s="28" t="s">
        <v>77</v>
      </c>
      <c r="E19" s="15"/>
      <c r="F19" s="15"/>
      <c r="G19" s="15"/>
      <c r="H19" s="47" t="s">
        <v>57</v>
      </c>
      <c r="I19" s="29">
        <f>'MEASUREMENT SHEET'!F68</f>
        <v>2.754</v>
      </c>
      <c r="J19" s="15">
        <v>950</v>
      </c>
      <c r="K19" s="15">
        <f t="shared" si="0"/>
        <v>2616.3000000000002</v>
      </c>
      <c r="L19" s="15">
        <v>2400</v>
      </c>
      <c r="M19" s="15">
        <f t="shared" ref="M19" si="12">$I19*L19</f>
        <v>6609.6</v>
      </c>
      <c r="N19" s="15">
        <v>1900</v>
      </c>
      <c r="O19" s="15">
        <f t="shared" si="0"/>
        <v>5232.6000000000004</v>
      </c>
      <c r="P19" s="15"/>
    </row>
    <row r="20" spans="1:16" x14ac:dyDescent="0.25">
      <c r="A20" s="15"/>
      <c r="B20" s="15"/>
      <c r="C20" s="28"/>
      <c r="D20" s="28"/>
      <c r="E20" s="15"/>
      <c r="F20" s="15"/>
      <c r="G20" s="15"/>
      <c r="H20" s="15"/>
      <c r="I20" s="15"/>
      <c r="J20" s="15"/>
      <c r="K20" s="15">
        <f t="shared" si="0"/>
        <v>0</v>
      </c>
      <c r="L20" s="15"/>
      <c r="M20" s="15">
        <f t="shared" ref="M20" si="13">$I20*L20</f>
        <v>0</v>
      </c>
      <c r="N20" s="15"/>
      <c r="O20" s="15">
        <f t="shared" si="0"/>
        <v>0</v>
      </c>
      <c r="P20" s="15"/>
    </row>
    <row r="21" spans="1:16" ht="93.75" customHeight="1" x14ac:dyDescent="0.25">
      <c r="A21" s="16" t="s">
        <v>78</v>
      </c>
      <c r="B21" s="28" t="s">
        <v>79</v>
      </c>
      <c r="C21" s="28" t="s">
        <v>80</v>
      </c>
      <c r="D21" s="28" t="s">
        <v>81</v>
      </c>
      <c r="E21" s="15"/>
      <c r="F21" s="15"/>
      <c r="G21" s="15"/>
      <c r="H21" s="47" t="s">
        <v>57</v>
      </c>
      <c r="I21" s="29">
        <f>'MEASUREMENT SHEET'!F73*1.1</f>
        <v>6.1050000000000013</v>
      </c>
      <c r="J21" s="15">
        <v>6000</v>
      </c>
      <c r="K21" s="15">
        <f t="shared" si="0"/>
        <v>36630.000000000007</v>
      </c>
      <c r="L21" s="15">
        <v>4080</v>
      </c>
      <c r="M21" s="15">
        <f t="shared" ref="M21" si="14">$I21*L21</f>
        <v>24908.400000000005</v>
      </c>
      <c r="N21" s="15">
        <v>6500</v>
      </c>
      <c r="O21" s="15">
        <f t="shared" si="0"/>
        <v>39682.500000000007</v>
      </c>
      <c r="P21" s="15"/>
    </row>
    <row r="22" spans="1:16" ht="102" customHeight="1" x14ac:dyDescent="0.25">
      <c r="A22" s="16" t="s">
        <v>82</v>
      </c>
      <c r="B22" s="28" t="s">
        <v>83</v>
      </c>
      <c r="C22" s="28" t="s">
        <v>84</v>
      </c>
      <c r="D22" s="28" t="s">
        <v>85</v>
      </c>
      <c r="E22" s="15"/>
      <c r="F22" s="15"/>
      <c r="G22" s="15"/>
      <c r="H22" s="47" t="s">
        <v>57</v>
      </c>
      <c r="I22" s="29">
        <f>'MEASUREMENT SHEET'!F77*1.1</f>
        <v>6.1050000000000013</v>
      </c>
      <c r="J22" s="15">
        <v>6000</v>
      </c>
      <c r="K22" s="15">
        <f t="shared" si="0"/>
        <v>36630.000000000007</v>
      </c>
      <c r="L22" s="15">
        <v>3480</v>
      </c>
      <c r="M22" s="15">
        <f t="shared" ref="M22" si="15">$I22*L22</f>
        <v>21245.400000000005</v>
      </c>
      <c r="N22" s="15">
        <v>6500</v>
      </c>
      <c r="O22" s="15">
        <f t="shared" si="0"/>
        <v>39682.500000000007</v>
      </c>
      <c r="P22" s="15"/>
    </row>
    <row r="23" spans="1:16" x14ac:dyDescent="0.25">
      <c r="A23" s="16"/>
      <c r="B23" s="42"/>
      <c r="C23" s="28"/>
      <c r="D23" s="28"/>
      <c r="E23" s="15"/>
      <c r="F23" s="15"/>
      <c r="G23" s="15"/>
      <c r="H23" s="15"/>
      <c r="I23" s="30"/>
      <c r="J23" s="29"/>
      <c r="K23" s="15">
        <f t="shared" si="0"/>
        <v>0</v>
      </c>
      <c r="L23" s="29"/>
      <c r="M23" s="15">
        <f t="shared" ref="M23" si="16">$I23*L23</f>
        <v>0</v>
      </c>
      <c r="N23" s="29"/>
      <c r="O23" s="15">
        <f t="shared" si="0"/>
        <v>0</v>
      </c>
      <c r="P23" s="15"/>
    </row>
    <row r="24" spans="1:16" ht="103.5" customHeight="1" x14ac:dyDescent="0.25">
      <c r="A24" s="16">
        <v>9</v>
      </c>
      <c r="B24" s="28" t="s">
        <v>86</v>
      </c>
      <c r="C24" s="28" t="s">
        <v>87</v>
      </c>
      <c r="D24" s="28" t="s">
        <v>88</v>
      </c>
      <c r="E24" s="15"/>
      <c r="F24" s="15"/>
      <c r="G24" s="15"/>
      <c r="H24" s="47" t="s">
        <v>57</v>
      </c>
      <c r="I24" s="29">
        <f>'MEASUREMENT SHEET'!F97</f>
        <v>3.234</v>
      </c>
      <c r="J24" s="15">
        <v>7500</v>
      </c>
      <c r="K24" s="15">
        <f t="shared" si="0"/>
        <v>24255</v>
      </c>
      <c r="L24" s="15">
        <v>16200</v>
      </c>
      <c r="M24" s="15">
        <f t="shared" ref="M24" si="17">$I24*L24</f>
        <v>52390.8</v>
      </c>
      <c r="N24" s="15">
        <v>13500</v>
      </c>
      <c r="O24" s="15">
        <f t="shared" si="0"/>
        <v>43659</v>
      </c>
      <c r="P24" s="15"/>
    </row>
    <row r="25" spans="1:16" x14ac:dyDescent="0.25">
      <c r="A25" s="15"/>
      <c r="B25" s="42"/>
      <c r="C25" s="28"/>
      <c r="D25" s="28"/>
      <c r="E25" s="15"/>
      <c r="F25" s="15"/>
      <c r="G25" s="15"/>
      <c r="H25" s="15"/>
      <c r="I25" s="29"/>
      <c r="J25" s="15"/>
      <c r="K25" s="15">
        <f t="shared" si="0"/>
        <v>0</v>
      </c>
      <c r="L25" s="15"/>
      <c r="M25" s="15">
        <f t="shared" ref="M25" si="18">$I25*L25</f>
        <v>0</v>
      </c>
      <c r="N25" s="15"/>
      <c r="O25" s="15">
        <f t="shared" si="0"/>
        <v>0</v>
      </c>
      <c r="P25" s="15"/>
    </row>
    <row r="26" spans="1:16" ht="85.5" customHeight="1" x14ac:dyDescent="0.25">
      <c r="A26" s="16" t="s">
        <v>89</v>
      </c>
      <c r="B26" s="6" t="s">
        <v>90</v>
      </c>
      <c r="C26" s="57" t="s">
        <v>91</v>
      </c>
      <c r="D26" s="49" t="s">
        <v>92</v>
      </c>
      <c r="E26" s="16"/>
      <c r="F26" s="16"/>
      <c r="G26" s="16"/>
      <c r="H26" s="16" t="s">
        <v>93</v>
      </c>
      <c r="I26" s="44">
        <f>'MEASUREMENT SHEET'!F87</f>
        <v>7</v>
      </c>
      <c r="J26" s="16">
        <v>1200</v>
      </c>
      <c r="K26" s="15">
        <f t="shared" si="0"/>
        <v>8400</v>
      </c>
      <c r="L26" s="16">
        <v>4800</v>
      </c>
      <c r="M26" s="15">
        <f t="shared" ref="M26" si="19">$I26*L26</f>
        <v>33600</v>
      </c>
      <c r="N26" s="16">
        <v>1500</v>
      </c>
      <c r="O26" s="15">
        <f t="shared" si="0"/>
        <v>10500</v>
      </c>
      <c r="P26" s="16"/>
    </row>
    <row r="27" spans="1:16" ht="109.5" customHeight="1" x14ac:dyDescent="0.25">
      <c r="A27" s="16" t="s">
        <v>94</v>
      </c>
      <c r="B27" s="16"/>
      <c r="C27" s="57" t="s">
        <v>95</v>
      </c>
      <c r="D27" s="6" t="s">
        <v>96</v>
      </c>
      <c r="E27" s="16"/>
      <c r="F27" s="16"/>
      <c r="G27" s="16"/>
      <c r="H27" s="16" t="s">
        <v>93</v>
      </c>
      <c r="I27" s="44">
        <f>'MEASUREMENT SHEET'!F88</f>
        <v>5</v>
      </c>
      <c r="J27" s="16">
        <v>1200</v>
      </c>
      <c r="K27" s="15">
        <f t="shared" si="0"/>
        <v>6000</v>
      </c>
      <c r="L27" s="16">
        <v>7200</v>
      </c>
      <c r="M27" s="15">
        <f t="shared" ref="M27" si="20">$I27*L27</f>
        <v>36000</v>
      </c>
      <c r="N27" s="16">
        <v>2500</v>
      </c>
      <c r="O27" s="15">
        <f t="shared" si="0"/>
        <v>12500</v>
      </c>
      <c r="P27" s="16"/>
    </row>
    <row r="28" spans="1:16" ht="110.25" customHeight="1" x14ac:dyDescent="0.25">
      <c r="A28" s="16" t="s">
        <v>97</v>
      </c>
      <c r="B28" s="16"/>
      <c r="C28" s="57" t="s">
        <v>98</v>
      </c>
      <c r="D28" s="49" t="s">
        <v>99</v>
      </c>
      <c r="E28" s="16"/>
      <c r="F28" s="16"/>
      <c r="G28" s="16"/>
      <c r="H28" s="16" t="s">
        <v>93</v>
      </c>
      <c r="I28" s="44">
        <f>'MEASUREMENT SHEET'!F89</f>
        <v>8</v>
      </c>
      <c r="J28" s="16">
        <v>1200</v>
      </c>
      <c r="K28" s="15">
        <f t="shared" si="0"/>
        <v>9600</v>
      </c>
      <c r="L28" s="16">
        <v>3600</v>
      </c>
      <c r="M28" s="15">
        <f t="shared" ref="M28" si="21">$I28*L28</f>
        <v>28800</v>
      </c>
      <c r="N28" s="16">
        <v>2000</v>
      </c>
      <c r="O28" s="15">
        <f t="shared" si="0"/>
        <v>16000</v>
      </c>
      <c r="P28" s="16"/>
    </row>
    <row r="29" spans="1:16" ht="93.75" customHeight="1" x14ac:dyDescent="0.25">
      <c r="A29" s="16" t="s">
        <v>100</v>
      </c>
      <c r="B29" s="16"/>
      <c r="C29" s="57" t="s">
        <v>101</v>
      </c>
      <c r="D29" s="6" t="s">
        <v>36</v>
      </c>
      <c r="E29" s="16"/>
      <c r="F29" s="16"/>
      <c r="G29" s="16"/>
      <c r="H29" s="16" t="s">
        <v>93</v>
      </c>
      <c r="I29" s="16">
        <f>'MEASUREMENT SHEET'!F90</f>
        <v>3</v>
      </c>
      <c r="J29" s="16">
        <v>1200</v>
      </c>
      <c r="K29" s="15">
        <f t="shared" si="0"/>
        <v>3600</v>
      </c>
      <c r="L29" s="16">
        <v>7200</v>
      </c>
      <c r="M29" s="15">
        <f t="shared" ref="M29" si="22">$I29*L29</f>
        <v>21600</v>
      </c>
      <c r="N29" s="16">
        <v>15000</v>
      </c>
      <c r="O29" s="15">
        <f t="shared" si="0"/>
        <v>45000</v>
      </c>
      <c r="P29" s="16"/>
    </row>
    <row r="30" spans="1:16" x14ac:dyDescent="0.25">
      <c r="A30" s="16"/>
      <c r="B30" s="16"/>
      <c r="C30" s="6"/>
      <c r="D30" s="6"/>
      <c r="E30" s="16"/>
      <c r="F30" s="16"/>
      <c r="G30" s="16"/>
      <c r="H30" s="16"/>
      <c r="I30" s="16"/>
      <c r="K30" s="15">
        <f t="shared" si="0"/>
        <v>0</v>
      </c>
      <c r="M30" s="15">
        <f t="shared" ref="M30" si="23">$I30*L30</f>
        <v>0</v>
      </c>
      <c r="N30"/>
      <c r="O30" s="15">
        <f t="shared" si="0"/>
        <v>0</v>
      </c>
    </row>
    <row r="31" spans="1:16" ht="105" customHeight="1" x14ac:dyDescent="0.25">
      <c r="A31" s="16" t="s">
        <v>102</v>
      </c>
      <c r="B31" s="49" t="s">
        <v>103</v>
      </c>
      <c r="C31" s="57" t="s">
        <v>104</v>
      </c>
      <c r="D31" s="6" t="s">
        <v>105</v>
      </c>
      <c r="E31" s="16"/>
      <c r="F31" s="16"/>
      <c r="G31" s="16"/>
      <c r="H31" s="16" t="s">
        <v>93</v>
      </c>
      <c r="I31" s="16">
        <f>'MEASUREMENT SHEET'!F86</f>
        <v>7</v>
      </c>
      <c r="J31" s="16">
        <v>1200</v>
      </c>
      <c r="K31" s="15">
        <f t="shared" si="0"/>
        <v>8400</v>
      </c>
      <c r="L31" s="16">
        <v>4200</v>
      </c>
      <c r="M31" s="15">
        <f t="shared" ref="M31" si="24">$I31*L31</f>
        <v>29400</v>
      </c>
      <c r="N31" s="16">
        <v>20000</v>
      </c>
      <c r="O31" s="15">
        <f t="shared" si="0"/>
        <v>140000</v>
      </c>
      <c r="P31" s="16"/>
    </row>
    <row r="32" spans="1:16" ht="91.5" customHeight="1" x14ac:dyDescent="0.25">
      <c r="A32" s="16" t="s">
        <v>106</v>
      </c>
      <c r="B32" s="16"/>
      <c r="C32" s="49" t="s">
        <v>107</v>
      </c>
      <c r="D32" s="6" t="s">
        <v>108</v>
      </c>
      <c r="E32" s="16"/>
      <c r="F32" s="16"/>
      <c r="G32" s="16"/>
      <c r="H32" s="16" t="s">
        <v>93</v>
      </c>
      <c r="I32" s="16">
        <v>3</v>
      </c>
      <c r="J32" s="16">
        <v>5000</v>
      </c>
      <c r="K32" s="15">
        <f t="shared" si="0"/>
        <v>15000</v>
      </c>
      <c r="L32" s="16">
        <v>12000</v>
      </c>
      <c r="M32" s="15">
        <f t="shared" ref="M32" si="25">$I32*L32</f>
        <v>36000</v>
      </c>
      <c r="N32" s="16">
        <v>15000</v>
      </c>
      <c r="O32" s="15">
        <f t="shared" si="0"/>
        <v>45000</v>
      </c>
      <c r="P32" s="16"/>
    </row>
    <row r="33" spans="1:16" ht="96" customHeight="1" x14ac:dyDescent="0.25">
      <c r="A33" s="16" t="s">
        <v>109</v>
      </c>
      <c r="B33" s="16"/>
      <c r="C33" s="49" t="s">
        <v>110</v>
      </c>
      <c r="D33" s="6" t="s">
        <v>111</v>
      </c>
      <c r="E33" s="16"/>
      <c r="F33" s="16"/>
      <c r="G33" s="16"/>
      <c r="H33" s="16" t="s">
        <v>93</v>
      </c>
      <c r="I33" s="16">
        <v>1</v>
      </c>
      <c r="J33" s="16">
        <v>5000</v>
      </c>
      <c r="K33" s="15">
        <f t="shared" si="0"/>
        <v>5000</v>
      </c>
      <c r="L33" s="16">
        <v>6000</v>
      </c>
      <c r="M33" s="15">
        <f t="shared" ref="M33" si="26">$I33*L33</f>
        <v>6000</v>
      </c>
      <c r="N33" s="16">
        <v>20000</v>
      </c>
      <c r="O33" s="15">
        <f t="shared" si="0"/>
        <v>20000</v>
      </c>
      <c r="P33" s="16"/>
    </row>
    <row r="34" spans="1:16" x14ac:dyDescent="0.25">
      <c r="A34" s="16"/>
      <c r="B34" s="16"/>
      <c r="C34" s="6"/>
      <c r="D34" s="6"/>
      <c r="E34" s="16"/>
      <c r="F34" s="16"/>
      <c r="G34" s="16"/>
      <c r="H34" s="16"/>
      <c r="I34" s="16"/>
      <c r="J34" s="16"/>
      <c r="K34" s="15">
        <f t="shared" si="0"/>
        <v>0</v>
      </c>
      <c r="L34" s="16"/>
      <c r="M34" s="15">
        <f t="shared" ref="M34" si="27">$I34*L34</f>
        <v>0</v>
      </c>
      <c r="N34" s="16"/>
      <c r="O34" s="15">
        <f t="shared" si="0"/>
        <v>0</v>
      </c>
      <c r="P34" s="16"/>
    </row>
    <row r="35" spans="1:16" ht="100.5" customHeight="1" x14ac:dyDescent="0.25">
      <c r="A35" s="16" t="s">
        <v>112</v>
      </c>
      <c r="B35" s="16" t="s">
        <v>113</v>
      </c>
      <c r="C35" s="49" t="s">
        <v>114</v>
      </c>
      <c r="D35" s="49" t="s">
        <v>115</v>
      </c>
      <c r="E35" s="16"/>
      <c r="F35" s="16"/>
      <c r="G35" s="16"/>
      <c r="H35" s="16" t="s">
        <v>93</v>
      </c>
      <c r="I35" s="16">
        <f>'MEASUREMENT SHEET'!F80</f>
        <v>10</v>
      </c>
      <c r="J35" s="16">
        <v>28000</v>
      </c>
      <c r="K35" s="15">
        <f t="shared" si="0"/>
        <v>280000</v>
      </c>
      <c r="L35" s="16">
        <v>11400</v>
      </c>
      <c r="M35" s="15">
        <f t="shared" ref="M35" si="28">$I35*L35</f>
        <v>114000</v>
      </c>
      <c r="N35" s="16"/>
      <c r="O35" s="15">
        <f t="shared" si="0"/>
        <v>0</v>
      </c>
      <c r="P35" s="16"/>
    </row>
    <row r="36" spans="1:16" ht="101.25" customHeight="1" x14ac:dyDescent="0.25">
      <c r="A36" s="16" t="s">
        <v>116</v>
      </c>
      <c r="B36" s="16"/>
      <c r="C36" s="49" t="s">
        <v>117</v>
      </c>
      <c r="D36" s="49" t="s">
        <v>118</v>
      </c>
      <c r="E36" s="16"/>
      <c r="F36" s="16"/>
      <c r="G36" s="16"/>
      <c r="H36" s="16" t="s">
        <v>93</v>
      </c>
      <c r="I36" s="16">
        <f>'MEASUREMENT SHEET'!F81</f>
        <v>5</v>
      </c>
      <c r="J36" s="16">
        <v>25000</v>
      </c>
      <c r="K36" s="15">
        <f t="shared" si="0"/>
        <v>125000</v>
      </c>
      <c r="L36" s="16">
        <v>14400</v>
      </c>
      <c r="M36" s="15">
        <f t="shared" ref="M36" si="29">$I36*L36</f>
        <v>72000</v>
      </c>
      <c r="N36" s="16"/>
      <c r="O36" s="15">
        <f t="shared" si="0"/>
        <v>0</v>
      </c>
      <c r="P36" s="16"/>
    </row>
    <row r="37" spans="1:16" ht="123.75" customHeight="1" x14ac:dyDescent="0.25">
      <c r="A37" s="16" t="s">
        <v>119</v>
      </c>
      <c r="B37" s="16"/>
      <c r="C37" s="49" t="s">
        <v>120</v>
      </c>
      <c r="D37" s="49" t="s">
        <v>121</v>
      </c>
      <c r="E37" s="16"/>
      <c r="F37" s="16"/>
      <c r="G37" s="16"/>
      <c r="H37" s="16" t="s">
        <v>93</v>
      </c>
      <c r="I37" s="16">
        <f>'MEASUREMENT SHEET'!F82</f>
        <v>10</v>
      </c>
      <c r="J37" s="16">
        <v>22000</v>
      </c>
      <c r="K37" s="15">
        <f t="shared" si="0"/>
        <v>220000</v>
      </c>
      <c r="L37" s="16">
        <v>12600</v>
      </c>
      <c r="M37" s="15">
        <f t="shared" ref="M37" si="30">$I37*L37</f>
        <v>126000</v>
      </c>
      <c r="N37" s="16"/>
      <c r="O37" s="15">
        <f t="shared" si="0"/>
        <v>0</v>
      </c>
      <c r="P37" s="16"/>
    </row>
    <row r="38" spans="1:16" ht="136.5" customHeight="1" x14ac:dyDescent="0.25">
      <c r="A38" s="16" t="s">
        <v>122</v>
      </c>
      <c r="B38" s="16"/>
      <c r="C38" s="49" t="s">
        <v>123</v>
      </c>
      <c r="D38" s="49" t="s">
        <v>124</v>
      </c>
      <c r="E38" s="16"/>
      <c r="F38" s="16"/>
      <c r="G38" s="16"/>
      <c r="H38" s="16" t="s">
        <v>93</v>
      </c>
      <c r="I38" s="16">
        <f>'MEASUREMENT SHEET'!F83</f>
        <v>5</v>
      </c>
      <c r="J38" s="16">
        <v>22000</v>
      </c>
      <c r="K38" s="15">
        <f t="shared" si="0"/>
        <v>110000</v>
      </c>
      <c r="L38" s="16">
        <v>22800</v>
      </c>
      <c r="M38" s="15">
        <f t="shared" ref="M38" si="31">$I38*L38</f>
        <v>114000</v>
      </c>
      <c r="N38" s="16"/>
      <c r="O38" s="15">
        <f t="shared" si="0"/>
        <v>0</v>
      </c>
      <c r="P38" s="16"/>
    </row>
    <row r="39" spans="1:16" ht="28.5" customHeight="1" x14ac:dyDescent="0.25">
      <c r="A39" s="58"/>
      <c r="B39" s="58"/>
      <c r="C39" s="59"/>
      <c r="D39" s="59"/>
      <c r="E39" s="69" t="s">
        <v>125</v>
      </c>
      <c r="F39" s="70"/>
      <c r="G39" s="70"/>
      <c r="H39" s="71"/>
      <c r="I39" s="58"/>
      <c r="J39" s="58"/>
      <c r="K39" s="60">
        <f>SUM(K7:K38)</f>
        <v>1435089.8280000002</v>
      </c>
      <c r="L39" s="58"/>
      <c r="M39" s="60">
        <f>SUM(M7:M38)</f>
        <v>1558063.0144000002</v>
      </c>
      <c r="N39" s="58"/>
      <c r="O39" s="60">
        <f>SUM(O7:O38)</f>
        <v>1386170.4650000001</v>
      </c>
      <c r="P39" s="58"/>
    </row>
  </sheetData>
  <protectedRanges>
    <protectedRange sqref="H4:H6 H1:H2" name="Range1"/>
    <protectedRange sqref="H7 H11 H13 H15:H17 H19 H21:H22 H24 H9" name="Range1_4_1"/>
    <protectedRange sqref="E13 P16 P13 N13 I13:J13 L13" name="Range1_7_1"/>
  </protectedRanges>
  <mergeCells count="6">
    <mergeCell ref="A5:B5"/>
    <mergeCell ref="A1:C1"/>
    <mergeCell ref="E39:H39"/>
    <mergeCell ref="N3:O3"/>
    <mergeCell ref="J3:K3"/>
    <mergeCell ref="L3:M3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77B4FCFFCAC74E936BB64A56CC1143" ma:contentTypeVersion="12" ma:contentTypeDescription="Create a new document." ma:contentTypeScope="" ma:versionID="a5a6bd234e672ee9b8a1ba14f6d1fd0a">
  <xsd:schema xmlns:xsd="http://www.w3.org/2001/XMLSchema" xmlns:xs="http://www.w3.org/2001/XMLSchema" xmlns:p="http://schemas.microsoft.com/office/2006/metadata/properties" xmlns:ns3="1edca550-45ec-413d-b410-eb5899b7564f" xmlns:ns4="93f5a7a4-2ad1-46b6-8cf3-ba87f7d66d3e" targetNamespace="http://schemas.microsoft.com/office/2006/metadata/properties" ma:root="true" ma:fieldsID="cb740bd32e02c1679c00b55ed200173f" ns3:_="" ns4:_="">
    <xsd:import namespace="1edca550-45ec-413d-b410-eb5899b7564f"/>
    <xsd:import namespace="93f5a7a4-2ad1-46b6-8cf3-ba87f7d66d3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dca550-45ec-413d-b410-eb5899b756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f5a7a4-2ad1-46b6-8cf3-ba87f7d66d3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edca550-45ec-413d-b410-eb5899b7564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169E2D-8E35-4581-96DE-E9F2AFA682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dca550-45ec-413d-b410-eb5899b7564f"/>
    <ds:schemaRef ds:uri="93f5a7a4-2ad1-46b6-8cf3-ba87f7d66d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474FD26-36C4-4096-B1A0-5D536A6DAB74}">
  <ds:schemaRefs>
    <ds:schemaRef ds:uri="http://purl.org/dc/dcmitype/"/>
    <ds:schemaRef ds:uri="http://purl.org/dc/elements/1.1/"/>
    <ds:schemaRef ds:uri="http://purl.org/dc/terms/"/>
    <ds:schemaRef ds:uri="1edca550-45ec-413d-b410-eb5899b7564f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93f5a7a4-2ad1-46b6-8cf3-ba87f7d66d3e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B93887B-5111-4A48-AC42-9F84206A67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MEASUREMENT SHEET</vt:lpstr>
      <vt:lpstr>BOQ_GTB T1 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pc3</dc:creator>
  <cp:keywords/>
  <dc:description/>
  <cp:lastModifiedBy>Upendra Pable</cp:lastModifiedBy>
  <cp:revision/>
  <cp:lastPrinted>2024-02-18T17:33:37Z</cp:lastPrinted>
  <dcterms:created xsi:type="dcterms:W3CDTF">2023-06-06T04:16:56Z</dcterms:created>
  <dcterms:modified xsi:type="dcterms:W3CDTF">2024-02-26T04:43:47Z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0x010100FB77B4FCFFCAC74E936BB64A56CC1143</vt:lpwstr>
  </property>
</Properties>
</file>