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L20" i="1"/>
  <c r="N20" i="1" s="1"/>
  <c r="D20" i="1"/>
  <c r="O19" i="1"/>
  <c r="L19" i="1"/>
  <c r="N19" i="1" s="1"/>
  <c r="O18" i="1"/>
  <c r="L18" i="1"/>
  <c r="N18" i="1" s="1"/>
  <c r="O17" i="1"/>
  <c r="L17" i="1"/>
  <c r="N17" i="1" s="1"/>
  <c r="O16" i="1"/>
  <c r="L16" i="1"/>
  <c r="N16" i="1" s="1"/>
  <c r="O15" i="1"/>
  <c r="L15" i="1"/>
  <c r="N15" i="1" s="1"/>
  <c r="O14" i="1"/>
  <c r="N14" i="1"/>
  <c r="L14" i="1"/>
  <c r="O13" i="1"/>
  <c r="L13" i="1"/>
  <c r="N13" i="1" s="1"/>
  <c r="O12" i="1"/>
  <c r="L12" i="1"/>
  <c r="N12" i="1" s="1"/>
  <c r="O11" i="1"/>
  <c r="L11" i="1"/>
  <c r="N11" i="1" s="1"/>
  <c r="O10" i="1"/>
  <c r="L10" i="1"/>
  <c r="N10" i="1" s="1"/>
  <c r="D10" i="1"/>
  <c r="D11" i="1" s="1"/>
  <c r="D12" i="1" s="1"/>
  <c r="D13" i="1" s="1"/>
  <c r="D14" i="1" s="1"/>
  <c r="D15" i="1" s="1"/>
  <c r="D16" i="1" s="1"/>
  <c r="D17" i="1" s="1"/>
  <c r="D18" i="1" s="1"/>
  <c r="D19" i="1" s="1"/>
  <c r="O9" i="1"/>
  <c r="O22" i="1" s="1"/>
  <c r="L9" i="1"/>
  <c r="N9" i="1" s="1"/>
</calcChain>
</file>

<file path=xl/sharedStrings.xml><?xml version="1.0" encoding="utf-8"?>
<sst xmlns="http://schemas.openxmlformats.org/spreadsheetml/2006/main" count="52" uniqueCount="33">
  <si>
    <t xml:space="preserve">Crockery for Copper Chimney </t>
  </si>
  <si>
    <t>COVERS</t>
  </si>
  <si>
    <t>Cutlery</t>
  </si>
  <si>
    <t>TABLE</t>
  </si>
  <si>
    <t>Sr. No</t>
  </si>
  <si>
    <t>Materials</t>
  </si>
  <si>
    <t>Code</t>
  </si>
  <si>
    <t>Brand</t>
  </si>
  <si>
    <t>UOM</t>
  </si>
  <si>
    <t>Quantity</t>
  </si>
  <si>
    <t xml:space="preserve">Rate </t>
  </si>
  <si>
    <t>GST%</t>
  </si>
  <si>
    <t>Amt</t>
  </si>
  <si>
    <t>Value</t>
  </si>
  <si>
    <t>A P Spoon  18/10</t>
  </si>
  <si>
    <t>Venus</t>
  </si>
  <si>
    <t>Nos</t>
  </si>
  <si>
    <t>A P Fork 18/10</t>
  </si>
  <si>
    <t>A P Knife 18/10</t>
  </si>
  <si>
    <t>A P Soup Spoon 18/10</t>
  </si>
  <si>
    <t>Tea Spoon 18/10</t>
  </si>
  <si>
    <t>Service Spoon 18/10</t>
  </si>
  <si>
    <t>Service Fork 18/10</t>
  </si>
  <si>
    <t>Demitase Spoon 18/10</t>
  </si>
  <si>
    <t xml:space="preserve">Sugar Tongs </t>
  </si>
  <si>
    <t xml:space="preserve">Chafing Dish Ladle Black </t>
  </si>
  <si>
    <t>NOS</t>
  </si>
  <si>
    <t xml:space="preserve">Chafing Dish Spoon Rest Black </t>
  </si>
  <si>
    <t>Tong (Salad + Papad)</t>
  </si>
  <si>
    <t>Total</t>
  </si>
  <si>
    <t>NOTE</t>
  </si>
  <si>
    <t>All Cutlery to be ordered in Dozen</t>
  </si>
  <si>
    <t>Ex Mumbai locations Freight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</si>
</sst>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6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/>
    <xf numFmtId="0" fontId="0" fillId="0" borderId="1" xfId="0" applyBorder="1"/>
    <xf numFmtId="0" fontId="2" fillId="0" borderId="12" xfId="0" applyFont="1" applyBorder="1"/>
    <xf numFmtId="0" fontId="0" fillId="0" borderId="12" xfId="0" applyBorder="1"/>
    <xf numFmtId="1" fontId="0" fillId="0" borderId="13" xfId="0" applyNumberFormat="1" applyBorder="1"/>
    <xf numFmtId="0" fontId="0" fillId="0" borderId="14" xfId="0" applyBorder="1"/>
    <xf numFmtId="9" fontId="0" fillId="0" borderId="12" xfId="0" applyNumberFormat="1" applyBorder="1"/>
    <xf numFmtId="166" fontId="0" fillId="0" borderId="2" xfId="1" applyNumberFormat="1" applyFont="1" applyBorder="1"/>
    <xf numFmtId="0" fontId="0" fillId="0" borderId="15" xfId="0" applyBorder="1"/>
    <xf numFmtId="0" fontId="2" fillId="0" borderId="16" xfId="0" applyFont="1" applyBorder="1"/>
    <xf numFmtId="0" fontId="0" fillId="0" borderId="16" xfId="0" applyBorder="1"/>
    <xf numFmtId="1" fontId="0" fillId="0" borderId="16" xfId="0" applyNumberFormat="1" applyBorder="1"/>
    <xf numFmtId="0" fontId="0" fillId="0" borderId="17" xfId="0" applyBorder="1"/>
    <xf numFmtId="9" fontId="0" fillId="0" borderId="16" xfId="0" applyNumberFormat="1" applyBorder="1"/>
    <xf numFmtId="166" fontId="0" fillId="0" borderId="18" xfId="1" applyNumberFormat="1" applyFont="1" applyBorder="1"/>
    <xf numFmtId="0" fontId="0" fillId="0" borderId="19" xfId="0" applyBorder="1"/>
    <xf numFmtId="0" fontId="2" fillId="0" borderId="20" xfId="0" applyFont="1" applyBorder="1"/>
    <xf numFmtId="0" fontId="0" fillId="0" borderId="20" xfId="0" applyBorder="1"/>
    <xf numFmtId="1" fontId="0" fillId="0" borderId="20" xfId="0" applyNumberFormat="1" applyBorder="1"/>
    <xf numFmtId="0" fontId="0" fillId="0" borderId="3" xfId="0" applyBorder="1"/>
    <xf numFmtId="0" fontId="2" fillId="0" borderId="21" xfId="0" applyFont="1" applyBorder="1"/>
    <xf numFmtId="0" fontId="0" fillId="0" borderId="21" xfId="0" applyBorder="1"/>
    <xf numFmtId="1" fontId="0" fillId="0" borderId="21" xfId="0" applyNumberFormat="1" applyBorder="1"/>
    <xf numFmtId="9" fontId="0" fillId="0" borderId="21" xfId="0" applyNumberFormat="1" applyBorder="1"/>
    <xf numFmtId="166" fontId="0" fillId="0" borderId="4" xfId="1" applyNumberFormat="1" applyFont="1" applyBorder="1"/>
    <xf numFmtId="0" fontId="2" fillId="2" borderId="22" xfId="0" applyFont="1" applyFill="1" applyBorder="1"/>
    <xf numFmtId="0" fontId="2" fillId="2" borderId="9" xfId="0" applyFont="1" applyFill="1" applyBorder="1"/>
    <xf numFmtId="166" fontId="2" fillId="2" borderId="11" xfId="1" applyNumberFormat="1" applyFont="1" applyFill="1" applyBorder="1"/>
    <xf numFmtId="166" fontId="0" fillId="0" borderId="0" xfId="1" applyNumberFormat="1" applyFont="1" applyBorder="1"/>
    <xf numFmtId="0" fontId="0" fillId="3" borderId="0" xfId="0" applyFill="1" applyAlignment="1">
      <alignment horizontal="center" vertical="center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O26"/>
  <sheetViews>
    <sheetView tabSelected="1" workbookViewId="0">
      <selection activeCell="E7" sqref="E7"/>
    </sheetView>
  </sheetViews>
  <sheetFormatPr defaultRowHeight="14.5" x14ac:dyDescent="0.35"/>
  <sheetData>
    <row r="5" spans="4:15" ht="15" thickBot="1" x14ac:dyDescent="0.4"/>
    <row r="6" spans="4:15" x14ac:dyDescent="0.35">
      <c r="D6" s="1" t="s">
        <v>0</v>
      </c>
      <c r="E6" s="1"/>
      <c r="F6" s="1"/>
      <c r="G6" s="2"/>
      <c r="H6" s="3" t="s">
        <v>1</v>
      </c>
      <c r="I6" s="4">
        <v>77</v>
      </c>
    </row>
    <row r="7" spans="4:15" ht="15" thickBot="1" x14ac:dyDescent="0.4">
      <c r="E7" s="5" t="s">
        <v>2</v>
      </c>
      <c r="F7" s="5"/>
      <c r="G7" s="5"/>
      <c r="H7" s="6" t="s">
        <v>3</v>
      </c>
      <c r="I7" s="7">
        <v>18</v>
      </c>
      <c r="J7" s="5"/>
      <c r="K7" s="5"/>
      <c r="L7" s="5"/>
    </row>
    <row r="8" spans="4:15" ht="15" thickBot="1" x14ac:dyDescent="0.4">
      <c r="D8" s="8" t="s">
        <v>4</v>
      </c>
      <c r="E8" s="9" t="s">
        <v>5</v>
      </c>
      <c r="F8" s="9" t="s">
        <v>6</v>
      </c>
      <c r="G8" s="10" t="s">
        <v>7</v>
      </c>
      <c r="H8" s="8" t="s">
        <v>8</v>
      </c>
      <c r="I8" s="11" t="s">
        <v>9</v>
      </c>
      <c r="J8" s="12" t="s">
        <v>10</v>
      </c>
      <c r="K8" s="13" t="s">
        <v>11</v>
      </c>
      <c r="L8" s="14" t="s">
        <v>12</v>
      </c>
      <c r="M8" s="15"/>
      <c r="N8" s="15"/>
      <c r="O8" s="16" t="s">
        <v>13</v>
      </c>
    </row>
    <row r="9" spans="4:15" x14ac:dyDescent="0.35">
      <c r="D9" s="17">
        <v>1</v>
      </c>
      <c r="E9" s="18" t="s">
        <v>14</v>
      </c>
      <c r="F9" s="19">
        <v>156</v>
      </c>
      <c r="G9" s="19" t="s">
        <v>15</v>
      </c>
      <c r="H9" s="19" t="s">
        <v>16</v>
      </c>
      <c r="I9" s="20">
        <v>180</v>
      </c>
      <c r="J9" s="21">
        <v>77</v>
      </c>
      <c r="K9" s="22">
        <v>0.12</v>
      </c>
      <c r="L9" s="19">
        <f>SUM(J9:K9)*I9</f>
        <v>13881.6</v>
      </c>
      <c r="M9" s="22">
        <v>0.12</v>
      </c>
      <c r="N9" s="19">
        <f>L9*(1+M9)</f>
        <v>15547.392000000002</v>
      </c>
      <c r="O9" s="23">
        <f>(I9*J9)*(1+K9)</f>
        <v>15523.2</v>
      </c>
    </row>
    <row r="10" spans="4:15" x14ac:dyDescent="0.35">
      <c r="D10" s="24">
        <f>D9+1</f>
        <v>2</v>
      </c>
      <c r="E10" s="25" t="s">
        <v>17</v>
      </c>
      <c r="F10" s="26">
        <v>156</v>
      </c>
      <c r="G10" s="26" t="s">
        <v>15</v>
      </c>
      <c r="H10" s="26" t="s">
        <v>16</v>
      </c>
      <c r="I10" s="27">
        <v>180</v>
      </c>
      <c r="J10" s="28">
        <v>77</v>
      </c>
      <c r="K10" s="29">
        <v>0.12</v>
      </c>
      <c r="L10" s="26">
        <f t="shared" ref="L10:L20" si="0">SUM(J10:K10)*I10</f>
        <v>13881.6</v>
      </c>
      <c r="M10" s="29">
        <v>0.12</v>
      </c>
      <c r="N10" s="26">
        <f t="shared" ref="N10:N20" si="1">L10*(1+M10)</f>
        <v>15547.392000000002</v>
      </c>
      <c r="O10" s="30">
        <f t="shared" ref="O10:O20" si="2">(I10*J10)*(1+K10)</f>
        <v>15523.2</v>
      </c>
    </row>
    <row r="11" spans="4:15" x14ac:dyDescent="0.35">
      <c r="D11" s="24">
        <f t="shared" ref="D11:D19" si="3">D10+1</f>
        <v>3</v>
      </c>
      <c r="E11" s="25" t="s">
        <v>18</v>
      </c>
      <c r="F11" s="26">
        <v>156</v>
      </c>
      <c r="G11" s="26" t="s">
        <v>15</v>
      </c>
      <c r="H11" s="26" t="s">
        <v>16</v>
      </c>
      <c r="I11" s="27">
        <v>144</v>
      </c>
      <c r="J11" s="28">
        <v>92</v>
      </c>
      <c r="K11" s="29">
        <v>0.12</v>
      </c>
      <c r="L11" s="26">
        <f t="shared" si="0"/>
        <v>13265.28</v>
      </c>
      <c r="M11" s="29">
        <v>0.12</v>
      </c>
      <c r="N11" s="26">
        <f t="shared" si="1"/>
        <v>14857.113600000002</v>
      </c>
      <c r="O11" s="30">
        <f t="shared" si="2"/>
        <v>14837.760000000002</v>
      </c>
    </row>
    <row r="12" spans="4:15" x14ac:dyDescent="0.35">
      <c r="D12" s="24">
        <f t="shared" si="3"/>
        <v>4</v>
      </c>
      <c r="E12" s="25" t="s">
        <v>19</v>
      </c>
      <c r="F12" s="26">
        <v>156</v>
      </c>
      <c r="G12" s="26" t="s">
        <v>15</v>
      </c>
      <c r="H12" s="26" t="s">
        <v>16</v>
      </c>
      <c r="I12" s="27">
        <v>124</v>
      </c>
      <c r="J12" s="28">
        <v>77</v>
      </c>
      <c r="K12" s="29">
        <v>0.12</v>
      </c>
      <c r="L12" s="26">
        <f t="shared" si="0"/>
        <v>9562.880000000001</v>
      </c>
      <c r="M12" s="29">
        <v>0.12</v>
      </c>
      <c r="N12" s="26">
        <f t="shared" si="1"/>
        <v>10710.425600000002</v>
      </c>
      <c r="O12" s="30">
        <f t="shared" si="2"/>
        <v>10693.76</v>
      </c>
    </row>
    <row r="13" spans="4:15" x14ac:dyDescent="0.35">
      <c r="D13" s="24">
        <f t="shared" si="3"/>
        <v>5</v>
      </c>
      <c r="E13" s="25" t="s">
        <v>20</v>
      </c>
      <c r="F13" s="26">
        <v>156</v>
      </c>
      <c r="G13" s="26" t="s">
        <v>15</v>
      </c>
      <c r="H13" s="26" t="s">
        <v>16</v>
      </c>
      <c r="I13" s="27">
        <v>156</v>
      </c>
      <c r="J13" s="28">
        <v>55</v>
      </c>
      <c r="K13" s="29">
        <v>0.12</v>
      </c>
      <c r="L13" s="26">
        <f t="shared" si="0"/>
        <v>8598.7199999999993</v>
      </c>
      <c r="M13" s="29">
        <v>0.12</v>
      </c>
      <c r="N13" s="26">
        <f t="shared" si="1"/>
        <v>9630.5663999999997</v>
      </c>
      <c r="O13" s="30">
        <f t="shared" si="2"/>
        <v>9609.6</v>
      </c>
    </row>
    <row r="14" spans="4:15" x14ac:dyDescent="0.35">
      <c r="D14" s="24">
        <f t="shared" si="3"/>
        <v>6</v>
      </c>
      <c r="E14" s="25" t="s">
        <v>21</v>
      </c>
      <c r="F14" s="26">
        <v>156</v>
      </c>
      <c r="G14" s="26" t="s">
        <v>15</v>
      </c>
      <c r="H14" s="26" t="s">
        <v>16</v>
      </c>
      <c r="I14" s="27">
        <v>72</v>
      </c>
      <c r="J14" s="28">
        <v>98</v>
      </c>
      <c r="K14" s="29">
        <v>0.12</v>
      </c>
      <c r="L14" s="26">
        <f t="shared" si="0"/>
        <v>7064.64</v>
      </c>
      <c r="M14" s="29">
        <v>0.12</v>
      </c>
      <c r="N14" s="26">
        <f t="shared" si="1"/>
        <v>7912.3968000000013</v>
      </c>
      <c r="O14" s="30">
        <f t="shared" si="2"/>
        <v>7902.7200000000012</v>
      </c>
    </row>
    <row r="15" spans="4:15" x14ac:dyDescent="0.35">
      <c r="D15" s="24">
        <f t="shared" si="3"/>
        <v>7</v>
      </c>
      <c r="E15" s="25" t="s">
        <v>22</v>
      </c>
      <c r="F15" s="26">
        <v>156</v>
      </c>
      <c r="G15" s="26" t="s">
        <v>15</v>
      </c>
      <c r="H15" s="26" t="s">
        <v>16</v>
      </c>
      <c r="I15" s="27">
        <v>72</v>
      </c>
      <c r="J15" s="28">
        <v>98</v>
      </c>
      <c r="K15" s="29">
        <v>0.12</v>
      </c>
      <c r="L15" s="26">
        <f t="shared" si="0"/>
        <v>7064.64</v>
      </c>
      <c r="M15" s="29">
        <v>0.12</v>
      </c>
      <c r="N15" s="26">
        <f t="shared" si="1"/>
        <v>7912.3968000000013</v>
      </c>
      <c r="O15" s="30">
        <f t="shared" si="2"/>
        <v>7902.7200000000012</v>
      </c>
    </row>
    <row r="16" spans="4:15" x14ac:dyDescent="0.35">
      <c r="D16" s="24">
        <f t="shared" si="3"/>
        <v>8</v>
      </c>
      <c r="E16" s="25" t="s">
        <v>23</v>
      </c>
      <c r="F16" s="26">
        <v>156</v>
      </c>
      <c r="G16" s="26" t="s">
        <v>15</v>
      </c>
      <c r="H16" s="26" t="s">
        <v>16</v>
      </c>
      <c r="I16" s="27">
        <v>36</v>
      </c>
      <c r="J16" s="28">
        <v>47</v>
      </c>
      <c r="K16" s="29">
        <v>0.12</v>
      </c>
      <c r="L16" s="26">
        <f t="shared" si="0"/>
        <v>1696.32</v>
      </c>
      <c r="M16" s="29">
        <v>0.12</v>
      </c>
      <c r="N16" s="26">
        <f t="shared" si="1"/>
        <v>1899.8784000000001</v>
      </c>
      <c r="O16" s="30">
        <f t="shared" si="2"/>
        <v>1895.0400000000002</v>
      </c>
    </row>
    <row r="17" spans="4:15" x14ac:dyDescent="0.35">
      <c r="D17" s="24">
        <f t="shared" si="3"/>
        <v>9</v>
      </c>
      <c r="E17" s="25" t="s">
        <v>24</v>
      </c>
      <c r="F17" s="26">
        <v>156</v>
      </c>
      <c r="G17" s="26" t="s">
        <v>15</v>
      </c>
      <c r="H17" s="26" t="s">
        <v>16</v>
      </c>
      <c r="I17" s="27">
        <v>6</v>
      </c>
      <c r="J17" s="28">
        <v>90</v>
      </c>
      <c r="K17" s="29">
        <v>0.12</v>
      </c>
      <c r="L17" s="26">
        <f t="shared" si="0"/>
        <v>540.72</v>
      </c>
      <c r="M17" s="29">
        <v>0.12</v>
      </c>
      <c r="N17" s="26">
        <f t="shared" si="1"/>
        <v>605.60640000000012</v>
      </c>
      <c r="O17" s="30">
        <f t="shared" si="2"/>
        <v>604.80000000000007</v>
      </c>
    </row>
    <row r="18" spans="4:15" x14ac:dyDescent="0.35">
      <c r="D18" s="31">
        <f t="shared" si="3"/>
        <v>10</v>
      </c>
      <c r="E18" s="32" t="s">
        <v>25</v>
      </c>
      <c r="F18" s="33"/>
      <c r="G18" s="33"/>
      <c r="H18" s="33" t="s">
        <v>26</v>
      </c>
      <c r="I18" s="34">
        <v>14</v>
      </c>
      <c r="J18" s="26">
        <v>650</v>
      </c>
      <c r="K18" s="29">
        <v>0.12</v>
      </c>
      <c r="L18" s="26">
        <f t="shared" si="0"/>
        <v>9101.68</v>
      </c>
      <c r="M18" s="29">
        <v>0.12</v>
      </c>
      <c r="N18" s="26">
        <f t="shared" si="1"/>
        <v>10193.881600000001</v>
      </c>
      <c r="O18" s="30">
        <f t="shared" si="2"/>
        <v>10192.000000000002</v>
      </c>
    </row>
    <row r="19" spans="4:15" x14ac:dyDescent="0.35">
      <c r="D19" s="24">
        <f t="shared" si="3"/>
        <v>11</v>
      </c>
      <c r="E19" s="25" t="s">
        <v>27</v>
      </c>
      <c r="F19" s="26"/>
      <c r="G19" s="26"/>
      <c r="H19" s="26" t="s">
        <v>26</v>
      </c>
      <c r="I19" s="27">
        <v>14</v>
      </c>
      <c r="J19" s="26">
        <v>30</v>
      </c>
      <c r="K19" s="29">
        <v>0.12</v>
      </c>
      <c r="L19" s="26">
        <f t="shared" si="0"/>
        <v>421.68</v>
      </c>
      <c r="M19" s="29">
        <v>0.12</v>
      </c>
      <c r="N19" s="26">
        <f t="shared" si="1"/>
        <v>472.28160000000003</v>
      </c>
      <c r="O19" s="30">
        <f t="shared" si="2"/>
        <v>470.40000000000003</v>
      </c>
    </row>
    <row r="20" spans="4:15" ht="15" thickBot="1" x14ac:dyDescent="0.4">
      <c r="D20" s="35" t="e">
        <f>#REF!+1</f>
        <v>#REF!</v>
      </c>
      <c r="E20" s="36" t="s">
        <v>28</v>
      </c>
      <c r="F20" s="37">
        <v>156</v>
      </c>
      <c r="G20" s="37" t="s">
        <v>15</v>
      </c>
      <c r="H20" s="37" t="s">
        <v>26</v>
      </c>
      <c r="I20" s="38">
        <v>12</v>
      </c>
      <c r="J20" s="37">
        <v>152</v>
      </c>
      <c r="K20" s="39">
        <v>0.12</v>
      </c>
      <c r="L20" s="37">
        <f t="shared" si="0"/>
        <v>1825.44</v>
      </c>
      <c r="M20" s="39">
        <v>0.12</v>
      </c>
      <c r="N20" s="37">
        <f t="shared" si="1"/>
        <v>2044.4928000000002</v>
      </c>
      <c r="O20" s="40">
        <f t="shared" si="2"/>
        <v>2042.88</v>
      </c>
    </row>
    <row r="21" spans="4:15" ht="15" thickBot="1" x14ac:dyDescent="0.4"/>
    <row r="22" spans="4:15" ht="15" thickBot="1" x14ac:dyDescent="0.4">
      <c r="K22" s="41" t="s">
        <v>29</v>
      </c>
      <c r="L22" s="42"/>
      <c r="M22" s="42"/>
      <c r="N22" s="42"/>
      <c r="O22" s="43">
        <f>SUM(O9:O20)</f>
        <v>97198.080000000002</v>
      </c>
    </row>
    <row r="23" spans="4:15" x14ac:dyDescent="0.35">
      <c r="O23" s="44"/>
    </row>
    <row r="25" spans="4:15" ht="72.5" x14ac:dyDescent="0.35">
      <c r="D25" s="45" t="s">
        <v>30</v>
      </c>
      <c r="E25" s="46" t="s">
        <v>31</v>
      </c>
    </row>
    <row r="26" spans="4:15" ht="72.5" x14ac:dyDescent="0.35">
      <c r="D26" s="45"/>
      <c r="E26" s="47" t="s">
        <v>32</v>
      </c>
    </row>
  </sheetData>
  <mergeCells count="2">
    <mergeCell ref="D6:F6"/>
    <mergeCell ref="D25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2024-12-09T07:33:51Z</dcterms:created>
  <dcterms:modified xsi:type="dcterms:W3CDTF">2024-12-09T07:35:53Z</dcterms:modified>
</cp:coreProperties>
</file>