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aif khan\Desktop\CIP Lounge Pending Bill\CIP Lounge RA Bill 10 NT Work\"/>
    </mc:Choice>
  </mc:AlternateContent>
  <xr:revisionPtr revIDLastSave="0" documentId="13_ncr:1_{748973A0-D58C-498A-828B-CEDBEAAF720D}" xr6:coauthVersionLast="47" xr6:coauthVersionMax="47" xr10:uidLastSave="{00000000-0000-0000-0000-000000000000}"/>
  <bookViews>
    <workbookView xWindow="-110" yWindow="-110" windowWidth="19420" windowHeight="11500" firstSheet="1" activeTab="1" xr2:uid="{00000000-000D-0000-FFFF-FFFF00000000}"/>
  </bookViews>
  <sheets>
    <sheet name="Summary-2" sheetId="1" state="hidden" r:id="rId1"/>
    <sheet name="AHU NT Work CIP Lounge" sheetId="26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c" localSheetId="0">#REF!</definedName>
    <definedName name="\c">#REF!</definedName>
    <definedName name="\t" localSheetId="0">#REF!</definedName>
    <definedName name="\t">#REF!</definedName>
    <definedName name="_5.0_Hire_and_running_charges_of_winch___grab" localSheetId="0">[1]SOR!#REF!</definedName>
    <definedName name="_5.0_Hire_and_running_charges_of_winch___grab">[1]SOR!#REF!</definedName>
    <definedName name="_Dist_Bin" localSheetId="0" hidden="1">#REF!</definedName>
    <definedName name="_Dist_Bin" hidden="1">#REF!</definedName>
    <definedName name="_Dist_Values" localSheetId="0" hidden="1">#REF!</definedName>
    <definedName name="_Dist_Values" hidden="1">#REF!</definedName>
    <definedName name="_Fill" localSheetId="0" hidden="1">#REF!</definedName>
    <definedName name="_Fill" hidden="1">#REF!</definedName>
    <definedName name="_Order1" hidden="1">255</definedName>
    <definedName name="_Parse_Out" localSheetId="0" hidden="1">#REF!</definedName>
    <definedName name="_Parse_Out" hidden="1">#REF!</definedName>
    <definedName name="a._Trimmer" localSheetId="0">[1]SOR!#REF!</definedName>
    <definedName name="a._Trimmer">[1]SOR!#REF!</definedName>
    <definedName name="a__Labour_charges_for_cutting_bending__welding_including_materials." localSheetId="0">[1]SOR!#REF!</definedName>
    <definedName name="a__Labour_charges_for_cutting_bending__welding_including_materials.">[1]SOR!#REF!</definedName>
    <definedName name="aa">#REF!</definedName>
    <definedName name="abc" localSheetId="0">#REF!</definedName>
    <definedName name="abc">#REF!</definedName>
    <definedName name="alpha" hidden="1">[2]Factors!$B$22:$B$53</definedName>
    <definedName name="alpha2" hidden="1">[2]Factors!$O$22:$O$53</definedName>
    <definedName name="as">#REF!</definedName>
    <definedName name="Batching_hot_mix_plant" localSheetId="0">[1]SOR!#REF!</definedName>
    <definedName name="Batching_hot_mix_plant">[1]SOR!#REF!</definedName>
    <definedName name="beta" hidden="1">[2]Factors!$C$21:$M$21</definedName>
    <definedName name="beta2" hidden="1">[2]Factors!$P$21:$Z$21</definedName>
    <definedName name="BMGH">#REF!</definedName>
    <definedName name="Charges_of_road_roller" localSheetId="0">[1]SOR!#REF!</definedName>
    <definedName name="Charges_of_road_roller">[1]SOR!#REF!</definedName>
    <definedName name="CLKW">#REF!:INDEX(#REF!,COUNTA(#REF!))</definedName>
    <definedName name="CODES">#REF!</definedName>
    <definedName name="Cost_for_10_Hp_Hr." localSheetId="0">[1]SOR!#REF!</definedName>
    <definedName name="Cost_for_10_Hp_Hr.">[1]SOR!#REF!</definedName>
    <definedName name="Cost_of_water_including_filling_the_tanker" localSheetId="0">[1]SOR!#REF!</definedName>
    <definedName name="Cost_of_water_including_filling_the_tanker">[1]SOR!#REF!</definedName>
    <definedName name="Cover_blocks" localSheetId="0">[1]SOR!#REF!</definedName>
    <definedName name="Cover_blocks">[1]SOR!#REF!</definedName>
    <definedName name="D" hidden="1">'[2]NOT FULL RESTRAINT'!$S$9</definedName>
    <definedName name="d._Staging_to_keep_deflactometer___hire_charges_of_deflectometer" localSheetId="0">[1]SOR!#REF!</definedName>
    <definedName name="d._Staging_to_keep_deflactometer___hire_charges_of_deflectometer">[1]SOR!#REF!</definedName>
    <definedName name="Data_Sheet1" localSheetId="0">#REF!</definedName>
    <definedName name="Data_Sheet1">#REF!</definedName>
    <definedName name="Data_Sheet2" localSheetId="0">#REF!</definedName>
    <definedName name="Data_Sheet2">#REF!</definedName>
    <definedName name="Data_Sheet3" localSheetId="0">#REF!</definedName>
    <definedName name="Data_Sheet3">#REF!</definedName>
    <definedName name="Data_Sheet4" localSheetId="0">#REF!</definedName>
    <definedName name="Data_Sheet4">#REF!</definedName>
    <definedName name="dead.factor" hidden="1">'[2]NOT FULL RESTRAINT'!$D$12</definedName>
    <definedName name="DHTML" localSheetId="0" hidden="1">{"'Sheet1'!$A$4386:$N$4591"}</definedName>
    <definedName name="DHTML" hidden="1">{"'Sheet1'!$A$4386:$N$4591"}</definedName>
    <definedName name="DIST">#REF!:INDEX(#REF!,COUNTA(#REF!))</definedName>
    <definedName name="E" hidden="1">'[2]NOT FULL RESTRAINT'!$G$12</definedName>
    <definedName name="EL">#REF!:INDEX(#REF!,COUNTA(#REF!))</definedName>
    <definedName name="EL_BOQ">#REF!:INDEX(#REF!,COUNTA(#REF!))</definedName>
    <definedName name="fd">#REF!</definedName>
    <definedName name="FLOOR_LST">[3]DATA!$C$30:$C$40</definedName>
    <definedName name="Header_Left" localSheetId="0">#REF!</definedName>
    <definedName name="Header_Left">#REF!</definedName>
    <definedName name="HTML_CodePage" hidden="1">1252</definedName>
    <definedName name="HTML_Control" localSheetId="0" hidden="1">{"'Sheet1'!$A$4386:$N$4591"}</definedName>
    <definedName name="HTML_Control" hidden="1">{"'Sheet1'!$A$4386:$N$4591"}</definedName>
    <definedName name="HTML_Description" hidden="1">""</definedName>
    <definedName name="HTML_Email" hidden="1">""</definedName>
    <definedName name="HTML_Header" hidden="1">"Sheet1"</definedName>
    <definedName name="HTML_LastUpdate" hidden="1">"7/1/03"</definedName>
    <definedName name="HTML_LineAfter" hidden="1">FALSE</definedName>
    <definedName name="HTML_LineBefore" hidden="1">FALSE</definedName>
    <definedName name="HTML_Name" hidden="1">"m.p.raval"</definedName>
    <definedName name="HTML_OBDlg2" hidden="1">TRUE</definedName>
    <definedName name="HTML_OBDlg4" hidden="1">TRUE</definedName>
    <definedName name="HTML_OS" hidden="1">0</definedName>
    <definedName name="HTML_PathFile" hidden="1">"A:\MyHTML.htm"</definedName>
    <definedName name="HTML_Title" hidden="1">"SGSDaily Progress Report Piyaj toDharoi Pipeline"</definedName>
    <definedName name="I" hidden="1">'[2]NOT FULL RESTRAINT'!$G$13</definedName>
    <definedName name="jj" localSheetId="0">[4]SOR!#REF!</definedName>
    <definedName name="jj">[4]SOR!#REF!</definedName>
    <definedName name="L" hidden="1">'[2]NOT FULL RESTRAINT'!$D$9</definedName>
    <definedName name="LAP_ARRY">[3]DATA!$H$3:$K$11</definedName>
    <definedName name="live.deflection" hidden="1">'[2]NOT FULL RESTRAINT'!$AD$33:$CL$33</definedName>
    <definedName name="live.factor" hidden="1">'[2]NOT FULL RESTRAINT'!$D$13</definedName>
    <definedName name="MIX_ARRY">[3]DATA!$H$3:$K$3</definedName>
    <definedName name="moments" hidden="1">'[2]NOT FULL RESTRAINT'!$AD$14:$CL$14</definedName>
    <definedName name="pc" hidden="1">'[2]BEARING &amp; BUCKLING'!$M$40</definedName>
    <definedName name="pfc.table" hidden="1">[2]PFC!$A$7:$Z$22</definedName>
    <definedName name="_xlnm.Print_Area" localSheetId="0">'Summary-2'!$A$1:$G$37</definedName>
    <definedName name="_xlnm.Print_Area">#REF!</definedName>
    <definedName name="PRINT_AREA_MI" localSheetId="0">#REF!</definedName>
    <definedName name="PRINT_AREA_MI">#REF!</definedName>
    <definedName name="_xlnm.Print_Titles" localSheetId="0">'Summary-2'!$4:$4</definedName>
    <definedName name="_xlnm.Print_Titles">#REF!</definedName>
    <definedName name="PRINT_TITLES_MI" localSheetId="0">#REF!</definedName>
    <definedName name="PRINT_TITLES_MI">#REF!</definedName>
    <definedName name="Pv" hidden="1">'[2]NOT FULL RESTRAINT'!$H$36</definedName>
    <definedName name="py" hidden="1">'[2]NOT FULL RESTRAINT'!$D$33</definedName>
    <definedName name="pyw" hidden="1">'[2]BEARING &amp; BUCKLING'!$E$18</definedName>
    <definedName name="range1" hidden="1">#REF!</definedName>
    <definedName name="range2" hidden="1">[2]UC!$B$7:$B$37</definedName>
    <definedName name="range3" hidden="1">[2]RSJ!$B$8:$B$16</definedName>
    <definedName name="range4" hidden="1">[2]PFC!$B$7:$B$22</definedName>
    <definedName name="rangeeeeeeeeeeeeeee" hidden="1">#REF!</definedName>
    <definedName name="RATE" localSheetId="0">'[5]Analysis-Pav'!#REF!</definedName>
    <definedName name="RATE">'[5]Analysis-Pav'!#REF!</definedName>
    <definedName name="ravi" localSheetId="0">[6]SOR!#REF!</definedName>
    <definedName name="ravi">[6]SOR!#REF!</definedName>
    <definedName name="rsj.table" hidden="1">[2]RSJ!$A$8:$Y$16</definedName>
    <definedName name="RTT">#REF!</definedName>
    <definedName name="SAN" localSheetId="0" hidden="1">{"'Sheet1'!$A$4386:$N$4591"}</definedName>
    <definedName name="SAN" hidden="1">{"'Sheet1'!$A$4386:$N$4591"}</definedName>
    <definedName name="Say_Kg." localSheetId="0">#REF!</definedName>
    <definedName name="Say_Kg.">#REF!</definedName>
    <definedName name="sGRH" localSheetId="0" hidden="1">{"'Sheet1'!$A$4386:$N$4591"}</definedName>
    <definedName name="sGRH" hidden="1">{"'Sheet1'!$A$4386:$N$4591"}</definedName>
    <definedName name="shear" hidden="1">'[2]NOT FULL RESTRAINT'!$AD$24:$CL$24</definedName>
    <definedName name="staging" localSheetId="0">[6]SOR!#REF!</definedName>
    <definedName name="staging">[6]SOR!#REF!</definedName>
    <definedName name="Summary">#REF!</definedName>
    <definedName name="Sv" hidden="1">'[2]NOT FULL RESTRAINT'!$P$40</definedName>
    <definedName name="Sx" hidden="1">'[2]NOT FULL RESTRAINT'!$S$17</definedName>
    <definedName name="t" hidden="1">'[2]BEARING &amp; BUCKLING'!$S$11</definedName>
    <definedName name="table15" hidden="1">[2]Factors!$C$22:$M$53</definedName>
    <definedName name="table16" hidden="1">[2]Factors!$P$22:$Z$53</definedName>
    <definedName name="TaxTV">10%</definedName>
    <definedName name="TaxXL">5%</definedName>
    <definedName name="TOTAL" localSheetId="0">'[5]Analysis-Pav'!#REF!</definedName>
    <definedName name="TOTAL">'[5]Analysis-Pav'!#REF!</definedName>
    <definedName name="total.deflection" hidden="1">'[2]NOT FULL RESTRAINT'!$AD$43:$CL$43</definedName>
    <definedName name="werewr" localSheetId="0" hidden="1">{#N/A,#N/A,FALSE,"Memorandum";#N/A,#N/A,FALSE,"Acct. of Work"}</definedName>
    <definedName name="werewr" hidden="1">{#N/A,#N/A,FALSE,"Memorandum";#N/A,#N/A,FALSE,"Acct. of Work"}</definedName>
    <definedName name="wrn.R.A.Bill." localSheetId="0" hidden="1">{#N/A,#N/A,FALSE,"Memorandum";#N/A,#N/A,FALSE,"Acct. of Work"}</definedName>
    <definedName name="wrn.R.A.Bill." hidden="1">{#N/A,#N/A,FALSE,"Memorandum";#N/A,#N/A,FALSE,"Acct. of Work"}</definedName>
    <definedName name="x" hidden="1">#REF!</definedName>
    <definedName name="xx" localSheetId="0">'[5]Analysis-Pav'!#REF!</definedName>
    <definedName name="xx">'[5]Analysis-Pav'!#REF!</definedName>
    <definedName name="Zx" hidden="1">'[2]NOT FULL RESTRAINT'!$S$16</definedName>
    <definedName name="管理施設費計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6" l="1"/>
  <c r="F12" i="26"/>
  <c r="F10" i="26"/>
  <c r="F9" i="26"/>
  <c r="F8" i="26"/>
  <c r="F4" i="26"/>
  <c r="F5" i="26"/>
  <c r="F6" i="26"/>
  <c r="F7" i="26"/>
  <c r="F11" i="26" l="1"/>
  <c r="C32" i="1"/>
  <c r="C31" i="1"/>
  <c r="C30" i="1"/>
  <c r="C29" i="1"/>
  <c r="C27" i="1"/>
  <c r="C26" i="1"/>
  <c r="C25" i="1"/>
  <c r="C24" i="1"/>
  <c r="C22" i="1"/>
  <c r="C21" i="1"/>
  <c r="C20" i="1"/>
  <c r="C19" i="1"/>
  <c r="C18" i="1"/>
  <c r="C16" i="1"/>
  <c r="C4" i="1"/>
  <c r="A2" i="1"/>
  <c r="C13" i="1" l="1"/>
  <c r="C8" i="1"/>
  <c r="C11" i="1"/>
  <c r="C14" i="1"/>
  <c r="C9" i="1"/>
  <c r="C10" i="1"/>
  <c r="C12" i="1"/>
  <c r="C15" i="1"/>
  <c r="C33" i="1" l="1"/>
  <c r="C34" i="1" s="1"/>
  <c r="C35" i="1" s="1"/>
</calcChain>
</file>

<file path=xl/sharedStrings.xml><?xml version="1.0" encoding="utf-8"?>
<sst xmlns="http://schemas.openxmlformats.org/spreadsheetml/2006/main" count="78" uniqueCount="58">
  <si>
    <t>Summary</t>
  </si>
  <si>
    <t>S. No.</t>
  </si>
  <si>
    <t>Description of Item</t>
  </si>
  <si>
    <t>PO Amount</t>
  </si>
  <si>
    <t>RA=-01</t>
  </si>
  <si>
    <t>Civil &amp; Interior</t>
  </si>
  <si>
    <t>a</t>
  </si>
  <si>
    <t>DISMENTLING &amp; CLEANING WORKS</t>
  </si>
  <si>
    <t>b</t>
  </si>
  <si>
    <t>CIVIL WORK</t>
  </si>
  <si>
    <t>c</t>
  </si>
  <si>
    <t>FLOORING WORK/CLADDING WORK</t>
  </si>
  <si>
    <t>d</t>
  </si>
  <si>
    <t xml:space="preserve">DOOR WINDOW WORK </t>
  </si>
  <si>
    <t>e</t>
  </si>
  <si>
    <t>OTHER WOOD WORK FOR WALL PANELLING, PARTITIONS  &amp; STORAGES</t>
  </si>
  <si>
    <t>f</t>
  </si>
  <si>
    <t>FALSE CEILING WORK</t>
  </si>
  <si>
    <t>g</t>
  </si>
  <si>
    <t>FINISHING WORK</t>
  </si>
  <si>
    <t>h</t>
  </si>
  <si>
    <t>MISC WORK</t>
  </si>
  <si>
    <t>Structural Steel</t>
  </si>
  <si>
    <t>Electrical Work</t>
  </si>
  <si>
    <t xml:space="preserve">SUB-HEAD I  WIRING </t>
  </si>
  <si>
    <t>SUB-HEAD II  CABLES &amp; RACEWAYS</t>
  </si>
  <si>
    <t>SUB-HEAD III DISTRIBUTION BOARD &amp; ELECTRICAL PANEL</t>
  </si>
  <si>
    <t>SUB-HEAD IV FIRE DETECTION &amp; PA SYSTEM</t>
  </si>
  <si>
    <t xml:space="preserve"> SUB-HEAD V CCTV SYSTEM</t>
  </si>
  <si>
    <t>PHE and FF</t>
  </si>
  <si>
    <t>SANITARY FIXTURES AND FITTINGS</t>
  </si>
  <si>
    <t>WATER SUPPLY</t>
  </si>
  <si>
    <t>DRAINAGE</t>
  </si>
  <si>
    <t>FIRE FIGHTING</t>
  </si>
  <si>
    <t>HVAC</t>
  </si>
  <si>
    <t>DUCTWORK AND AIR DISTRIBUTION</t>
  </si>
  <si>
    <t>VENTILATION FANS AND ARRANGEMENT</t>
  </si>
  <si>
    <t>Furniture</t>
  </si>
  <si>
    <t>Light Fixtures</t>
  </si>
  <si>
    <t>Total Basic Amount (in Rs.)</t>
  </si>
  <si>
    <t>GST @18%</t>
  </si>
  <si>
    <t>Total Amount (in Rs.)</t>
  </si>
  <si>
    <t>Nos</t>
  </si>
  <si>
    <t>Sr No</t>
  </si>
  <si>
    <t>DESCRIPTION OF WORK</t>
  </si>
  <si>
    <t>Units</t>
  </si>
  <si>
    <t>Qty</t>
  </si>
  <si>
    <t>Rs</t>
  </si>
  <si>
    <t>Amount</t>
  </si>
  <si>
    <t xml:space="preserve">Remark </t>
  </si>
  <si>
    <t>Sub Total</t>
  </si>
  <si>
    <t>Total Amount</t>
  </si>
  <si>
    <t>GST 18%</t>
  </si>
  <si>
    <t xml:space="preserve">CIP Lounge NT Work RA Bill 10 </t>
  </si>
  <si>
    <t>Cooling Coill For Ahu</t>
  </si>
  <si>
    <t xml:space="preserve">Transport Charges </t>
  </si>
  <si>
    <t xml:space="preserve">Installation Charges </t>
  </si>
  <si>
    <t>Ahu Eng Visit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</si>
</sst>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_(* #,##0.00_);_(* \(#,##0.00\);_(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dani Regular"/>
    </font>
    <font>
      <sz val="10"/>
      <name val="Times New Roman"/>
      <family val="1"/>
    </font>
    <font>
      <b/>
      <sz val="10"/>
      <name val="Adani Regular"/>
    </font>
    <font>
      <b/>
      <sz val="10"/>
      <color theme="0"/>
      <name val="Adani Regular"/>
    </font>
    <font>
      <sz val="10"/>
      <name val="Adani Regular"/>
    </font>
    <font>
      <b/>
      <sz val="10"/>
      <name val="Times New Roman"/>
      <family val="1"/>
    </font>
    <font>
      <sz val="8"/>
      <name val="Adani Regular"/>
    </font>
    <font>
      <sz val="11"/>
      <name val="Calibri"/>
      <family val="2"/>
    </font>
    <font>
      <sz val="11"/>
      <color theme="1"/>
      <name val="Times New Roman"/>
      <family val="2"/>
    </font>
    <font>
      <sz val="8"/>
      <name val="Calibri"/>
      <family val="2"/>
      <scheme val="minor"/>
    </font>
    <font>
      <sz val="10"/>
      <color theme="1"/>
      <name val="Meiryo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1" fillId="0" borderId="0"/>
    <xf numFmtId="43" fontId="3" fillId="0" borderId="0" applyFont="0" applyFill="0" applyBorder="0" applyAlignment="0" applyProtection="0"/>
    <xf numFmtId="0" fontId="12" fillId="0" borderId="0"/>
    <xf numFmtId="0" fontId="3" fillId="0" borderId="0"/>
    <xf numFmtId="0" fontId="3" fillId="0" borderId="0"/>
    <xf numFmtId="0" fontId="1" fillId="0" borderId="0"/>
    <xf numFmtId="43" fontId="3" fillId="0" borderId="0" applyFont="0" applyFill="0" applyBorder="0" applyAlignment="0" applyProtection="0"/>
    <xf numFmtId="0" fontId="14" fillId="0" borderId="0"/>
    <xf numFmtId="0" fontId="3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1" applyFont="1" applyAlignment="1">
      <alignment horizontal="center" vertical="top"/>
    </xf>
    <xf numFmtId="0" fontId="5" fillId="0" borderId="0" xfId="1" applyFont="1"/>
    <xf numFmtId="0" fontId="6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2" fontId="6" fillId="0" borderId="3" xfId="1" applyNumberFormat="1" applyFont="1" applyBorder="1" applyAlignment="1">
      <alignment horizontal="center" vertical="center" wrapText="1"/>
    </xf>
    <xf numFmtId="2" fontId="6" fillId="0" borderId="4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2" applyFont="1" applyBorder="1" applyAlignment="1">
      <alignment horizontal="justify" vertical="top" wrapText="1"/>
    </xf>
    <xf numFmtId="164" fontId="8" fillId="0" borderId="1" xfId="3" applyNumberFormat="1" applyFont="1" applyFill="1" applyBorder="1" applyAlignment="1">
      <alignment horizontal="center" vertical="center" wrapText="1"/>
    </xf>
    <xf numFmtId="0" fontId="5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1" xfId="2" applyFont="1" applyBorder="1" applyAlignment="1">
      <alignment horizontal="justify" vertical="top" wrapText="1"/>
    </xf>
    <xf numFmtId="164" fontId="6" fillId="0" borderId="1" xfId="3" applyNumberFormat="1" applyFont="1" applyFill="1" applyBorder="1" applyAlignment="1">
      <alignment horizontal="center" vertical="center" wrapText="1"/>
    </xf>
    <xf numFmtId="0" fontId="9" fillId="0" borderId="0" xfId="0" applyFont="1"/>
    <xf numFmtId="0" fontId="5" fillId="0" borderId="0" xfId="1" applyFont="1" applyAlignment="1">
      <alignment horizontal="center" vertical="top"/>
    </xf>
    <xf numFmtId="0" fontId="10" fillId="0" borderId="0" xfId="1" applyFont="1"/>
    <xf numFmtId="165" fontId="5" fillId="0" borderId="0" xfId="4" applyFont="1" applyFill="1" applyAlignment="1">
      <alignment vertical="center" wrapText="1"/>
    </xf>
    <xf numFmtId="0" fontId="9" fillId="0" borderId="0" xfId="1" applyFon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4" fillId="0" borderId="1" xfId="1" applyFont="1" applyBorder="1" applyAlignment="1">
      <alignment horizontal="center" vertical="top"/>
    </xf>
    <xf numFmtId="0" fontId="6" fillId="0" borderId="1" xfId="1" applyFont="1" applyBorder="1" applyAlignment="1">
      <alignment horizontal="center" vertical="top" wrapText="1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3" xfId="0" applyFill="1" applyBorder="1" applyAlignment="1">
      <alignment horizontal="center"/>
    </xf>
  </cellXfs>
  <cellStyles count="15">
    <cellStyle name="Comma 2" xfId="3" xr:uid="{00000000-0005-0000-0000-000001000000}"/>
    <cellStyle name="Comma 2 2" xfId="4" xr:uid="{00000000-0005-0000-0000-000002000000}"/>
    <cellStyle name="Comma 3" xfId="6" xr:uid="{00000000-0005-0000-0000-000003000000}"/>
    <cellStyle name="Comma 3 2" xfId="11" xr:uid="{0FB3BE75-1C3E-4079-B3A8-1ECF0EB54470}"/>
    <cellStyle name="Comma 8" xfId="14" xr:uid="{B28DEA66-87E7-4590-B4FE-5FB113FE1689}"/>
    <cellStyle name="Normal" xfId="0" builtinId="0"/>
    <cellStyle name="Normal 13 2" xfId="13" xr:uid="{88E53870-0E01-4DB4-88E1-2D577AB0C6B6}"/>
    <cellStyle name="Normal 17" xfId="8" xr:uid="{00000000-0005-0000-0000-000005000000}"/>
    <cellStyle name="Normal 2" xfId="1" xr:uid="{00000000-0005-0000-0000-000006000000}"/>
    <cellStyle name="Normal 2 2" xfId="2" xr:uid="{00000000-0005-0000-0000-000007000000}"/>
    <cellStyle name="Normal 2 2 2" xfId="7" xr:uid="{00000000-0005-0000-0000-000008000000}"/>
    <cellStyle name="Normal 2 2 21" xfId="12" xr:uid="{311F156F-894C-4399-B85F-2A15A21FC519}"/>
    <cellStyle name="Normal 2 3" xfId="5" xr:uid="{00000000-0005-0000-0000-000009000000}"/>
    <cellStyle name="Normal 3 2 4" xfId="10" xr:uid="{00000000-0005-0000-0000-00000A000000}"/>
    <cellStyle name="Normal 3 6 3" xfId="9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AI%20LUCKNOW\ALL%20COMPUTER\Lucknow\All%20Estimate%20T-1%20&amp;%20T-2\Estimate%20Cargo%20Final%2012.08.2021\Users\TEMP.AAI-PC.064\Downloads\SOR%20Narmada%202004-05\final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LESERVER\Users\srinidhianantharaman\Library\Containers\com.apple.mail\Data\Library\Mail%20Downloads\345334C1-106E-4C7C-9659-BDDFA1FDB6EE\CompositeDesig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AI%20LUCKNOW\ALL%20COMPUTER\Lucknow\All%20Estimate%20T-1%20&amp;%20T-2\Estimate%20Cargo%20Final%2012.08.2021\Users\TEMP.AAI-PC.064\Downloads\PIYOUS%20J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AI%20LUCKNOW\ALL%20COMPUTER\Lucknow\All%20Estimate%20T-1%20&amp;%20T-2\Estimate%20Cargo%20Final%2012.08.2021\SOR%20Narmada%202004-05\final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48B4EFC\Estimate%20%20Kullu%20T.B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AI%20LUCKNOW\ALL%20COMPUTER\Lucknow\All%20Estimate%20T-1%20&amp;%20T-2\Estimate%20Cargo%20Final%2012.08.2021\Users\TEMP.AAI-PC.064\Downloads\Documents%20and%20Settings\AAI\Application%20Data\Microsoft\Excel\SOR%20Narmada%202004-05\final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t0043/AppData/Local/Microsoft/Windows/INetCache/Content.Outlook/4SW7MT7R/R2%20Comparative%20Statement_CIP%20Lounge_2023_11_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ate"/>
      <sheetName val="SOR"/>
      <sheetName val="EW"/>
      <sheetName val="STR1"/>
      <sheetName val="STR2"/>
      <sheetName val="STR3"/>
      <sheetName val="LIN1"/>
      <sheetName val="LIN2"/>
      <sheetName val="typical subminor"/>
      <sheetName val="Road"/>
      <sheetName val="S&amp;I"/>
      <sheetName val="machi"/>
      <sheetName val="TRANS1"/>
      <sheetName val="trans"/>
      <sheetName val="mes-fb"/>
      <sheetName val="mes-pl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NOT FULL RESTRAINT"/>
      <sheetName val="BEARING &amp; BUCKLING"/>
      <sheetName val="PFC"/>
      <sheetName val="UC"/>
      <sheetName val="RSJ"/>
      <sheetName val="FULL RESTRAINT"/>
      <sheetName val="CANTILEVER"/>
      <sheetName val="Notes"/>
      <sheetName val="About"/>
      <sheetName val="Other"/>
      <sheetName val="UB"/>
      <sheetName val="CASHFLOWS"/>
      <sheetName val="OVER HEADS"/>
      <sheetName val="AutoOpen Stub Data"/>
      <sheetName val="Detail"/>
      <sheetName val="Costing"/>
      <sheetName val="LEVEL SHEET"/>
      <sheetName val="Rate Analysis"/>
      <sheetName val="MN T.B."/>
      <sheetName val="FitOutConfCentre"/>
      <sheetName val="Internet"/>
      <sheetName val="concrete"/>
      <sheetName val="Field Values"/>
      <sheetName val="Material "/>
      <sheetName val="Consolidated"/>
      <sheetName val="L4-L15"/>
      <sheetName val="KP1590_E"/>
      <sheetName val="Sheet1"/>
      <sheetName val="Cashflow projection"/>
      <sheetName val="CABLERET"/>
      <sheetName val="Earthing Tower-1"/>
      <sheetName val="detail'02"/>
      <sheetName val="old_serial no."/>
      <sheetName val="tot_ass_9697"/>
      <sheetName val="Material"/>
    </sheetNames>
    <sheetDataSet>
      <sheetData sheetId="0" refreshError="1">
        <row r="9">
          <cell r="D9">
            <v>15.5</v>
          </cell>
        </row>
        <row r="33">
          <cell r="D33">
            <v>245</v>
          </cell>
        </row>
        <row r="36">
          <cell r="H36">
            <v>3320.8711200000007</v>
          </cell>
        </row>
        <row r="40">
          <cell r="P40">
            <v>2680.4174040000007</v>
          </cell>
        </row>
      </sheetData>
      <sheetData sheetId="1" refreshError="1"/>
      <sheetData sheetId="2" refreshError="1"/>
      <sheetData sheetId="3" refreshError="1">
        <row r="11">
          <cell r="S11">
            <v>9</v>
          </cell>
        </row>
        <row r="18">
          <cell r="E18">
            <v>275</v>
          </cell>
        </row>
      </sheetData>
      <sheetData sheetId="4" refreshError="1">
        <row r="21">
          <cell r="C21">
            <v>1</v>
          </cell>
        </row>
        <row r="22">
          <cell r="B22" t="str">
            <v>&gt; 50.00</v>
          </cell>
        </row>
        <row r="23">
          <cell r="B23">
            <v>50</v>
          </cell>
        </row>
        <row r="24">
          <cell r="B24">
            <v>10</v>
          </cell>
        </row>
        <row r="25">
          <cell r="B25">
            <v>5</v>
          </cell>
        </row>
        <row r="26">
          <cell r="B26">
            <v>2</v>
          </cell>
        </row>
        <row r="27">
          <cell r="B27">
            <v>1.5</v>
          </cell>
        </row>
        <row r="28">
          <cell r="B28">
            <v>1</v>
          </cell>
        </row>
        <row r="29">
          <cell r="B29">
            <v>0.5</v>
          </cell>
        </row>
        <row r="30">
          <cell r="B30">
            <v>0</v>
          </cell>
        </row>
        <row r="31">
          <cell r="B31">
            <v>-0.1</v>
          </cell>
        </row>
        <row r="32">
          <cell r="B32">
            <v>-0.2</v>
          </cell>
        </row>
        <row r="33">
          <cell r="B33">
            <v>-0.3</v>
          </cell>
        </row>
        <row r="34">
          <cell r="B34">
            <v>-0.4</v>
          </cell>
        </row>
        <row r="35">
          <cell r="B35">
            <v>-0.5</v>
          </cell>
        </row>
        <row r="36">
          <cell r="B36">
            <v>-0.6</v>
          </cell>
        </row>
        <row r="37">
          <cell r="B37">
            <v>-0.7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y"/>
      <sheetName val="DATA"/>
    </sheetNames>
    <sheetDataSet>
      <sheetData sheetId="0"/>
      <sheetData sheetId="1">
        <row r="3">
          <cell r="H3" t="str">
            <v>SIZE</v>
          </cell>
          <cell r="I3" t="str">
            <v>M25</v>
          </cell>
          <cell r="J3" t="str">
            <v>M30</v>
          </cell>
          <cell r="K3" t="str">
            <v>M40</v>
          </cell>
        </row>
        <row r="4">
          <cell r="H4">
            <v>8</v>
          </cell>
          <cell r="I4">
            <v>0.32800000000000001</v>
          </cell>
          <cell r="J4">
            <v>0.30399999999999999</v>
          </cell>
          <cell r="K4">
            <v>0.27200000000000002</v>
          </cell>
        </row>
        <row r="5">
          <cell r="H5">
            <v>10</v>
          </cell>
          <cell r="I5">
            <v>0.41</v>
          </cell>
          <cell r="J5">
            <v>0.38</v>
          </cell>
          <cell r="K5">
            <v>0.34</v>
          </cell>
        </row>
        <row r="6">
          <cell r="H6">
            <v>12</v>
          </cell>
          <cell r="I6">
            <v>0.49199999999999999</v>
          </cell>
          <cell r="J6">
            <v>0.45600000000000002</v>
          </cell>
          <cell r="K6">
            <v>0.40799999999999997</v>
          </cell>
        </row>
        <row r="7">
          <cell r="H7">
            <v>16</v>
          </cell>
          <cell r="I7">
            <v>0.65600000000000003</v>
          </cell>
          <cell r="J7">
            <v>0.60799999999999998</v>
          </cell>
          <cell r="K7">
            <v>0.54400000000000004</v>
          </cell>
        </row>
        <row r="8">
          <cell r="H8">
            <v>20</v>
          </cell>
          <cell r="I8">
            <v>0.82</v>
          </cell>
          <cell r="J8">
            <v>0.76</v>
          </cell>
          <cell r="K8">
            <v>0.68</v>
          </cell>
        </row>
        <row r="9">
          <cell r="H9">
            <v>25</v>
          </cell>
          <cell r="I9">
            <v>1.0249999999999999</v>
          </cell>
          <cell r="J9">
            <v>0.95</v>
          </cell>
          <cell r="K9">
            <v>0.85</v>
          </cell>
        </row>
        <row r="10">
          <cell r="H10">
            <v>28</v>
          </cell>
          <cell r="I10">
            <v>1.1479999999999999</v>
          </cell>
          <cell r="J10">
            <v>1.0640000000000001</v>
          </cell>
          <cell r="K10">
            <v>0.95199999999999996</v>
          </cell>
        </row>
        <row r="11">
          <cell r="H11">
            <v>32</v>
          </cell>
          <cell r="I11">
            <v>1.3120000000000001</v>
          </cell>
          <cell r="J11">
            <v>1.216</v>
          </cell>
          <cell r="K11">
            <v>1.0880000000000001</v>
          </cell>
        </row>
        <row r="30">
          <cell r="C30" t="str">
            <v>Fdn. Lvl.</v>
          </cell>
        </row>
        <row r="31">
          <cell r="C31" t="str">
            <v>Bas Fl. Lvl.</v>
          </cell>
        </row>
        <row r="32">
          <cell r="C32" t="str">
            <v>Gr. Fl. Lvl.</v>
          </cell>
        </row>
        <row r="33">
          <cell r="C33" t="str">
            <v>I st Fl. Lvl.</v>
          </cell>
        </row>
        <row r="34">
          <cell r="C34" t="str">
            <v>II nd Fl. Lvl.</v>
          </cell>
        </row>
        <row r="35">
          <cell r="C35" t="str">
            <v>III rd Fl. Lvl.</v>
          </cell>
        </row>
        <row r="36">
          <cell r="C36" t="str">
            <v>IV th Fl. Lvl.</v>
          </cell>
        </row>
        <row r="38">
          <cell r="C38" t="str">
            <v>Plinth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ate"/>
      <sheetName val="SOR"/>
      <sheetName val="EW"/>
      <sheetName val="STR1"/>
      <sheetName val="STR2"/>
      <sheetName val="STR3"/>
      <sheetName val="LIN1"/>
      <sheetName val="LIN2"/>
      <sheetName val="typical subminor"/>
      <sheetName val="Road"/>
      <sheetName val="S&amp;I"/>
      <sheetName val="machi"/>
      <sheetName val="TRANS1"/>
      <sheetName val="trans"/>
      <sheetName val="mes-fb"/>
      <sheetName val="mes-pl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stract"/>
      <sheetName val="Estimate"/>
      <sheetName val="Meas"/>
      <sheetName val="Rate Analysis"/>
      <sheetName val="Analysis-Pav"/>
      <sheetName val="Annx A"/>
      <sheetName val="Cost Index"/>
      <sheetName val="Basic Ra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ate"/>
      <sheetName val="SOR"/>
      <sheetName val="EW"/>
      <sheetName val="STR1"/>
      <sheetName val="STR2"/>
      <sheetName val="STR3"/>
      <sheetName val="LIN1"/>
      <sheetName val="LIN2"/>
      <sheetName val="typical subminor"/>
      <sheetName val="Road"/>
      <sheetName val="S&amp;I"/>
      <sheetName val="machi"/>
      <sheetName val="TRANS1"/>
      <sheetName val="trans"/>
      <sheetName val="mes-fb"/>
      <sheetName val="mes-pl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ivil &amp; Dismantling"/>
      <sheetName val="Structural Steel"/>
      <sheetName val="Electrical Work"/>
      <sheetName val="PHE and FF"/>
      <sheetName val="HVAC"/>
      <sheetName val="Light Fixtures"/>
      <sheetName val="Furniture"/>
      <sheetName val="LOM-MEP"/>
      <sheetName val="LOM-C&amp;I"/>
      <sheetName val="Furniture Specs"/>
    </sheetNames>
    <sheetDataSet>
      <sheetData sheetId="0"/>
      <sheetData sheetId="1"/>
      <sheetData sheetId="2">
        <row r="31">
          <cell r="F31">
            <v>546000</v>
          </cell>
        </row>
      </sheetData>
      <sheetData sheetId="3">
        <row r="60">
          <cell r="F60">
            <v>2253020</v>
          </cell>
        </row>
        <row r="95">
          <cell r="F95">
            <v>424200</v>
          </cell>
        </row>
        <row r="138">
          <cell r="F138">
            <v>727650</v>
          </cell>
        </row>
        <row r="162">
          <cell r="F162">
            <v>519300</v>
          </cell>
        </row>
        <row r="168">
          <cell r="F168">
            <v>114550</v>
          </cell>
        </row>
      </sheetData>
      <sheetData sheetId="4">
        <row r="42">
          <cell r="F42">
            <v>538400</v>
          </cell>
        </row>
        <row r="73">
          <cell r="F73">
            <v>97725</v>
          </cell>
        </row>
        <row r="88">
          <cell r="F88">
            <v>94480</v>
          </cell>
        </row>
        <row r="114">
          <cell r="F114">
            <v>499170</v>
          </cell>
        </row>
      </sheetData>
      <sheetData sheetId="5">
        <row r="56">
          <cell r="F56">
            <v>1148700</v>
          </cell>
        </row>
        <row r="80">
          <cell r="F80">
            <v>490000</v>
          </cell>
        </row>
      </sheetData>
      <sheetData sheetId="6">
        <row r="36">
          <cell r="G36">
            <v>1905480</v>
          </cell>
        </row>
      </sheetData>
      <sheetData sheetId="7">
        <row r="47">
          <cell r="F47">
            <v>3636500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D54"/>
  <sheetViews>
    <sheetView showZeros="0" view="pageBreakPreview" zoomScaleNormal="110" zoomScaleSheetLayoutView="100" workbookViewId="0">
      <selection activeCell="C11" sqref="C11"/>
    </sheetView>
  </sheetViews>
  <sheetFormatPr defaultColWidth="9.1796875" defaultRowHeight="13"/>
  <cols>
    <col min="1" max="1" width="9.453125" style="17" customWidth="1"/>
    <col min="2" max="2" width="55.1796875" style="2" customWidth="1"/>
    <col min="3" max="3" width="19.1796875" style="2" customWidth="1"/>
    <col min="4" max="16384" width="9.1796875" style="2"/>
  </cols>
  <sheetData>
    <row r="1" spans="1:4">
      <c r="A1" s="26" t="s">
        <v>0</v>
      </c>
      <c r="B1" s="26"/>
      <c r="C1" s="1"/>
    </row>
    <row r="2" spans="1:4" ht="27.75" customHeight="1">
      <c r="A2" s="27" t="e">
        <f>#REF!</f>
        <v>#REF!</v>
      </c>
      <c r="B2" s="27"/>
      <c r="C2" s="3"/>
    </row>
    <row r="3" spans="1:4" ht="3.75" customHeight="1">
      <c r="A3" s="4"/>
      <c r="B3" s="4"/>
      <c r="C3" s="4"/>
    </row>
    <row r="4" spans="1:4" ht="25.5" customHeight="1">
      <c r="A4" s="5" t="s">
        <v>1</v>
      </c>
      <c r="B4" s="6" t="s">
        <v>2</v>
      </c>
      <c r="C4" s="7" t="e">
        <f>#REF!</f>
        <v>#REF!</v>
      </c>
    </row>
    <row r="5" spans="1:4">
      <c r="A5" s="5"/>
      <c r="B5" s="6"/>
      <c r="C5" s="8" t="s">
        <v>3</v>
      </c>
      <c r="D5" s="20" t="s">
        <v>4</v>
      </c>
    </row>
    <row r="6" spans="1:4" ht="15" customHeight="1">
      <c r="A6" s="5"/>
      <c r="B6" s="6"/>
      <c r="C6" s="8"/>
    </row>
    <row r="7" spans="1:4" s="12" customFormat="1">
      <c r="A7" s="9">
        <v>1</v>
      </c>
      <c r="B7" s="10" t="s">
        <v>5</v>
      </c>
      <c r="C7" s="11"/>
    </row>
    <row r="8" spans="1:4" s="12" customFormat="1">
      <c r="A8" s="13" t="s">
        <v>6</v>
      </c>
      <c r="B8" s="14" t="s">
        <v>7</v>
      </c>
      <c r="C8" s="11" t="e">
        <f>#REF!</f>
        <v>#REF!</v>
      </c>
    </row>
    <row r="9" spans="1:4" s="12" customFormat="1">
      <c r="A9" s="13" t="s">
        <v>8</v>
      </c>
      <c r="B9" s="14" t="s">
        <v>9</v>
      </c>
      <c r="C9" s="11" t="e">
        <f>#REF!</f>
        <v>#REF!</v>
      </c>
    </row>
    <row r="10" spans="1:4" s="12" customFormat="1">
      <c r="A10" s="13" t="s">
        <v>10</v>
      </c>
      <c r="B10" s="14" t="s">
        <v>11</v>
      </c>
      <c r="C10" s="11" t="e">
        <f>#REF!</f>
        <v>#REF!</v>
      </c>
    </row>
    <row r="11" spans="1:4" s="12" customFormat="1">
      <c r="A11" s="13" t="s">
        <v>12</v>
      </c>
      <c r="B11" s="14" t="s">
        <v>13</v>
      </c>
      <c r="C11" s="11" t="e">
        <f>#REF!</f>
        <v>#REF!</v>
      </c>
    </row>
    <row r="12" spans="1:4" s="12" customFormat="1" ht="25">
      <c r="A12" s="13" t="s">
        <v>14</v>
      </c>
      <c r="B12" s="14" t="s">
        <v>15</v>
      </c>
      <c r="C12" s="11" t="e">
        <f>#REF!</f>
        <v>#REF!</v>
      </c>
    </row>
    <row r="13" spans="1:4" s="12" customFormat="1">
      <c r="A13" s="13" t="s">
        <v>16</v>
      </c>
      <c r="B13" s="14" t="s">
        <v>17</v>
      </c>
      <c r="C13" s="11" t="e">
        <f>#REF!</f>
        <v>#REF!</v>
      </c>
    </row>
    <row r="14" spans="1:4" s="12" customFormat="1">
      <c r="A14" s="13" t="s">
        <v>18</v>
      </c>
      <c r="B14" s="14" t="s">
        <v>19</v>
      </c>
      <c r="C14" s="11" t="e">
        <f>#REF!</f>
        <v>#REF!</v>
      </c>
    </row>
    <row r="15" spans="1:4" s="12" customFormat="1">
      <c r="A15" s="13" t="s">
        <v>20</v>
      </c>
      <c r="B15" s="14" t="s">
        <v>21</v>
      </c>
      <c r="C15" s="11" t="e">
        <f>#REF!</f>
        <v>#REF!</v>
      </c>
    </row>
    <row r="16" spans="1:4" s="12" customFormat="1">
      <c r="A16" s="9">
        <v>2</v>
      </c>
      <c r="B16" s="10" t="s">
        <v>22</v>
      </c>
      <c r="C16" s="11">
        <f>'[7]Structural Steel'!F31</f>
        <v>546000</v>
      </c>
    </row>
    <row r="17" spans="1:3" s="12" customFormat="1">
      <c r="A17" s="9">
        <v>3</v>
      </c>
      <c r="B17" s="10" t="s">
        <v>23</v>
      </c>
      <c r="C17" s="11"/>
    </row>
    <row r="18" spans="1:3" s="12" customFormat="1">
      <c r="A18" s="13" t="s">
        <v>6</v>
      </c>
      <c r="B18" s="14" t="s">
        <v>24</v>
      </c>
      <c r="C18" s="11">
        <f>'[7]Electrical Work'!F60</f>
        <v>2253020</v>
      </c>
    </row>
    <row r="19" spans="1:3" s="12" customFormat="1">
      <c r="A19" s="13" t="s">
        <v>8</v>
      </c>
      <c r="B19" s="14" t="s">
        <v>25</v>
      </c>
      <c r="C19" s="11">
        <f>'[7]Electrical Work'!F95</f>
        <v>424200</v>
      </c>
    </row>
    <row r="20" spans="1:3" s="12" customFormat="1">
      <c r="A20" s="13" t="s">
        <v>10</v>
      </c>
      <c r="B20" s="14" t="s">
        <v>26</v>
      </c>
      <c r="C20" s="11">
        <f>'[7]Electrical Work'!F138</f>
        <v>727650</v>
      </c>
    </row>
    <row r="21" spans="1:3" s="12" customFormat="1">
      <c r="A21" s="13" t="s">
        <v>12</v>
      </c>
      <c r="B21" s="14" t="s">
        <v>27</v>
      </c>
      <c r="C21" s="11">
        <f>'[7]Electrical Work'!F162</f>
        <v>519300</v>
      </c>
    </row>
    <row r="22" spans="1:3" s="12" customFormat="1">
      <c r="A22" s="13" t="s">
        <v>14</v>
      </c>
      <c r="B22" s="14" t="s">
        <v>28</v>
      </c>
      <c r="C22" s="11">
        <f>'[7]Electrical Work'!F168</f>
        <v>114550</v>
      </c>
    </row>
    <row r="23" spans="1:3" s="12" customFormat="1">
      <c r="A23" s="9">
        <v>4</v>
      </c>
      <c r="B23" s="10" t="s">
        <v>29</v>
      </c>
      <c r="C23" s="11"/>
    </row>
    <row r="24" spans="1:3" s="12" customFormat="1">
      <c r="A24" s="13" t="s">
        <v>6</v>
      </c>
      <c r="B24" s="14" t="s">
        <v>30</v>
      </c>
      <c r="C24" s="11">
        <f>'[7]PHE and FF'!F42</f>
        <v>538400</v>
      </c>
    </row>
    <row r="25" spans="1:3" s="12" customFormat="1">
      <c r="A25" s="13" t="s">
        <v>8</v>
      </c>
      <c r="B25" s="14" t="s">
        <v>31</v>
      </c>
      <c r="C25" s="11">
        <f>'[7]PHE and FF'!F73</f>
        <v>97725</v>
      </c>
    </row>
    <row r="26" spans="1:3" s="12" customFormat="1">
      <c r="A26" s="13" t="s">
        <v>10</v>
      </c>
      <c r="B26" s="14" t="s">
        <v>32</v>
      </c>
      <c r="C26" s="11">
        <f>'[7]PHE and FF'!F88</f>
        <v>94480</v>
      </c>
    </row>
    <row r="27" spans="1:3" s="12" customFormat="1">
      <c r="A27" s="13" t="s">
        <v>12</v>
      </c>
      <c r="B27" s="14" t="s">
        <v>33</v>
      </c>
      <c r="C27" s="11">
        <f>'[7]PHE and FF'!F114</f>
        <v>499170</v>
      </c>
    </row>
    <row r="28" spans="1:3" s="12" customFormat="1">
      <c r="A28" s="9">
        <v>5</v>
      </c>
      <c r="B28" s="10" t="s">
        <v>34</v>
      </c>
      <c r="C28" s="11"/>
    </row>
    <row r="29" spans="1:3" s="12" customFormat="1">
      <c r="A29" s="13" t="s">
        <v>6</v>
      </c>
      <c r="B29" s="14" t="s">
        <v>35</v>
      </c>
      <c r="C29" s="11">
        <f>[7]HVAC!F56</f>
        <v>1148700</v>
      </c>
    </row>
    <row r="30" spans="1:3" s="12" customFormat="1">
      <c r="A30" s="13" t="s">
        <v>8</v>
      </c>
      <c r="B30" s="14" t="s">
        <v>36</v>
      </c>
      <c r="C30" s="11">
        <f>[7]HVAC!F80</f>
        <v>490000</v>
      </c>
    </row>
    <row r="31" spans="1:3" s="12" customFormat="1">
      <c r="A31" s="9">
        <v>6</v>
      </c>
      <c r="B31" s="10" t="s">
        <v>37</v>
      </c>
      <c r="C31" s="11">
        <f>[7]Furniture!F47</f>
        <v>3636500</v>
      </c>
    </row>
    <row r="32" spans="1:3" s="12" customFormat="1">
      <c r="A32" s="9">
        <v>7</v>
      </c>
      <c r="B32" s="10" t="s">
        <v>38</v>
      </c>
      <c r="C32" s="11">
        <f>'[7]Light Fixtures'!G36</f>
        <v>1905480</v>
      </c>
    </row>
    <row r="33" spans="1:3" s="16" customFormat="1">
      <c r="A33" s="9"/>
      <c r="B33" s="10" t="s">
        <v>39</v>
      </c>
      <c r="C33" s="15" t="e">
        <f t="shared" ref="C33" si="0">SUM(C8:C32)</f>
        <v>#REF!</v>
      </c>
    </row>
    <row r="34" spans="1:3" s="16" customFormat="1">
      <c r="A34" s="9"/>
      <c r="B34" s="10" t="s">
        <v>40</v>
      </c>
      <c r="C34" s="15" t="e">
        <f t="shared" ref="C34" si="1">C33*0.18</f>
        <v>#REF!</v>
      </c>
    </row>
    <row r="35" spans="1:3" s="16" customFormat="1">
      <c r="A35" s="9"/>
      <c r="B35" s="10" t="s">
        <v>41</v>
      </c>
      <c r="C35" s="15" t="e">
        <f t="shared" ref="C35" si="2">C33+C34</f>
        <v>#REF!</v>
      </c>
    </row>
    <row r="54" spans="1:3" s="19" customFormat="1">
      <c r="A54" s="17"/>
      <c r="B54" s="18"/>
      <c r="C54" s="18"/>
    </row>
  </sheetData>
  <mergeCells count="2">
    <mergeCell ref="A1:B1"/>
    <mergeCell ref="A2:B2"/>
  </mergeCells>
  <printOptions horizontalCentered="1"/>
  <pageMargins left="0.15748031496062992" right="0.19685039370078741" top="0.47244094488188981" bottom="0.70866141732283472" header="0.15748031496062992" footer="0.15748031496062992"/>
  <pageSetup paperSize="9" fitToHeight="100" orientation="landscape" r:id="rId1"/>
  <headerFooter alignWithMargins="0"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B4533-B145-48FA-91FB-C3831B8EE9A2}">
  <dimension ref="A1:G14"/>
  <sheetViews>
    <sheetView tabSelected="1" zoomScale="103" zoomScaleNormal="80" workbookViewId="0">
      <selection activeCell="D19" sqref="D19"/>
    </sheetView>
  </sheetViews>
  <sheetFormatPr defaultRowHeight="14.5"/>
  <cols>
    <col min="1" max="1" width="7.90625" customWidth="1"/>
    <col min="2" max="2" width="35.7265625" customWidth="1"/>
    <col min="3" max="3" width="8.6328125" customWidth="1"/>
    <col min="4" max="4" width="9.36328125" customWidth="1"/>
    <col min="5" max="5" width="11.90625" customWidth="1"/>
    <col min="6" max="6" width="12.54296875" customWidth="1"/>
    <col min="7" max="7" width="10.6328125" customWidth="1"/>
  </cols>
  <sheetData>
    <row r="1" spans="1:7">
      <c r="A1" s="21"/>
      <c r="B1" s="28" t="s">
        <v>53</v>
      </c>
      <c r="C1" s="29"/>
      <c r="D1" s="29"/>
      <c r="E1" s="30"/>
      <c r="F1" s="21"/>
      <c r="G1" s="21"/>
    </row>
    <row r="2" spans="1:7">
      <c r="A2" s="22"/>
      <c r="B2" s="22"/>
      <c r="C2" s="22"/>
      <c r="D2" s="22"/>
      <c r="E2" s="22"/>
      <c r="F2" s="22"/>
      <c r="G2" s="22"/>
    </row>
    <row r="3" spans="1:7" ht="23" customHeight="1">
      <c r="A3" s="23" t="s">
        <v>43</v>
      </c>
      <c r="B3" s="23" t="s">
        <v>44</v>
      </c>
      <c r="C3" s="23" t="s">
        <v>45</v>
      </c>
      <c r="D3" s="23" t="s">
        <v>46</v>
      </c>
      <c r="E3" s="23" t="s">
        <v>47</v>
      </c>
      <c r="F3" s="23" t="s">
        <v>48</v>
      </c>
      <c r="G3" s="23" t="s">
        <v>49</v>
      </c>
    </row>
    <row r="4" spans="1:7">
      <c r="A4" s="24">
        <v>3</v>
      </c>
      <c r="B4" s="24" t="s">
        <v>54</v>
      </c>
      <c r="C4" s="24" t="s">
        <v>42</v>
      </c>
      <c r="D4" s="24">
        <v>1</v>
      </c>
      <c r="E4" s="24">
        <v>149913</v>
      </c>
      <c r="F4" s="24">
        <f t="shared" ref="F4:F7" si="0">D4*E4</f>
        <v>149913</v>
      </c>
      <c r="G4" s="24"/>
    </row>
    <row r="5" spans="1:7">
      <c r="A5" s="24">
        <v>4</v>
      </c>
      <c r="B5" s="24" t="s">
        <v>55</v>
      </c>
      <c r="C5" s="24" t="s">
        <v>42</v>
      </c>
      <c r="D5" s="24">
        <v>1</v>
      </c>
      <c r="E5" s="24">
        <v>12500</v>
      </c>
      <c r="F5" s="24">
        <f t="shared" si="0"/>
        <v>12500</v>
      </c>
      <c r="G5" s="24"/>
    </row>
    <row r="6" spans="1:7">
      <c r="A6" s="24">
        <v>5</v>
      </c>
      <c r="B6" s="24" t="s">
        <v>56</v>
      </c>
      <c r="C6" s="24" t="s">
        <v>42</v>
      </c>
      <c r="D6" s="24">
        <v>1</v>
      </c>
      <c r="E6" s="24">
        <v>28500</v>
      </c>
      <c r="F6" s="24">
        <f t="shared" si="0"/>
        <v>28500</v>
      </c>
      <c r="G6" s="24"/>
    </row>
    <row r="7" spans="1:7">
      <c r="A7" s="24">
        <v>6</v>
      </c>
      <c r="B7" s="24" t="s">
        <v>54</v>
      </c>
      <c r="C7" s="24" t="s">
        <v>42</v>
      </c>
      <c r="D7" s="24">
        <v>1</v>
      </c>
      <c r="E7" s="24">
        <v>115400</v>
      </c>
      <c r="F7" s="24">
        <f t="shared" si="0"/>
        <v>115400</v>
      </c>
      <c r="G7" s="24"/>
    </row>
    <row r="8" spans="1:7">
      <c r="A8" s="24">
        <v>7</v>
      </c>
      <c r="B8" s="24" t="s">
        <v>55</v>
      </c>
      <c r="C8" s="24" t="s">
        <v>42</v>
      </c>
      <c r="D8" s="24">
        <v>1</v>
      </c>
      <c r="E8" s="24">
        <v>12500</v>
      </c>
      <c r="F8" s="24">
        <f t="shared" ref="F8:F10" si="1">D8*E8</f>
        <v>12500</v>
      </c>
      <c r="G8" s="24"/>
    </row>
    <row r="9" spans="1:7">
      <c r="A9" s="24">
        <v>8</v>
      </c>
      <c r="B9" s="24" t="s">
        <v>56</v>
      </c>
      <c r="C9" s="24" t="s">
        <v>42</v>
      </c>
      <c r="D9" s="24">
        <v>1</v>
      </c>
      <c r="E9" s="24">
        <v>28500</v>
      </c>
      <c r="F9" s="24">
        <f t="shared" si="1"/>
        <v>28500</v>
      </c>
      <c r="G9" s="24"/>
    </row>
    <row r="10" spans="1:7">
      <c r="A10" s="24">
        <v>9</v>
      </c>
      <c r="B10" s="24" t="s">
        <v>57</v>
      </c>
      <c r="C10" s="24" t="s">
        <v>42</v>
      </c>
      <c r="D10" s="24">
        <v>1</v>
      </c>
      <c r="E10" s="24">
        <v>23500</v>
      </c>
      <c r="F10" s="24">
        <f t="shared" si="1"/>
        <v>23500</v>
      </c>
      <c r="G10" s="24"/>
    </row>
    <row r="11" spans="1:7">
      <c r="A11" s="24"/>
      <c r="B11" s="24"/>
      <c r="C11" s="24"/>
      <c r="D11" s="24"/>
      <c r="E11" s="25" t="s">
        <v>50</v>
      </c>
      <c r="F11" s="25">
        <f>SUM(F4:F10)</f>
        <v>370813</v>
      </c>
      <c r="G11" s="24"/>
    </row>
    <row r="12" spans="1:7">
      <c r="A12" s="21"/>
      <c r="B12" s="21"/>
      <c r="C12" s="21"/>
      <c r="D12" s="21"/>
      <c r="E12" s="25" t="s">
        <v>52</v>
      </c>
      <c r="F12" s="25">
        <f>F11*18%</f>
        <v>66746.34</v>
      </c>
      <c r="G12" s="21"/>
    </row>
    <row r="13" spans="1:7">
      <c r="A13" s="21"/>
      <c r="B13" s="21"/>
      <c r="C13" s="21"/>
      <c r="D13" s="21"/>
      <c r="E13" s="25" t="s">
        <v>51</v>
      </c>
      <c r="F13" s="25">
        <f>F11+F12</f>
        <v>437559.33999999997</v>
      </c>
      <c r="G13" s="21"/>
    </row>
    <row r="14" spans="1:7">
      <c r="A14" s="21"/>
      <c r="B14" s="21"/>
      <c r="C14" s="21"/>
      <c r="D14" s="21"/>
      <c r="E14" s="21"/>
      <c r="F14" s="21"/>
      <c r="G14" s="21"/>
    </row>
  </sheetData>
  <mergeCells count="1">
    <mergeCell ref="B1:E1"/>
  </mergeCells>
  <phoneticPr fontId="13" type="noConversion"/>
  <pageMargins left="0" right="0" top="0.74803149606299213" bottom="0.74803149606299213" header="0.31496062992125984" footer="0.31496062992125984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77B4FCFFCAC74E936BB64A56CC1143" ma:contentTypeVersion="15" ma:contentTypeDescription="Create a new document." ma:contentTypeScope="" ma:versionID="ab2e67a13b10d5317b37e5a1411e59f3">
  <xsd:schema xmlns:xsd="http://www.w3.org/2001/XMLSchema" xmlns:xs="http://www.w3.org/2001/XMLSchema" xmlns:p="http://schemas.microsoft.com/office/2006/metadata/properties" xmlns:ns3="1edca550-45ec-413d-b410-eb5899b7564f" xmlns:ns4="93f5a7a4-2ad1-46b6-8cf3-ba87f7d66d3e" targetNamespace="http://schemas.microsoft.com/office/2006/metadata/properties" ma:root="true" ma:fieldsID="639b1d36cc42e4d6169195526aa97892" ns3:_="" ns4:_="">
    <xsd:import namespace="1edca550-45ec-413d-b410-eb5899b7564f"/>
    <xsd:import namespace="93f5a7a4-2ad1-46b6-8cf3-ba87f7d66d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ca550-45ec-413d-b410-eb5899b756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5a7a4-2ad1-46b6-8cf3-ba87f7d66d3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edca550-45ec-413d-b410-eb5899b7564f" xsi:nil="true"/>
  </documentManagement>
</p:properties>
</file>

<file path=customXml/itemProps1.xml><?xml version="1.0" encoding="utf-8"?>
<ds:datastoreItem xmlns:ds="http://schemas.openxmlformats.org/officeDocument/2006/customXml" ds:itemID="{57EB2200-897F-46D9-A1C7-27A49FCAAF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653922-8E18-4420-996E-1E7A51490F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dca550-45ec-413d-b410-eb5899b7564f"/>
    <ds:schemaRef ds:uri="93f5a7a4-2ad1-46b6-8cf3-ba87f7d66d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183B8A-DF6D-4404-AF61-1AF3E5EE123C}">
  <ds:schemaRefs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93f5a7a4-2ad1-46b6-8cf3-ba87f7d66d3e"/>
    <ds:schemaRef ds:uri="1edca550-45ec-413d-b410-eb5899b7564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Summary-2</vt:lpstr>
      <vt:lpstr>AHU NT Work CIP Lounge</vt:lpstr>
      <vt:lpstr>'Summary-2'!Print_Area</vt:lpstr>
      <vt:lpstr>'Summary-2'!Print_Titles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Suraj Kumbhar</dc:creator>
  <cp:lastModifiedBy>kiran</cp:lastModifiedBy>
  <cp:lastPrinted>2024-09-15T14:24:56Z</cp:lastPrinted>
  <dcterms:created xsi:type="dcterms:W3CDTF">2024-05-23T12:58:36Z</dcterms:created>
  <dcterms:modified xsi:type="dcterms:W3CDTF">2024-09-27T03:52:13Z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0x010100FB77B4FCFFCAC74E936BB64A56CC1143</vt:lpwstr>
  </property>
</Properties>
</file>