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OneDrive - GMR Holdings Private Limited\Agreements\GHL\"/>
    </mc:Choice>
  </mc:AlternateContent>
  <bookViews>
    <workbookView xWindow="0" yWindow="0" windowWidth="20490" windowHeight="7650"/>
  </bookViews>
  <sheets>
    <sheet name="Sheet1" sheetId="1" r:id="rId1"/>
  </sheet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4" i="1" l="1"/>
  <c r="E53" i="1"/>
  <c r="E52" i="1"/>
  <c r="F52" i="1" s="1"/>
  <c r="E51" i="1"/>
  <c r="E50" i="1"/>
  <c r="E49" i="1"/>
  <c r="F49" i="1" s="1"/>
  <c r="E48" i="1"/>
  <c r="E47" i="1"/>
  <c r="E46" i="1"/>
  <c r="F46" i="1" s="1"/>
  <c r="E45" i="1"/>
  <c r="E44" i="1"/>
  <c r="E43" i="1"/>
  <c r="F43" i="1" s="1"/>
  <c r="E41" i="1"/>
  <c r="E40" i="1"/>
  <c r="E39" i="1"/>
  <c r="F38" i="1" s="1"/>
  <c r="E34" i="1"/>
  <c r="E33" i="1"/>
  <c r="E32" i="1"/>
  <c r="E31" i="1"/>
  <c r="E30" i="1"/>
  <c r="E29" i="1"/>
  <c r="F29" i="1" s="1"/>
  <c r="E28" i="1"/>
  <c r="F23" i="1" s="1"/>
  <c r="E27" i="1"/>
  <c r="E26" i="1"/>
  <c r="E25" i="1"/>
  <c r="E24" i="1"/>
  <c r="E23" i="1"/>
  <c r="E22" i="1"/>
  <c r="E21" i="1"/>
  <c r="E20" i="1"/>
  <c r="F20" i="1" s="1"/>
  <c r="E19" i="1"/>
  <c r="E18" i="1"/>
  <c r="E17" i="1"/>
  <c r="E16" i="1"/>
  <c r="F16" i="1" s="1"/>
  <c r="E15" i="1"/>
  <c r="E14" i="1"/>
  <c r="E13" i="1"/>
  <c r="J12" i="1"/>
  <c r="K12" i="1" s="1"/>
  <c r="H12" i="1"/>
  <c r="E12" i="1"/>
  <c r="E11" i="1"/>
  <c r="E10" i="1"/>
  <c r="E9" i="1"/>
  <c r="E8" i="1"/>
  <c r="F8" i="1" s="1"/>
  <c r="E7" i="1"/>
  <c r="E6" i="1"/>
  <c r="E5" i="1"/>
  <c r="E4" i="1"/>
  <c r="E3" i="1"/>
  <c r="F3" i="1" s="1"/>
  <c r="J46" i="1" l="1"/>
  <c r="H46" i="1"/>
  <c r="H29" i="1"/>
  <c r="J29" i="1"/>
  <c r="K29" i="1" s="1"/>
  <c r="J3" i="1"/>
  <c r="H3" i="1"/>
  <c r="J38" i="1"/>
  <c r="H38" i="1"/>
  <c r="H23" i="1"/>
  <c r="J23" i="1"/>
  <c r="J49" i="1"/>
  <c r="H49" i="1"/>
  <c r="H8" i="1"/>
  <c r="J8" i="1"/>
  <c r="K8" i="1" s="1"/>
  <c r="J43" i="1"/>
  <c r="H43" i="1"/>
  <c r="J20" i="1"/>
  <c r="H20" i="1"/>
  <c r="H52" i="1"/>
  <c r="J52" i="1"/>
  <c r="K52" i="1" s="1"/>
  <c r="J16" i="1"/>
  <c r="H16" i="1"/>
  <c r="K38" i="1" l="1"/>
  <c r="K16" i="1"/>
  <c r="K3" i="1"/>
  <c r="K43" i="1"/>
  <c r="K49" i="1"/>
  <c r="K23" i="1"/>
  <c r="K20" i="1"/>
  <c r="K46" i="1"/>
  <c r="K55" i="1" l="1"/>
  <c r="K56" i="1" s="1"/>
</calcChain>
</file>

<file path=xl/sharedStrings.xml><?xml version="1.0" encoding="utf-8"?>
<sst xmlns="http://schemas.openxmlformats.org/spreadsheetml/2006/main" count="38" uniqueCount="30">
  <si>
    <t>level F</t>
  </si>
  <si>
    <t>Slno</t>
  </si>
  <si>
    <t>Name of outlet</t>
  </si>
  <si>
    <t>length</t>
  </si>
  <si>
    <t xml:space="preserve">Height </t>
  </si>
  <si>
    <t>Area</t>
  </si>
  <si>
    <t>total area (sqm)</t>
  </si>
  <si>
    <t>flexrate</t>
  </si>
  <si>
    <t>flex   amount</t>
  </si>
  <si>
    <t>barrication rate</t>
  </si>
  <si>
    <t>barrrication amount</t>
  </si>
  <si>
    <t xml:space="preserve">amount </t>
  </si>
  <si>
    <t xml:space="preserve"> KFC</t>
  </si>
  <si>
    <t xml:space="preserve"> Ulavacharu</t>
  </si>
  <si>
    <t>jamish pizeria &amp;irish bar</t>
  </si>
  <si>
    <t>franks</t>
  </si>
  <si>
    <t>naturals and milles</t>
  </si>
  <si>
    <t xml:space="preserve"> Subway</t>
  </si>
  <si>
    <t>Brioche Dorre</t>
  </si>
  <si>
    <r>
      <rPr>
        <b/>
        <sz val="14"/>
        <rFont val="Calibri"/>
        <family val="2"/>
        <scheme val="minor"/>
      </rPr>
      <t>LEVEL  C</t>
    </r>
    <r>
      <rPr>
        <b/>
        <sz val="14"/>
        <color theme="1"/>
        <rFont val="Calibri"/>
        <family val="2"/>
        <scheme val="minor"/>
      </rPr>
      <t xml:space="preserve"> </t>
    </r>
  </si>
  <si>
    <t>Height</t>
  </si>
  <si>
    <t xml:space="preserve">flex amount </t>
  </si>
  <si>
    <t>barrication amount</t>
  </si>
  <si>
    <t xml:space="preserve">Hoegarden </t>
  </si>
  <si>
    <t xml:space="preserve">Corona Bar </t>
  </si>
  <si>
    <t>Pizza hut</t>
  </si>
  <si>
    <t>Donors and gyros</t>
  </si>
  <si>
    <t>Tacobell</t>
  </si>
  <si>
    <t>TOTAL</t>
  </si>
  <si>
    <t>INCLUDING GST 18%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</si>
</sst>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64" formatCode="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6">
    <xf numFmtId="0" fontId="0" fillId="0" borderId="0" xfId="0"/>
    <xf numFmtId="0" fontId="0" fillId="0" borderId="1" xfId="0" applyBorder="1"/>
    <xf numFmtId="0" fontId="3" fillId="0" borderId="1" xfId="0" applyFont="1" applyBorder="1"/>
    <xf numFmtId="0" fontId="4" fillId="2" borderId="1" xfId="0" applyFont="1" applyFill="1" applyBorder="1"/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43" fontId="0" fillId="0" borderId="2" xfId="1" applyFont="1" applyBorder="1" applyAlignment="1">
      <alignment horizontal="center" vertical="center"/>
    </xf>
    <xf numFmtId="43" fontId="0" fillId="4" borderId="2" xfId="1" applyFont="1" applyFill="1" applyBorder="1" applyAlignment="1">
      <alignment horizontal="center" vertical="center"/>
    </xf>
    <xf numFmtId="43" fontId="0" fillId="5" borderId="2" xfId="1" applyFont="1" applyFill="1" applyBorder="1" applyAlignment="1">
      <alignment horizontal="center" vertical="center"/>
    </xf>
    <xf numFmtId="43" fontId="0" fillId="6" borderId="2" xfId="1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43" fontId="0" fillId="0" borderId="3" xfId="1" applyFont="1" applyBorder="1" applyAlignment="1">
      <alignment horizontal="center" vertical="center"/>
    </xf>
    <xf numFmtId="43" fontId="0" fillId="4" borderId="3" xfId="1" applyFont="1" applyFill="1" applyBorder="1" applyAlignment="1">
      <alignment horizontal="center" vertical="center"/>
    </xf>
    <xf numFmtId="43" fontId="0" fillId="5" borderId="3" xfId="1" applyFont="1" applyFill="1" applyBorder="1" applyAlignment="1">
      <alignment horizontal="center" vertical="center"/>
    </xf>
    <xf numFmtId="43" fontId="0" fillId="6" borderId="3" xfId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43" fontId="0" fillId="0" borderId="4" xfId="1" applyFont="1" applyBorder="1" applyAlignment="1">
      <alignment horizontal="center" vertical="center"/>
    </xf>
    <xf numFmtId="43" fontId="0" fillId="4" borderId="4" xfId="1" applyFont="1" applyFill="1" applyBorder="1" applyAlignment="1">
      <alignment horizontal="center" vertical="center"/>
    </xf>
    <xf numFmtId="43" fontId="0" fillId="5" borderId="4" xfId="1" applyFont="1" applyFill="1" applyBorder="1" applyAlignment="1">
      <alignment horizontal="center" vertical="center"/>
    </xf>
    <xf numFmtId="43" fontId="0" fillId="6" borderId="4" xfId="1" applyFont="1" applyFill="1" applyBorder="1" applyAlignment="1">
      <alignment horizontal="center" vertical="center"/>
    </xf>
    <xf numFmtId="43" fontId="0" fillId="0" borderId="1" xfId="1" applyFont="1" applyBorder="1" applyAlignment="1">
      <alignment horizontal="center" vertical="center"/>
    </xf>
    <xf numFmtId="43" fontId="0" fillId="4" borderId="1" xfId="1" applyFont="1" applyFill="1" applyBorder="1" applyAlignment="1">
      <alignment horizontal="center" vertical="center"/>
    </xf>
    <xf numFmtId="43" fontId="0" fillId="5" borderId="1" xfId="1" applyFont="1" applyFill="1" applyBorder="1" applyAlignment="1">
      <alignment horizontal="center" vertical="center"/>
    </xf>
    <xf numFmtId="43" fontId="0" fillId="6" borderId="1" xfId="1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3" borderId="1" xfId="0" applyFill="1" applyBorder="1"/>
    <xf numFmtId="0" fontId="5" fillId="0" borderId="1" xfId="0" applyFont="1" applyBorder="1"/>
    <xf numFmtId="0" fontId="7" fillId="2" borderId="1" xfId="0" applyFont="1" applyFill="1" applyBorder="1"/>
    <xf numFmtId="0" fontId="0" fillId="3" borderId="1" xfId="0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4" fontId="0" fillId="3" borderId="1" xfId="0" applyNumberForma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0" xfId="0" applyBorder="1" applyAlignment="1">
      <alignment vertical="center"/>
    </xf>
    <xf numFmtId="43" fontId="0" fillId="0" borderId="0" xfId="1" applyFont="1" applyBorder="1" applyAlignment="1">
      <alignment vertical="center"/>
    </xf>
    <xf numFmtId="43" fontId="2" fillId="5" borderId="1" xfId="1" applyFont="1" applyFill="1" applyBorder="1" applyAlignment="1">
      <alignment vertical="center"/>
    </xf>
    <xf numFmtId="43" fontId="0" fillId="6" borderId="1" xfId="1" applyFont="1" applyFill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43" fontId="0" fillId="0" borderId="0" xfId="1" applyFont="1" applyFill="1" applyBorder="1" applyAlignment="1">
      <alignment vertical="center"/>
    </xf>
    <xf numFmtId="0" fontId="2" fillId="7" borderId="1" xfId="0" applyFont="1" applyFill="1" applyBorder="1"/>
    <xf numFmtId="43" fontId="2" fillId="7" borderId="1" xfId="0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6"/>
  <sheetViews>
    <sheetView tabSelected="1" workbookViewId="0">
      <selection activeCell="F58" sqref="F58"/>
    </sheetView>
  </sheetViews>
  <sheetFormatPr defaultRowHeight="15" x14ac:dyDescent="0.25"/>
  <cols>
    <col min="2" max="2" width="22.7109375" bestFit="1" customWidth="1"/>
    <col min="8" max="8" width="14" bestFit="1" customWidth="1"/>
    <col min="10" max="10" width="21.42578125" bestFit="1" customWidth="1"/>
    <col min="11" max="11" width="12.5703125" bestFit="1" customWidth="1"/>
  </cols>
  <sheetData>
    <row r="1" spans="1:11" ht="21" x14ac:dyDescent="0.35">
      <c r="A1" s="1"/>
      <c r="B1" s="2" t="s">
        <v>0</v>
      </c>
      <c r="C1" s="1"/>
      <c r="D1" s="1"/>
      <c r="E1" s="1"/>
      <c r="F1" s="1"/>
      <c r="G1" s="1"/>
      <c r="H1" s="1"/>
      <c r="I1" s="1"/>
      <c r="J1" s="1"/>
      <c r="K1" s="1"/>
    </row>
    <row r="2" spans="1:11" ht="15.75" x14ac:dyDescent="0.2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</row>
    <row r="3" spans="1:11" x14ac:dyDescent="0.25">
      <c r="A3" s="4">
        <v>1</v>
      </c>
      <c r="B3" s="4" t="s">
        <v>12</v>
      </c>
      <c r="C3" s="5">
        <v>10.1</v>
      </c>
      <c r="D3" s="6">
        <v>4.2</v>
      </c>
      <c r="E3" s="6">
        <f>C3*D3</f>
        <v>42.42</v>
      </c>
      <c r="F3" s="7">
        <f>+SUM(E3:E7)</f>
        <v>186.90000000000003</v>
      </c>
      <c r="G3" s="8">
        <v>600</v>
      </c>
      <c r="H3" s="9">
        <f>+G3*F3</f>
        <v>112140.00000000001</v>
      </c>
      <c r="I3" s="8">
        <v>1100</v>
      </c>
      <c r="J3" s="10">
        <f>+I3*F3</f>
        <v>205590.00000000003</v>
      </c>
      <c r="K3" s="11">
        <f>+J3+H3</f>
        <v>317730.00000000006</v>
      </c>
    </row>
    <row r="4" spans="1:11" x14ac:dyDescent="0.25">
      <c r="A4" s="4"/>
      <c r="B4" s="4"/>
      <c r="C4" s="5">
        <v>22.4</v>
      </c>
      <c r="D4" s="6">
        <v>4.2</v>
      </c>
      <c r="E4" s="6">
        <f>C4*D4</f>
        <v>94.08</v>
      </c>
      <c r="F4" s="12"/>
      <c r="G4" s="13"/>
      <c r="H4" s="14"/>
      <c r="I4" s="13"/>
      <c r="J4" s="15"/>
      <c r="K4" s="16"/>
    </row>
    <row r="5" spans="1:11" x14ac:dyDescent="0.25">
      <c r="A5" s="4"/>
      <c r="B5" s="4"/>
      <c r="C5" s="5">
        <v>10.8</v>
      </c>
      <c r="D5" s="6">
        <v>4.2</v>
      </c>
      <c r="E5" s="6">
        <f t="shared" ref="E5:E34" si="0">C5*D5</f>
        <v>45.360000000000007</v>
      </c>
      <c r="F5" s="12"/>
      <c r="G5" s="13"/>
      <c r="H5" s="14"/>
      <c r="I5" s="13"/>
      <c r="J5" s="15"/>
      <c r="K5" s="16"/>
    </row>
    <row r="6" spans="1:11" x14ac:dyDescent="0.25">
      <c r="A6" s="4"/>
      <c r="B6" s="4"/>
      <c r="C6" s="5">
        <v>0.6</v>
      </c>
      <c r="D6" s="6">
        <v>4.2</v>
      </c>
      <c r="E6" s="6">
        <f t="shared" si="0"/>
        <v>2.52</v>
      </c>
      <c r="F6" s="12"/>
      <c r="G6" s="13"/>
      <c r="H6" s="14"/>
      <c r="I6" s="13"/>
      <c r="J6" s="15"/>
      <c r="K6" s="16"/>
    </row>
    <row r="7" spans="1:11" x14ac:dyDescent="0.25">
      <c r="A7" s="4"/>
      <c r="B7" s="4"/>
      <c r="C7" s="5">
        <v>0.6</v>
      </c>
      <c r="D7" s="6">
        <v>4.2</v>
      </c>
      <c r="E7" s="6">
        <f t="shared" si="0"/>
        <v>2.52</v>
      </c>
      <c r="F7" s="17"/>
      <c r="G7" s="18"/>
      <c r="H7" s="19"/>
      <c r="I7" s="18"/>
      <c r="J7" s="20"/>
      <c r="K7" s="21"/>
    </row>
    <row r="8" spans="1:11" x14ac:dyDescent="0.25">
      <c r="A8" s="4">
        <v>2</v>
      </c>
      <c r="B8" s="4" t="s">
        <v>13</v>
      </c>
      <c r="C8" s="5">
        <v>8.9</v>
      </c>
      <c r="D8" s="6">
        <v>4.2</v>
      </c>
      <c r="E8" s="6">
        <f t="shared" si="0"/>
        <v>37.380000000000003</v>
      </c>
      <c r="F8" s="4">
        <f>+SUM(E8:E11)</f>
        <v>76.859999999999985</v>
      </c>
      <c r="G8" s="22">
        <v>600</v>
      </c>
      <c r="H8" s="23">
        <f>+G8*F8</f>
        <v>46115.999999999993</v>
      </c>
      <c r="I8" s="22">
        <v>1100</v>
      </c>
      <c r="J8" s="24">
        <f>+I8*F8</f>
        <v>84545.999999999985</v>
      </c>
      <c r="K8" s="25">
        <f>+J8+H8</f>
        <v>130661.99999999997</v>
      </c>
    </row>
    <row r="9" spans="1:11" x14ac:dyDescent="0.25">
      <c r="A9" s="4"/>
      <c r="B9" s="4"/>
      <c r="C9" s="5">
        <v>8.1999999999999993</v>
      </c>
      <c r="D9" s="6">
        <v>4.2</v>
      </c>
      <c r="E9" s="6">
        <f t="shared" si="0"/>
        <v>34.44</v>
      </c>
      <c r="F9" s="4"/>
      <c r="G9" s="22"/>
      <c r="H9" s="23"/>
      <c r="I9" s="22"/>
      <c r="J9" s="24"/>
      <c r="K9" s="25"/>
    </row>
    <row r="10" spans="1:11" x14ac:dyDescent="0.25">
      <c r="A10" s="4"/>
      <c r="B10" s="4"/>
      <c r="C10" s="5">
        <v>0.6</v>
      </c>
      <c r="D10" s="6">
        <v>4.2</v>
      </c>
      <c r="E10" s="6">
        <f t="shared" si="0"/>
        <v>2.52</v>
      </c>
      <c r="F10" s="4"/>
      <c r="G10" s="22"/>
      <c r="H10" s="23"/>
      <c r="I10" s="22"/>
      <c r="J10" s="24"/>
      <c r="K10" s="25"/>
    </row>
    <row r="11" spans="1:11" x14ac:dyDescent="0.25">
      <c r="A11" s="4"/>
      <c r="B11" s="4"/>
      <c r="C11" s="5">
        <v>0.6</v>
      </c>
      <c r="D11" s="6">
        <v>4.2</v>
      </c>
      <c r="E11" s="6">
        <f t="shared" si="0"/>
        <v>2.52</v>
      </c>
      <c r="F11" s="4"/>
      <c r="G11" s="22"/>
      <c r="H11" s="23"/>
      <c r="I11" s="22"/>
      <c r="J11" s="24"/>
      <c r="K11" s="25"/>
    </row>
    <row r="12" spans="1:11" x14ac:dyDescent="0.25">
      <c r="A12" s="4">
        <v>3</v>
      </c>
      <c r="B12" s="4" t="s">
        <v>14</v>
      </c>
      <c r="C12" s="5">
        <v>6.2</v>
      </c>
      <c r="D12" s="6">
        <v>4.2</v>
      </c>
      <c r="E12" s="6">
        <f t="shared" si="0"/>
        <v>26.040000000000003</v>
      </c>
      <c r="F12" s="4">
        <v>273</v>
      </c>
      <c r="G12" s="22">
        <v>600</v>
      </c>
      <c r="H12" s="23">
        <f>+G12*F12</f>
        <v>163800</v>
      </c>
      <c r="I12" s="22">
        <v>1100</v>
      </c>
      <c r="J12" s="24">
        <f>+I12*F12</f>
        <v>300300</v>
      </c>
      <c r="K12" s="25">
        <f>+J12+H12</f>
        <v>464100</v>
      </c>
    </row>
    <row r="13" spans="1:11" x14ac:dyDescent="0.25">
      <c r="A13" s="4"/>
      <c r="B13" s="4"/>
      <c r="C13" s="5">
        <v>6.5</v>
      </c>
      <c r="D13" s="6">
        <v>4.2</v>
      </c>
      <c r="E13" s="6">
        <f t="shared" si="0"/>
        <v>27.3</v>
      </c>
      <c r="F13" s="4"/>
      <c r="G13" s="22"/>
      <c r="H13" s="23"/>
      <c r="I13" s="22"/>
      <c r="J13" s="24"/>
      <c r="K13" s="25"/>
    </row>
    <row r="14" spans="1:11" x14ac:dyDescent="0.25">
      <c r="A14" s="4"/>
      <c r="B14" s="4"/>
      <c r="C14" s="5">
        <v>0.6</v>
      </c>
      <c r="D14" s="6">
        <v>4.2</v>
      </c>
      <c r="E14" s="6">
        <f t="shared" si="0"/>
        <v>2.52</v>
      </c>
      <c r="F14" s="4"/>
      <c r="G14" s="22"/>
      <c r="H14" s="23"/>
      <c r="I14" s="22"/>
      <c r="J14" s="24"/>
      <c r="K14" s="25"/>
    </row>
    <row r="15" spans="1:11" x14ac:dyDescent="0.25">
      <c r="A15" s="4"/>
      <c r="B15" s="4"/>
      <c r="C15" s="5">
        <v>0.6</v>
      </c>
      <c r="D15" s="6">
        <v>4.2</v>
      </c>
      <c r="E15" s="6">
        <f t="shared" si="0"/>
        <v>2.52</v>
      </c>
      <c r="F15" s="4"/>
      <c r="G15" s="22"/>
      <c r="H15" s="23"/>
      <c r="I15" s="22"/>
      <c r="J15" s="24"/>
      <c r="K15" s="25"/>
    </row>
    <row r="16" spans="1:11" x14ac:dyDescent="0.25">
      <c r="A16" s="4">
        <v>4</v>
      </c>
      <c r="B16" s="4" t="s">
        <v>15</v>
      </c>
      <c r="C16" s="5">
        <v>7.3</v>
      </c>
      <c r="D16" s="6">
        <v>4.2</v>
      </c>
      <c r="E16" s="6">
        <f t="shared" si="0"/>
        <v>30.66</v>
      </c>
      <c r="F16" s="4">
        <f>+SUM(E16:E19)</f>
        <v>78.11999999999999</v>
      </c>
      <c r="G16" s="22">
        <v>600</v>
      </c>
      <c r="H16" s="23">
        <f>+G16*F16</f>
        <v>46871.999999999993</v>
      </c>
      <c r="I16" s="22">
        <v>1100</v>
      </c>
      <c r="J16" s="24">
        <f>+I16*F16</f>
        <v>85931.999999999985</v>
      </c>
      <c r="K16" s="25">
        <f>+J16+H16</f>
        <v>132803.99999999997</v>
      </c>
    </row>
    <row r="17" spans="1:11" x14ac:dyDescent="0.25">
      <c r="A17" s="4"/>
      <c r="B17" s="4"/>
      <c r="C17" s="5">
        <v>10.1</v>
      </c>
      <c r="D17" s="6">
        <v>4.2</v>
      </c>
      <c r="E17" s="6">
        <f t="shared" si="0"/>
        <v>42.42</v>
      </c>
      <c r="F17" s="4"/>
      <c r="G17" s="22"/>
      <c r="H17" s="23"/>
      <c r="I17" s="22"/>
      <c r="J17" s="24"/>
      <c r="K17" s="25"/>
    </row>
    <row r="18" spans="1:11" x14ac:dyDescent="0.25">
      <c r="A18" s="4"/>
      <c r="B18" s="4"/>
      <c r="C18" s="5">
        <v>0.6</v>
      </c>
      <c r="D18" s="6">
        <v>4.2</v>
      </c>
      <c r="E18" s="6">
        <f t="shared" si="0"/>
        <v>2.52</v>
      </c>
      <c r="F18" s="4"/>
      <c r="G18" s="22"/>
      <c r="H18" s="23"/>
      <c r="I18" s="22"/>
      <c r="J18" s="24"/>
      <c r="K18" s="25"/>
    </row>
    <row r="19" spans="1:11" x14ac:dyDescent="0.25">
      <c r="A19" s="4"/>
      <c r="B19" s="4"/>
      <c r="C19" s="5">
        <v>0.6</v>
      </c>
      <c r="D19" s="6">
        <v>4.2</v>
      </c>
      <c r="E19" s="6">
        <f t="shared" si="0"/>
        <v>2.52</v>
      </c>
      <c r="F19" s="4"/>
      <c r="G19" s="22"/>
      <c r="H19" s="23"/>
      <c r="I19" s="22"/>
      <c r="J19" s="24"/>
      <c r="K19" s="25"/>
    </row>
    <row r="20" spans="1:11" x14ac:dyDescent="0.25">
      <c r="A20" s="26">
        <v>5</v>
      </c>
      <c r="B20" s="4" t="s">
        <v>16</v>
      </c>
      <c r="C20" s="5">
        <v>19.5</v>
      </c>
      <c r="D20" s="6">
        <v>4.2</v>
      </c>
      <c r="E20" s="6">
        <f t="shared" si="0"/>
        <v>81.900000000000006</v>
      </c>
      <c r="F20" s="4">
        <f>+SUM(E20:E22)</f>
        <v>86.94</v>
      </c>
      <c r="G20" s="22">
        <v>600</v>
      </c>
      <c r="H20" s="23">
        <f>+G20*F20</f>
        <v>52164</v>
      </c>
      <c r="I20" s="22">
        <v>1100</v>
      </c>
      <c r="J20" s="24">
        <f>+I20*F20</f>
        <v>95634</v>
      </c>
      <c r="K20" s="25">
        <f>+J20+H20</f>
        <v>147798</v>
      </c>
    </row>
    <row r="21" spans="1:11" x14ac:dyDescent="0.25">
      <c r="A21" s="26"/>
      <c r="B21" s="4"/>
      <c r="C21" s="5">
        <v>0.6</v>
      </c>
      <c r="D21" s="6">
        <v>4.2</v>
      </c>
      <c r="E21" s="6">
        <f t="shared" si="0"/>
        <v>2.52</v>
      </c>
      <c r="F21" s="4"/>
      <c r="G21" s="22"/>
      <c r="H21" s="23"/>
      <c r="I21" s="22"/>
      <c r="J21" s="24"/>
      <c r="K21" s="25"/>
    </row>
    <row r="22" spans="1:11" x14ac:dyDescent="0.25">
      <c r="A22" s="26"/>
      <c r="B22" s="4"/>
      <c r="C22" s="5">
        <v>0.6</v>
      </c>
      <c r="D22" s="6">
        <v>4.2</v>
      </c>
      <c r="E22" s="6">
        <f t="shared" si="0"/>
        <v>2.52</v>
      </c>
      <c r="F22" s="4"/>
      <c r="G22" s="22"/>
      <c r="H22" s="23"/>
      <c r="I22" s="22"/>
      <c r="J22" s="24"/>
      <c r="K22" s="25"/>
    </row>
    <row r="23" spans="1:11" x14ac:dyDescent="0.25">
      <c r="A23" s="4">
        <v>6</v>
      </c>
      <c r="B23" s="4" t="s">
        <v>17</v>
      </c>
      <c r="C23" s="5">
        <v>8</v>
      </c>
      <c r="D23" s="6">
        <v>2.4</v>
      </c>
      <c r="E23" s="6">
        <f t="shared" si="0"/>
        <v>19.2</v>
      </c>
      <c r="F23" s="4">
        <f>+SUM(E23:E28)</f>
        <v>44.639999999999993</v>
      </c>
      <c r="G23" s="22">
        <v>400</v>
      </c>
      <c r="H23" s="23">
        <f>+G23*F23</f>
        <v>17855.999999999996</v>
      </c>
      <c r="I23" s="22">
        <v>1065</v>
      </c>
      <c r="J23" s="24">
        <f>+I23*F23</f>
        <v>47541.599999999991</v>
      </c>
      <c r="K23" s="25">
        <f>+J23+H23</f>
        <v>65397.599999999991</v>
      </c>
    </row>
    <row r="24" spans="1:11" x14ac:dyDescent="0.25">
      <c r="A24" s="4"/>
      <c r="B24" s="4"/>
      <c r="C24" s="5">
        <v>0.6</v>
      </c>
      <c r="D24" s="6">
        <v>2.4</v>
      </c>
      <c r="E24" s="6">
        <f t="shared" si="0"/>
        <v>1.44</v>
      </c>
      <c r="F24" s="4"/>
      <c r="G24" s="22"/>
      <c r="H24" s="23"/>
      <c r="I24" s="22"/>
      <c r="J24" s="24"/>
      <c r="K24" s="25"/>
    </row>
    <row r="25" spans="1:11" x14ac:dyDescent="0.25">
      <c r="A25" s="4"/>
      <c r="B25" s="4"/>
      <c r="C25" s="5">
        <v>0.6</v>
      </c>
      <c r="D25" s="6">
        <v>2.4</v>
      </c>
      <c r="E25" s="6">
        <f t="shared" si="0"/>
        <v>1.44</v>
      </c>
      <c r="F25" s="4"/>
      <c r="G25" s="22"/>
      <c r="H25" s="23"/>
      <c r="I25" s="22"/>
      <c r="J25" s="24"/>
      <c r="K25" s="25"/>
    </row>
    <row r="26" spans="1:11" x14ac:dyDescent="0.25">
      <c r="A26" s="4"/>
      <c r="B26" s="4"/>
      <c r="C26" s="5">
        <v>8.1999999999999993</v>
      </c>
      <c r="D26" s="6">
        <v>2.4</v>
      </c>
      <c r="E26" s="6">
        <f t="shared" si="0"/>
        <v>19.679999999999996</v>
      </c>
      <c r="F26" s="4"/>
      <c r="G26" s="22"/>
      <c r="H26" s="23"/>
      <c r="I26" s="22"/>
      <c r="J26" s="24"/>
      <c r="K26" s="25"/>
    </row>
    <row r="27" spans="1:11" x14ac:dyDescent="0.25">
      <c r="A27" s="4"/>
      <c r="B27" s="4"/>
      <c r="C27" s="5">
        <v>0.6</v>
      </c>
      <c r="D27" s="6">
        <v>2.4</v>
      </c>
      <c r="E27" s="6">
        <f t="shared" si="0"/>
        <v>1.44</v>
      </c>
      <c r="F27" s="4"/>
      <c r="G27" s="22"/>
      <c r="H27" s="23"/>
      <c r="I27" s="22"/>
      <c r="J27" s="24"/>
      <c r="K27" s="25"/>
    </row>
    <row r="28" spans="1:11" x14ac:dyDescent="0.25">
      <c r="A28" s="4"/>
      <c r="B28" s="4"/>
      <c r="C28" s="5">
        <v>0.6</v>
      </c>
      <c r="D28" s="6">
        <v>2.4</v>
      </c>
      <c r="E28" s="6">
        <f t="shared" si="0"/>
        <v>1.44</v>
      </c>
      <c r="F28" s="4"/>
      <c r="G28" s="22"/>
      <c r="H28" s="23"/>
      <c r="I28" s="22"/>
      <c r="J28" s="24"/>
      <c r="K28" s="25"/>
    </row>
    <row r="29" spans="1:11" x14ac:dyDescent="0.25">
      <c r="A29" s="4">
        <v>7</v>
      </c>
      <c r="B29" s="4" t="s">
        <v>18</v>
      </c>
      <c r="C29" s="5">
        <v>7</v>
      </c>
      <c r="D29" s="6">
        <v>2.4</v>
      </c>
      <c r="E29" s="6">
        <f t="shared" si="0"/>
        <v>16.8</v>
      </c>
      <c r="F29" s="4">
        <f>+SUM(E29:E34)</f>
        <v>39.599999999999994</v>
      </c>
      <c r="G29" s="22">
        <v>400</v>
      </c>
      <c r="H29" s="23">
        <f>+G29*F29</f>
        <v>15839.999999999998</v>
      </c>
      <c r="I29" s="22">
        <v>1065</v>
      </c>
      <c r="J29" s="24">
        <f>+I29*F29</f>
        <v>42173.999999999993</v>
      </c>
      <c r="K29" s="25">
        <f>+J29+H29</f>
        <v>58013.999999999993</v>
      </c>
    </row>
    <row r="30" spans="1:11" x14ac:dyDescent="0.25">
      <c r="A30" s="4"/>
      <c r="B30" s="4"/>
      <c r="C30" s="5">
        <v>0.6</v>
      </c>
      <c r="D30" s="6">
        <v>2.4</v>
      </c>
      <c r="E30" s="6">
        <f t="shared" si="0"/>
        <v>1.44</v>
      </c>
      <c r="F30" s="4"/>
      <c r="G30" s="22"/>
      <c r="H30" s="23"/>
      <c r="I30" s="22"/>
      <c r="J30" s="24"/>
      <c r="K30" s="25"/>
    </row>
    <row r="31" spans="1:11" x14ac:dyDescent="0.25">
      <c r="A31" s="4"/>
      <c r="B31" s="4"/>
      <c r="C31" s="5">
        <v>0.6</v>
      </c>
      <c r="D31" s="6">
        <v>2.4</v>
      </c>
      <c r="E31" s="6">
        <f t="shared" si="0"/>
        <v>1.44</v>
      </c>
      <c r="F31" s="4"/>
      <c r="G31" s="22"/>
      <c r="H31" s="23"/>
      <c r="I31" s="22"/>
      <c r="J31" s="24"/>
      <c r="K31" s="25"/>
    </row>
    <row r="32" spans="1:11" x14ac:dyDescent="0.25">
      <c r="A32" s="4"/>
      <c r="B32" s="4"/>
      <c r="C32" s="5">
        <v>7.1</v>
      </c>
      <c r="D32" s="6">
        <v>2.4</v>
      </c>
      <c r="E32" s="6">
        <f t="shared" si="0"/>
        <v>17.04</v>
      </c>
      <c r="F32" s="4"/>
      <c r="G32" s="22"/>
      <c r="H32" s="23"/>
      <c r="I32" s="22"/>
      <c r="J32" s="24"/>
      <c r="K32" s="25"/>
    </row>
    <row r="33" spans="1:11" x14ac:dyDescent="0.25">
      <c r="A33" s="4"/>
      <c r="B33" s="4"/>
      <c r="C33" s="5">
        <v>0.6</v>
      </c>
      <c r="D33" s="6">
        <v>2.4</v>
      </c>
      <c r="E33" s="6">
        <f t="shared" si="0"/>
        <v>1.44</v>
      </c>
      <c r="F33" s="4"/>
      <c r="G33" s="22"/>
      <c r="H33" s="23"/>
      <c r="I33" s="22"/>
      <c r="J33" s="24"/>
      <c r="K33" s="25"/>
    </row>
    <row r="34" spans="1:11" x14ac:dyDescent="0.25">
      <c r="A34" s="4"/>
      <c r="B34" s="4"/>
      <c r="C34" s="5">
        <v>0.6</v>
      </c>
      <c r="D34" s="6">
        <v>2.4</v>
      </c>
      <c r="E34" s="6">
        <f t="shared" si="0"/>
        <v>1.44</v>
      </c>
      <c r="F34" s="4"/>
      <c r="G34" s="22"/>
      <c r="H34" s="23"/>
      <c r="I34" s="22"/>
      <c r="J34" s="24"/>
      <c r="K34" s="25"/>
    </row>
    <row r="35" spans="1:11" x14ac:dyDescent="0.25">
      <c r="A35" s="1"/>
      <c r="B35" s="1"/>
      <c r="C35" s="27"/>
      <c r="D35" s="1"/>
      <c r="E35" s="1"/>
      <c r="F35" s="1"/>
      <c r="G35" s="1"/>
      <c r="H35" s="1"/>
      <c r="I35" s="1"/>
      <c r="J35" s="1"/>
      <c r="K35" s="1"/>
    </row>
    <row r="36" spans="1:11" ht="18.75" x14ac:dyDescent="0.3">
      <c r="A36" s="1"/>
      <c r="B36" s="28" t="s">
        <v>19</v>
      </c>
      <c r="C36" s="27"/>
      <c r="D36" s="1"/>
      <c r="E36" s="1"/>
      <c r="F36" s="1"/>
      <c r="G36" s="1"/>
      <c r="H36" s="1"/>
      <c r="I36" s="1"/>
      <c r="J36" s="1"/>
      <c r="K36" s="1"/>
    </row>
    <row r="37" spans="1:11" ht="15.75" x14ac:dyDescent="0.25">
      <c r="A37" s="29" t="s">
        <v>1</v>
      </c>
      <c r="B37" s="29" t="s">
        <v>2</v>
      </c>
      <c r="C37" s="29" t="s">
        <v>3</v>
      </c>
      <c r="D37" s="29" t="s">
        <v>20</v>
      </c>
      <c r="E37" s="29" t="s">
        <v>5</v>
      </c>
      <c r="F37" s="29" t="s">
        <v>6</v>
      </c>
      <c r="G37" s="29" t="s">
        <v>7</v>
      </c>
      <c r="H37" s="29" t="s">
        <v>21</v>
      </c>
      <c r="I37" s="29" t="s">
        <v>9</v>
      </c>
      <c r="J37" s="29" t="s">
        <v>22</v>
      </c>
      <c r="K37" s="29" t="s">
        <v>11</v>
      </c>
    </row>
    <row r="38" spans="1:11" x14ac:dyDescent="0.25">
      <c r="A38" s="4">
        <v>1</v>
      </c>
      <c r="B38" s="4" t="s">
        <v>23</v>
      </c>
      <c r="C38" s="30"/>
      <c r="D38" s="6"/>
      <c r="E38" s="6"/>
      <c r="F38" s="31">
        <f>SUM(E39:E41)</f>
        <v>161.44799999999998</v>
      </c>
      <c r="G38" s="22">
        <v>600</v>
      </c>
      <c r="H38" s="23">
        <f>+G38*F38</f>
        <v>96868.799999999988</v>
      </c>
      <c r="I38" s="22">
        <v>1100</v>
      </c>
      <c r="J38" s="24">
        <f>+I38*F38</f>
        <v>177592.8</v>
      </c>
      <c r="K38" s="25">
        <f>+J38+H38</f>
        <v>274461.59999999998</v>
      </c>
    </row>
    <row r="39" spans="1:11" x14ac:dyDescent="0.25">
      <c r="A39" s="4"/>
      <c r="B39" s="4"/>
      <c r="C39" s="32">
        <v>15.86</v>
      </c>
      <c r="D39" s="6">
        <v>4.2</v>
      </c>
      <c r="E39" s="33">
        <f>D39*C39</f>
        <v>66.611999999999995</v>
      </c>
      <c r="F39" s="31"/>
      <c r="G39" s="22"/>
      <c r="H39" s="23"/>
      <c r="I39" s="22"/>
      <c r="J39" s="24"/>
      <c r="K39" s="25"/>
    </row>
    <row r="40" spans="1:11" x14ac:dyDescent="0.25">
      <c r="A40" s="4"/>
      <c r="B40" s="4"/>
      <c r="C40" s="32">
        <v>6.11</v>
      </c>
      <c r="D40" s="6">
        <v>4.2</v>
      </c>
      <c r="E40" s="33">
        <f t="shared" ref="E40:E54" si="1">D40*C40</f>
        <v>25.662000000000003</v>
      </c>
      <c r="F40" s="31"/>
      <c r="G40" s="22"/>
      <c r="H40" s="23"/>
      <c r="I40" s="22"/>
      <c r="J40" s="24"/>
      <c r="K40" s="25"/>
    </row>
    <row r="41" spans="1:11" x14ac:dyDescent="0.25">
      <c r="A41" s="4"/>
      <c r="B41" s="4"/>
      <c r="C41" s="32">
        <v>16.47</v>
      </c>
      <c r="D41" s="6">
        <v>4.2</v>
      </c>
      <c r="E41" s="33">
        <f t="shared" si="1"/>
        <v>69.173999999999992</v>
      </c>
      <c r="F41" s="31"/>
      <c r="G41" s="22"/>
      <c r="H41" s="23"/>
      <c r="I41" s="22"/>
      <c r="J41" s="24"/>
      <c r="K41" s="25"/>
    </row>
    <row r="42" spans="1:11" x14ac:dyDescent="0.25">
      <c r="A42" s="4"/>
      <c r="B42" s="4"/>
      <c r="C42" s="30"/>
      <c r="D42" s="6"/>
      <c r="E42" s="33"/>
      <c r="F42" s="31"/>
      <c r="G42" s="22"/>
      <c r="H42" s="23"/>
      <c r="I42" s="22"/>
      <c r="J42" s="24"/>
      <c r="K42" s="25"/>
    </row>
    <row r="43" spans="1:11" x14ac:dyDescent="0.25">
      <c r="A43" s="4">
        <v>2</v>
      </c>
      <c r="B43" s="4" t="s">
        <v>24</v>
      </c>
      <c r="C43" s="32">
        <v>17.39</v>
      </c>
      <c r="D43" s="6">
        <v>4.2</v>
      </c>
      <c r="E43" s="33">
        <f t="shared" si="1"/>
        <v>73.038000000000011</v>
      </c>
      <c r="F43" s="31">
        <f>SUM(E43:E45)</f>
        <v>184.506</v>
      </c>
      <c r="G43" s="22">
        <v>600</v>
      </c>
      <c r="H43" s="23">
        <f>+G43*F43</f>
        <v>110703.6</v>
      </c>
      <c r="I43" s="22">
        <v>1100</v>
      </c>
      <c r="J43" s="24">
        <f>+I43*F43</f>
        <v>202956.6</v>
      </c>
      <c r="K43" s="25">
        <f>+J43+H43</f>
        <v>313660.2</v>
      </c>
    </row>
    <row r="44" spans="1:11" x14ac:dyDescent="0.25">
      <c r="A44" s="4"/>
      <c r="B44" s="4"/>
      <c r="C44" s="32">
        <v>14.03</v>
      </c>
      <c r="D44" s="6">
        <v>4.2</v>
      </c>
      <c r="E44" s="33">
        <f t="shared" si="1"/>
        <v>58.926000000000002</v>
      </c>
      <c r="F44" s="31"/>
      <c r="G44" s="22"/>
      <c r="H44" s="23"/>
      <c r="I44" s="22"/>
      <c r="J44" s="24"/>
      <c r="K44" s="25"/>
    </row>
    <row r="45" spans="1:11" x14ac:dyDescent="0.25">
      <c r="A45" s="4"/>
      <c r="B45" s="4"/>
      <c r="C45" s="32">
        <v>12.51</v>
      </c>
      <c r="D45" s="6">
        <v>4.2</v>
      </c>
      <c r="E45" s="33">
        <f t="shared" si="1"/>
        <v>52.542000000000002</v>
      </c>
      <c r="F45" s="31"/>
      <c r="G45" s="22"/>
      <c r="H45" s="23"/>
      <c r="I45" s="22"/>
      <c r="J45" s="24"/>
      <c r="K45" s="25"/>
    </row>
    <row r="46" spans="1:11" x14ac:dyDescent="0.25">
      <c r="A46" s="4">
        <v>3</v>
      </c>
      <c r="B46" s="4" t="s">
        <v>25</v>
      </c>
      <c r="C46" s="30">
        <v>9.1999999999999993</v>
      </c>
      <c r="D46" s="6">
        <v>4.2</v>
      </c>
      <c r="E46" s="33">
        <f t="shared" si="1"/>
        <v>38.64</v>
      </c>
      <c r="F46" s="31">
        <f>SUM(E46:E48)</f>
        <v>134.82</v>
      </c>
      <c r="G46" s="22">
        <v>600</v>
      </c>
      <c r="H46" s="23">
        <f>+G46*F46</f>
        <v>80892</v>
      </c>
      <c r="I46" s="22">
        <v>1100</v>
      </c>
      <c r="J46" s="24">
        <f>+I46*F46</f>
        <v>148302</v>
      </c>
      <c r="K46" s="25">
        <f>+J46+H46</f>
        <v>229194</v>
      </c>
    </row>
    <row r="47" spans="1:11" x14ac:dyDescent="0.25">
      <c r="A47" s="4"/>
      <c r="B47" s="4"/>
      <c r="C47" s="30">
        <v>10.1</v>
      </c>
      <c r="D47" s="6">
        <v>4.2</v>
      </c>
      <c r="E47" s="33">
        <f t="shared" si="1"/>
        <v>42.42</v>
      </c>
      <c r="F47" s="31"/>
      <c r="G47" s="22"/>
      <c r="H47" s="23"/>
      <c r="I47" s="22"/>
      <c r="J47" s="24"/>
      <c r="K47" s="25"/>
    </row>
    <row r="48" spans="1:11" x14ac:dyDescent="0.25">
      <c r="A48" s="4"/>
      <c r="B48" s="4"/>
      <c r="C48" s="30">
        <v>12.8</v>
      </c>
      <c r="D48" s="6">
        <v>4.2</v>
      </c>
      <c r="E48" s="33">
        <f t="shared" si="1"/>
        <v>53.760000000000005</v>
      </c>
      <c r="F48" s="31"/>
      <c r="G48" s="22"/>
      <c r="H48" s="23"/>
      <c r="I48" s="22"/>
      <c r="J48" s="24"/>
      <c r="K48" s="25"/>
    </row>
    <row r="49" spans="1:11" x14ac:dyDescent="0.25">
      <c r="A49" s="7">
        <v>4</v>
      </c>
      <c r="B49" s="4" t="s">
        <v>26</v>
      </c>
      <c r="C49" s="32">
        <v>13.42</v>
      </c>
      <c r="D49" s="6">
        <v>4.2</v>
      </c>
      <c r="E49" s="33">
        <f t="shared" si="1"/>
        <v>56.364000000000004</v>
      </c>
      <c r="F49" s="31">
        <f>SUM(E49:E51)</f>
        <v>157.584</v>
      </c>
      <c r="G49" s="22">
        <v>600</v>
      </c>
      <c r="H49" s="23">
        <f>+G49*F49</f>
        <v>94550.400000000009</v>
      </c>
      <c r="I49" s="22">
        <v>1100</v>
      </c>
      <c r="J49" s="24">
        <f>+I49*F49</f>
        <v>173342.4</v>
      </c>
      <c r="K49" s="25">
        <f>+J49+H49</f>
        <v>267892.8</v>
      </c>
    </row>
    <row r="50" spans="1:11" x14ac:dyDescent="0.25">
      <c r="A50" s="12"/>
      <c r="B50" s="4"/>
      <c r="C50" s="32">
        <v>13.42</v>
      </c>
      <c r="D50" s="6">
        <v>4.2</v>
      </c>
      <c r="E50" s="33">
        <f t="shared" si="1"/>
        <v>56.364000000000004</v>
      </c>
      <c r="F50" s="31"/>
      <c r="G50" s="22"/>
      <c r="H50" s="23"/>
      <c r="I50" s="22"/>
      <c r="J50" s="24"/>
      <c r="K50" s="25"/>
    </row>
    <row r="51" spans="1:11" x14ac:dyDescent="0.25">
      <c r="A51" s="17"/>
      <c r="B51" s="4"/>
      <c r="C51" s="32">
        <v>10.68</v>
      </c>
      <c r="D51" s="6">
        <v>4.2</v>
      </c>
      <c r="E51" s="33">
        <f t="shared" si="1"/>
        <v>44.856000000000002</v>
      </c>
      <c r="F51" s="31"/>
      <c r="G51" s="22"/>
      <c r="H51" s="23"/>
      <c r="I51" s="22"/>
      <c r="J51" s="24"/>
      <c r="K51" s="25"/>
    </row>
    <row r="52" spans="1:11" x14ac:dyDescent="0.25">
      <c r="A52" s="41">
        <v>5</v>
      </c>
      <c r="B52" s="7" t="s">
        <v>27</v>
      </c>
      <c r="C52" s="30">
        <v>15.9</v>
      </c>
      <c r="D52" s="6">
        <v>4.2</v>
      </c>
      <c r="E52" s="33">
        <f t="shared" si="1"/>
        <v>66.78</v>
      </c>
      <c r="F52" s="31">
        <f>SUM(E52:E54)</f>
        <v>177.24</v>
      </c>
      <c r="G52" s="22">
        <v>600</v>
      </c>
      <c r="H52" s="23">
        <f>G52*F52</f>
        <v>106344</v>
      </c>
      <c r="I52" s="22">
        <v>1100</v>
      </c>
      <c r="J52" s="10">
        <f>F52*I52</f>
        <v>194964</v>
      </c>
      <c r="K52" s="11">
        <f>J52+H52</f>
        <v>301308</v>
      </c>
    </row>
    <row r="53" spans="1:11" x14ac:dyDescent="0.25">
      <c r="A53" s="42"/>
      <c r="B53" s="12"/>
      <c r="C53" s="30">
        <v>15.9</v>
      </c>
      <c r="D53" s="6">
        <v>4.2</v>
      </c>
      <c r="E53" s="33">
        <f t="shared" si="1"/>
        <v>66.78</v>
      </c>
      <c r="F53" s="31"/>
      <c r="G53" s="22"/>
      <c r="H53" s="23"/>
      <c r="I53" s="22"/>
      <c r="J53" s="15"/>
      <c r="K53" s="16"/>
    </row>
    <row r="54" spans="1:11" x14ac:dyDescent="0.25">
      <c r="A54" s="35"/>
      <c r="B54" s="17"/>
      <c r="C54" s="30">
        <v>10.4</v>
      </c>
      <c r="D54" s="6">
        <v>4.2</v>
      </c>
      <c r="E54" s="33">
        <f t="shared" si="1"/>
        <v>43.680000000000007</v>
      </c>
      <c r="F54" s="31"/>
      <c r="G54" s="22"/>
      <c r="H54" s="23"/>
      <c r="I54" s="22"/>
      <c r="J54" s="20"/>
      <c r="K54" s="21"/>
    </row>
    <row r="55" spans="1:11" x14ac:dyDescent="0.25">
      <c r="A55" s="40"/>
      <c r="B55" s="36"/>
      <c r="C55" s="36"/>
      <c r="D55" s="36"/>
      <c r="E55" s="36"/>
      <c r="F55" s="36"/>
      <c r="G55" s="37"/>
      <c r="H55" s="43"/>
      <c r="I55" s="37"/>
      <c r="J55" s="38" t="s">
        <v>28</v>
      </c>
      <c r="K55" s="39">
        <f>SUM(K3+K8+K12+K16+K20+K23+K29+K38+K43+K46+K49+K52)</f>
        <v>2703022.2</v>
      </c>
    </row>
    <row r="56" spans="1:11" x14ac:dyDescent="0.25">
      <c r="A56" s="34"/>
      <c r="J56" s="44" t="s">
        <v>29</v>
      </c>
      <c r="K56" s="45">
        <f>K55+K55*0.18</f>
        <v>3189566.1960000005</v>
      </c>
    </row>
  </sheetData>
  <mergeCells count="95">
    <mergeCell ref="I52:I54"/>
    <mergeCell ref="J52:J54"/>
    <mergeCell ref="K52:K54"/>
    <mergeCell ref="A49:A51"/>
    <mergeCell ref="J49:J51"/>
    <mergeCell ref="K49:K51"/>
    <mergeCell ref="B49:B51"/>
    <mergeCell ref="F49:F51"/>
    <mergeCell ref="G49:G51"/>
    <mergeCell ref="H49:H51"/>
    <mergeCell ref="I49:I51"/>
    <mergeCell ref="B52:B54"/>
    <mergeCell ref="F52:F54"/>
    <mergeCell ref="G52:G54"/>
    <mergeCell ref="H52:H54"/>
    <mergeCell ref="J43:J45"/>
    <mergeCell ref="K43:K45"/>
    <mergeCell ref="A46:A48"/>
    <mergeCell ref="B46:B48"/>
    <mergeCell ref="F46:F48"/>
    <mergeCell ref="G46:G48"/>
    <mergeCell ref="H46:H48"/>
    <mergeCell ref="I46:I48"/>
    <mergeCell ref="J46:J48"/>
    <mergeCell ref="K46:K48"/>
    <mergeCell ref="A43:A45"/>
    <mergeCell ref="B43:B45"/>
    <mergeCell ref="F43:F45"/>
    <mergeCell ref="G43:G45"/>
    <mergeCell ref="H43:H45"/>
    <mergeCell ref="I43:I45"/>
    <mergeCell ref="J29:J34"/>
    <mergeCell ref="K29:K34"/>
    <mergeCell ref="A38:A42"/>
    <mergeCell ref="B38:B42"/>
    <mergeCell ref="F38:F42"/>
    <mergeCell ref="G38:G42"/>
    <mergeCell ref="H38:H42"/>
    <mergeCell ref="I38:I42"/>
    <mergeCell ref="J38:J42"/>
    <mergeCell ref="K38:K42"/>
    <mergeCell ref="A29:A34"/>
    <mergeCell ref="B29:B34"/>
    <mergeCell ref="F29:F34"/>
    <mergeCell ref="G29:G34"/>
    <mergeCell ref="H29:H34"/>
    <mergeCell ref="I29:I34"/>
    <mergeCell ref="J20:J22"/>
    <mergeCell ref="K20:K22"/>
    <mergeCell ref="A23:A28"/>
    <mergeCell ref="B23:B28"/>
    <mergeCell ref="F23:F28"/>
    <mergeCell ref="G23:G28"/>
    <mergeCell ref="H23:H28"/>
    <mergeCell ref="I23:I28"/>
    <mergeCell ref="J23:J28"/>
    <mergeCell ref="K23:K28"/>
    <mergeCell ref="A20:A22"/>
    <mergeCell ref="B20:B22"/>
    <mergeCell ref="F20:F22"/>
    <mergeCell ref="G20:G22"/>
    <mergeCell ref="H20:H22"/>
    <mergeCell ref="I20:I22"/>
    <mergeCell ref="J12:J15"/>
    <mergeCell ref="K12:K15"/>
    <mergeCell ref="A16:A19"/>
    <mergeCell ref="B16:B19"/>
    <mergeCell ref="F16:F19"/>
    <mergeCell ref="G16:G19"/>
    <mergeCell ref="H16:H19"/>
    <mergeCell ref="I16:I19"/>
    <mergeCell ref="J16:J19"/>
    <mergeCell ref="K16:K19"/>
    <mergeCell ref="A12:A15"/>
    <mergeCell ref="B12:B15"/>
    <mergeCell ref="F12:F15"/>
    <mergeCell ref="G12:G15"/>
    <mergeCell ref="H12:H15"/>
    <mergeCell ref="I12:I15"/>
    <mergeCell ref="J3:J7"/>
    <mergeCell ref="K3:K7"/>
    <mergeCell ref="A8:A11"/>
    <mergeCell ref="B8:B11"/>
    <mergeCell ref="F8:F11"/>
    <mergeCell ref="G8:G11"/>
    <mergeCell ref="H8:H11"/>
    <mergeCell ref="I8:I11"/>
    <mergeCell ref="J8:J11"/>
    <mergeCell ref="K8:K11"/>
    <mergeCell ref="A3:A7"/>
    <mergeCell ref="B3:B7"/>
    <mergeCell ref="F3:F7"/>
    <mergeCell ref="G3:G7"/>
    <mergeCell ref="H3:H7"/>
    <mergeCell ref="I3:I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Prem Kumar Khatri</dc:creator>
  <cp:lastModifiedBy>Prem Kumar Khatri</cp:lastModifiedBy>
  <dcterms:created xsi:type="dcterms:W3CDTF">2024-04-08T09:17:29Z</dcterms:created>
  <dcterms:modified xsi:type="dcterms:W3CDTF">2024-04-08T09:21:30Z</dcterms:modified>
</cp:coreProperties>
</file>