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Noida\Subway\Lights\"/>
    </mc:Choice>
  </mc:AlternateContent>
  <bookViews>
    <workbookView xWindow="-111" yWindow="-111" windowWidth="23254" windowHeight="13894" tabRatio="831" activeTab="1"/>
  </bookViews>
  <sheets>
    <sheet name="Summary" sheetId="2" r:id="rId1"/>
    <sheet name="BOQ" sheetId="1" r:id="rId2"/>
    <sheet name="Sheet1" sheetId="3" state="hidden" r:id="rId3"/>
  </sheets>
  <definedNames>
    <definedName name="_xlnm._FilterDatabase" localSheetId="2" hidden="1">Sheet1!$C$10:$E$34</definedName>
    <definedName name="_xlnm.Print_Area" localSheetId="1">BOQ!$A$1:$H$14</definedName>
    <definedName name="_xlnm.Print_Area" localSheetId="0">Summary!$A$1:$D$18</definedName>
    <definedName name="_xlnm.Print_Titles" localSheetId="1">BOQ!$1:$7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C17" i="2"/>
  <c r="F14" i="1" l="1"/>
  <c r="C11" i="2"/>
  <c r="C10" i="2"/>
  <c r="F40" i="3" l="1"/>
  <c r="F39" i="3"/>
  <c r="F38" i="3"/>
  <c r="F12" i="3"/>
  <c r="F13" i="3"/>
  <c r="F14" i="3"/>
  <c r="F15" i="3"/>
  <c r="F16" i="3"/>
  <c r="F17" i="3"/>
  <c r="F18" i="3"/>
  <c r="F19" i="3"/>
  <c r="F20" i="3"/>
  <c r="F21" i="3"/>
  <c r="F22" i="3"/>
  <c r="F23" i="3"/>
  <c r="F41" i="3" s="1"/>
  <c r="F24" i="3"/>
  <c r="F25" i="3"/>
  <c r="F26" i="3"/>
  <c r="F27" i="3"/>
  <c r="F28" i="3"/>
  <c r="F29" i="3"/>
  <c r="F30" i="3"/>
  <c r="F31" i="3"/>
  <c r="F32" i="3"/>
  <c r="F33" i="3"/>
  <c r="F34" i="3"/>
  <c r="F11" i="3"/>
  <c r="F37" i="3" s="1"/>
  <c r="D29" i="3"/>
  <c r="F13" i="1"/>
  <c r="F12" i="1"/>
  <c r="F11" i="1"/>
  <c r="C12" i="2"/>
  <c r="A12" i="1"/>
  <c r="A13" i="1" s="1"/>
  <c r="A14" i="1" s="1"/>
  <c r="C14" i="2" l="1"/>
  <c r="C13" i="2"/>
  <c r="C15" i="2"/>
  <c r="C9" i="2"/>
  <c r="C18" i="2" l="1"/>
</calcChain>
</file>

<file path=xl/sharedStrings.xml><?xml version="1.0" encoding="utf-8"?>
<sst xmlns="http://schemas.openxmlformats.org/spreadsheetml/2006/main" count="65" uniqueCount="33">
  <si>
    <t>ItemCode</t>
  </si>
  <si>
    <t>Item Name</t>
  </si>
  <si>
    <t>UOM</t>
  </si>
  <si>
    <t>Qty</t>
  </si>
  <si>
    <t>Unit Price</t>
  </si>
  <si>
    <t>Remarks</t>
  </si>
  <si>
    <t>SECTION 1 - PRELIMINARIES</t>
  </si>
  <si>
    <t>Nos</t>
  </si>
  <si>
    <t>Project</t>
  </si>
  <si>
    <t>Supplyind Fixing of Light fixtures</t>
  </si>
  <si>
    <t>Ref IMAGE</t>
  </si>
  <si>
    <t>Amount</t>
  </si>
  <si>
    <t>Summary of BOQ</t>
  </si>
  <si>
    <t>Item Description</t>
  </si>
  <si>
    <t>SL No</t>
  </si>
  <si>
    <t>SECTION 2 - WALL AND PARTITIONING</t>
  </si>
  <si>
    <t>SECTION 3 - FINISHING AND WATERPROOFING</t>
  </si>
  <si>
    <t>PB1</t>
  </si>
  <si>
    <t>PB3</t>
  </si>
  <si>
    <t>PB4</t>
  </si>
  <si>
    <t>PB2</t>
  </si>
  <si>
    <t>PB5</t>
  </si>
  <si>
    <t>SECTION 4 - JOINERY AND FIXED FURNITURE</t>
  </si>
  <si>
    <t>SECTION 6 - LIGHTING</t>
  </si>
  <si>
    <t>SECTION 7 - FURNITURE</t>
  </si>
  <si>
    <t xml:space="preserve">SECTION 5 - SIGNAGE </t>
  </si>
  <si>
    <t>SECTION 8 - EQUIPMENT</t>
  </si>
  <si>
    <t>SECTION 9 -IT/DMB/POS/CCTV</t>
  </si>
  <si>
    <t>SUBWAY-NOIDA INTERNATIONAL AIRPORT LIMITED</t>
  </si>
  <si>
    <t xml:space="preserve">SUSPENDED LINEAR CHANNEL LIGHT
Watt -72 W
Length -8'0" </t>
  </si>
  <si>
    <t xml:space="preserve">SUSPENDED LINEAR CHANNEL LIGHT
Watt -18W
Length -2'0" </t>
  </si>
  <si>
    <t>595X595mm SURFACED MOUNTED LED PANEL LIGHT
38 W LED LIGHT,
220-240V, 4000K, 3900
LUMEN OUTPUT.</t>
  </si>
  <si>
    <t>150 MM DIA CEILING SLIM LIGHT
12 W LED 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</si>
</sst>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.000_-;\-* #,##0.000_-;_-* &quot;-&quot;??_-;_-@_-"/>
  </numFmts>
  <fonts count="8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新細明體"/>
      <family val="1"/>
      <charset val="136"/>
    </font>
    <font>
      <sz val="8"/>
      <name val="Calibri"/>
      <family val="2"/>
      <scheme val="minor"/>
    </font>
    <font>
      <b/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53">
    <xf numFmtId="0" fontId="0" fillId="0" borderId="0" xfId="0"/>
    <xf numFmtId="2" fontId="0" fillId="0" borderId="0" xfId="0" applyNumberFormat="1"/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2" fontId="0" fillId="0" borderId="8" xfId="0" applyNumberFormat="1" applyBorder="1"/>
    <xf numFmtId="0" fontId="0" fillId="0" borderId="9" xfId="0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0" fontId="0" fillId="0" borderId="12" xfId="0" applyBorder="1" applyAlignment="1">
      <alignment vertical="top" wrapText="1"/>
    </xf>
    <xf numFmtId="0" fontId="0" fillId="0" borderId="12" xfId="0" applyBorder="1"/>
    <xf numFmtId="0" fontId="0" fillId="0" borderId="13" xfId="0" applyBorder="1"/>
    <xf numFmtId="0" fontId="3" fillId="2" borderId="15" xfId="0" applyFont="1" applyFill="1" applyBorder="1" applyAlignment="1">
      <alignment vertical="top" wrapText="1"/>
    </xf>
    <xf numFmtId="0" fontId="0" fillId="2" borderId="15" xfId="0" applyFill="1" applyBorder="1"/>
    <xf numFmtId="0" fontId="0" fillId="2" borderId="16" xfId="0" applyFill="1" applyBorder="1"/>
    <xf numFmtId="0" fontId="0" fillId="0" borderId="1" xfId="0" applyBorder="1"/>
    <xf numFmtId="0" fontId="3" fillId="0" borderId="1" xfId="0" applyFont="1" applyBorder="1" applyAlignment="1">
      <alignment vertical="top" wrapText="1"/>
    </xf>
    <xf numFmtId="164" fontId="0" fillId="0" borderId="1" xfId="4" applyFont="1" applyBorder="1"/>
    <xf numFmtId="164" fontId="0" fillId="0" borderId="12" xfId="4" applyFont="1" applyBorder="1"/>
    <xf numFmtId="164" fontId="0" fillId="2" borderId="15" xfId="4" applyFont="1" applyFill="1" applyBorder="1"/>
    <xf numFmtId="164" fontId="0" fillId="0" borderId="6" xfId="4" applyFont="1" applyBorder="1" applyAlignment="1">
      <alignment vertical="center"/>
    </xf>
    <xf numFmtId="2" fontId="0" fillId="0" borderId="11" xfId="0" applyNumberFormat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2" fontId="0" fillId="0" borderId="17" xfId="0" applyNumberFormat="1" applyBorder="1"/>
    <xf numFmtId="0" fontId="0" fillId="0" borderId="18" xfId="0" applyBorder="1" applyAlignment="1">
      <alignment vertical="top" wrapText="1"/>
    </xf>
    <xf numFmtId="0" fontId="0" fillId="0" borderId="18" xfId="0" applyBorder="1"/>
    <xf numFmtId="0" fontId="0" fillId="0" borderId="19" xfId="0" applyBorder="1"/>
    <xf numFmtId="2" fontId="0" fillId="0" borderId="20" xfId="0" applyNumberFormat="1" applyBorder="1"/>
    <xf numFmtId="0" fontId="0" fillId="0" borderId="21" xfId="0" applyBorder="1"/>
    <xf numFmtId="2" fontId="0" fillId="0" borderId="22" xfId="0" applyNumberFormat="1" applyBorder="1"/>
    <xf numFmtId="0" fontId="0" fillId="0" borderId="23" xfId="0" applyBorder="1" applyAlignment="1">
      <alignment vertical="top" wrapText="1"/>
    </xf>
    <xf numFmtId="0" fontId="0" fillId="0" borderId="23" xfId="0" applyBorder="1"/>
    <xf numFmtId="0" fontId="0" fillId="0" borderId="24" xfId="0" applyBorder="1"/>
    <xf numFmtId="164" fontId="0" fillId="0" borderId="0" xfId="4" applyFont="1"/>
    <xf numFmtId="165" fontId="0" fillId="0" borderId="0" xfId="4" applyNumberFormat="1" applyFont="1"/>
    <xf numFmtId="0" fontId="0" fillId="0" borderId="1" xfId="0" applyBorder="1" applyAlignment="1">
      <alignment vertical="center"/>
    </xf>
    <xf numFmtId="2" fontId="1" fillId="3" borderId="2" xfId="0" applyNumberFormat="1" applyFont="1" applyFill="1" applyBorder="1" applyAlignment="1">
      <alignment vertical="center"/>
    </xf>
    <xf numFmtId="49" fontId="7" fillId="3" borderId="3" xfId="0" applyNumberFormat="1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3" fillId="0" borderId="1" xfId="0" applyFont="1" applyBorder="1" applyAlignment="1">
      <alignment horizontal="centerContinuous"/>
    </xf>
    <xf numFmtId="164" fontId="0" fillId="0" borderId="1" xfId="0" applyNumberFormat="1" applyBorder="1"/>
    <xf numFmtId="0" fontId="0" fillId="0" borderId="1" xfId="0" applyBorder="1" applyAlignment="1">
      <alignment horizontal="centerContinuous"/>
    </xf>
    <xf numFmtId="0" fontId="0" fillId="0" borderId="17" xfId="0" applyBorder="1"/>
    <xf numFmtId="0" fontId="0" fillId="0" borderId="20" xfId="0" applyBorder="1"/>
    <xf numFmtId="2" fontId="0" fillId="0" borderId="20" xfId="0" applyNumberFormat="1" applyBorder="1" applyAlignment="1">
      <alignment vertical="center"/>
    </xf>
    <xf numFmtId="0" fontId="0" fillId="0" borderId="0" xfId="0" applyAlignment="1">
      <alignment vertical="top"/>
    </xf>
    <xf numFmtId="0" fontId="0" fillId="0" borderId="22" xfId="0" applyBorder="1"/>
  </cellXfs>
  <cellStyles count="5">
    <cellStyle name="Comma" xfId="4" builtinId="3"/>
    <cellStyle name="Comma 2" xfId="1"/>
    <cellStyle name="Hyperlink 2" xfId="3"/>
    <cellStyle name="Normal" xfId="0" builtinId="0"/>
    <cellStyle name="一般_Bill-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15241</xdr:colOff>
      <xdr:row>0</xdr:row>
      <xdr:rowOff>106681</xdr:rowOff>
    </xdr:from>
    <xdr:to>
      <xdr:col>1</xdr:col>
      <xdr:colOff>729012</xdr:colOff>
      <xdr:row>3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59DA7A-DB6C-D942-A14A-067E5CA25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1" y="106681"/>
          <a:ext cx="1323371" cy="510539"/>
        </a:xfrm>
        <a:prstGeom prst="rect">
          <a:avLst/>
        </a:prstGeom>
      </xdr:spPr>
    </xdr:pic>
    <xdr:clientData/>
  </xdr:twoCellAnchor>
  <xdr:twoCellAnchor editAs="oneCell">
    <xdr:from>
      <xdr:col>3</xdr:col>
      <xdr:colOff>1005840</xdr:colOff>
      <xdr:row>0</xdr:row>
      <xdr:rowOff>83820</xdr:rowOff>
    </xdr:from>
    <xdr:to>
      <xdr:col>3</xdr:col>
      <xdr:colOff>1678455</xdr:colOff>
      <xdr:row>3</xdr:row>
      <xdr:rowOff>94701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DB6776-0F6D-DDB5-EA2A-EBAB0F9E3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54040" y="83820"/>
          <a:ext cx="672615" cy="55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55756</xdr:colOff>
      <xdr:row>0</xdr:row>
      <xdr:rowOff>0</xdr:rowOff>
    </xdr:from>
    <xdr:to>
      <xdr:col>1</xdr:col>
      <xdr:colOff>514907</xdr:colOff>
      <xdr:row>2</xdr:row>
      <xdr:rowOff>138832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CC1E74-5B94-4262-BB13-B67C022BE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56" y="0"/>
          <a:ext cx="1323371" cy="510539"/>
        </a:xfrm>
        <a:prstGeom prst="rect">
          <a:avLst/>
        </a:prstGeom>
      </xdr:spPr>
    </xdr:pic>
    <xdr:clientData/>
  </xdr:twoCellAnchor>
  <xdr:twoCellAnchor editAs="oneCell">
    <xdr:from>
      <xdr:col>7</xdr:col>
      <xdr:colOff>957146</xdr:colOff>
      <xdr:row>0</xdr:row>
      <xdr:rowOff>0</xdr:rowOff>
    </xdr:from>
    <xdr:to>
      <xdr:col>7</xdr:col>
      <xdr:colOff>1629761</xdr:colOff>
      <xdr:row>3</xdr:row>
      <xdr:rowOff>1960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D5A4B2-2B3E-430E-90AC-E65B0DAB2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9317" y="0"/>
          <a:ext cx="672615" cy="5595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workbookViewId="0">
      <selection activeCell="D12" sqref="D12"/>
    </sheetView>
  </sheetViews>
  <sheetFormatPr defaultRowHeight="14.6"/>
  <cols>
    <col min="2" max="2" width="37.53515625" customWidth="1"/>
    <col min="3" max="3" width="21.3046875" customWidth="1"/>
    <col min="4" max="4" width="26.84375" customWidth="1"/>
  </cols>
  <sheetData>
    <row r="1" spans="1:4">
      <c r="A1" s="48"/>
      <c r="B1" s="29"/>
      <c r="C1" s="29"/>
      <c r="D1" s="30"/>
    </row>
    <row r="2" spans="1:4">
      <c r="A2" s="49"/>
      <c r="D2" s="32"/>
    </row>
    <row r="3" spans="1:4">
      <c r="A3" s="49"/>
      <c r="D3" s="32"/>
    </row>
    <row r="4" spans="1:4">
      <c r="A4" s="49"/>
      <c r="D4" s="32"/>
    </row>
    <row r="5" spans="1:4">
      <c r="A5" s="50" t="s">
        <v>8</v>
      </c>
      <c r="B5" s="51" t="s">
        <v>28</v>
      </c>
      <c r="D5" s="32"/>
    </row>
    <row r="6" spans="1:4">
      <c r="A6" s="52"/>
      <c r="B6" s="35"/>
      <c r="C6" s="35"/>
      <c r="D6" s="36"/>
    </row>
    <row r="7" spans="1:4">
      <c r="A7" s="45" t="s">
        <v>12</v>
      </c>
      <c r="B7" s="45"/>
      <c r="C7" s="45"/>
      <c r="D7" s="47"/>
    </row>
    <row r="8" spans="1:4">
      <c r="A8" s="18" t="s">
        <v>14</v>
      </c>
      <c r="B8" s="18" t="s">
        <v>13</v>
      </c>
      <c r="C8" s="18" t="s">
        <v>11</v>
      </c>
      <c r="D8" s="18" t="s">
        <v>5</v>
      </c>
    </row>
    <row r="9" spans="1:4">
      <c r="A9" s="39">
        <v>1</v>
      </c>
      <c r="B9" s="19" t="s">
        <v>6</v>
      </c>
      <c r="C9" s="20" t="e">
        <f>+BOQ!#REF!</f>
        <v>#REF!</v>
      </c>
      <c r="D9" s="18"/>
    </row>
    <row r="10" spans="1:4">
      <c r="A10" s="39">
        <v>2</v>
      </c>
      <c r="B10" s="19" t="s">
        <v>15</v>
      </c>
      <c r="C10" s="20" t="e">
        <f>+BOQ!#REF!</f>
        <v>#REF!</v>
      </c>
      <c r="D10" s="18"/>
    </row>
    <row r="11" spans="1:4" ht="29.15">
      <c r="A11" s="39">
        <v>3</v>
      </c>
      <c r="B11" s="19" t="s">
        <v>16</v>
      </c>
      <c r="C11" s="20" t="e">
        <f>+BOQ!#REF!</f>
        <v>#REF!</v>
      </c>
      <c r="D11" s="18"/>
    </row>
    <row r="12" spans="1:4" ht="29.15">
      <c r="A12" s="39">
        <v>4</v>
      </c>
      <c r="B12" s="19" t="s">
        <v>22</v>
      </c>
      <c r="C12" s="20" t="e">
        <f>+BOQ!#REF!</f>
        <v>#REF!</v>
      </c>
      <c r="D12" s="18"/>
    </row>
    <row r="13" spans="1:4">
      <c r="A13" s="39">
        <v>5</v>
      </c>
      <c r="B13" s="19" t="s">
        <v>25</v>
      </c>
      <c r="C13" s="20" t="e">
        <f>+BOQ!#REF!</f>
        <v>#REF!</v>
      </c>
      <c r="D13" s="18"/>
    </row>
    <row r="14" spans="1:4">
      <c r="A14" s="39">
        <v>6</v>
      </c>
      <c r="B14" s="19" t="s">
        <v>23</v>
      </c>
      <c r="C14" s="46" t="e">
        <f>+BOQ!#REF!</f>
        <v>#REF!</v>
      </c>
      <c r="D14" s="18"/>
    </row>
    <row r="15" spans="1:4">
      <c r="A15" s="39">
        <v>7</v>
      </c>
      <c r="B15" s="19" t="s">
        <v>24</v>
      </c>
      <c r="C15" s="46" t="e">
        <f>+BOQ!#REF!</f>
        <v>#REF!</v>
      </c>
      <c r="D15" s="18"/>
    </row>
    <row r="16" spans="1:4">
      <c r="A16" s="39">
        <v>8</v>
      </c>
      <c r="B16" s="19" t="s">
        <v>26</v>
      </c>
      <c r="C16" s="46" t="e">
        <f>+BOQ!#REF!</f>
        <v>#REF!</v>
      </c>
      <c r="D16" s="18"/>
    </row>
    <row r="17" spans="1:4">
      <c r="A17" s="39">
        <v>9</v>
      </c>
      <c r="B17" s="19" t="s">
        <v>27</v>
      </c>
      <c r="C17" s="46" t="e">
        <f>+BOQ!#REF!</f>
        <v>#REF!</v>
      </c>
      <c r="D17" s="18"/>
    </row>
    <row r="18" spans="1:4">
      <c r="A18" s="18"/>
      <c r="B18" s="18"/>
      <c r="C18" s="46" t="e">
        <f>SUM(C9:C17)</f>
        <v>#REF!</v>
      </c>
      <c r="D18" s="18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view="pageBreakPreview" zoomScale="99" zoomScaleNormal="82" zoomScaleSheetLayoutView="99" workbookViewId="0">
      <pane xSplit="1" ySplit="7" topLeftCell="B8" activePane="bottomRight" state="frozen"/>
      <selection pane="topRight" activeCell="B1" sqref="B1"/>
      <selection pane="bottomLeft" activeCell="A5" sqref="A5"/>
      <selection pane="bottomRight"/>
    </sheetView>
  </sheetViews>
  <sheetFormatPr defaultRowHeight="14.6"/>
  <cols>
    <col min="1" max="1" width="12.69140625" style="1" customWidth="1"/>
    <col min="2" max="2" width="71.07421875" style="2" customWidth="1"/>
    <col min="5" max="7" width="12.69140625" customWidth="1"/>
    <col min="8" max="8" width="32.53515625" customWidth="1"/>
    <col min="14" max="14" width="11.4609375" bestFit="1" customWidth="1"/>
  </cols>
  <sheetData>
    <row r="1" spans="1:8">
      <c r="A1" s="27"/>
      <c r="B1" s="28"/>
      <c r="C1" s="29"/>
      <c r="D1" s="29"/>
      <c r="E1" s="29"/>
      <c r="F1" s="29"/>
      <c r="G1" s="29"/>
      <c r="H1" s="30"/>
    </row>
    <row r="2" spans="1:8">
      <c r="A2" s="31"/>
      <c r="H2" s="32"/>
    </row>
    <row r="3" spans="1:8">
      <c r="A3" s="31"/>
      <c r="H3" s="32"/>
    </row>
    <row r="4" spans="1:8">
      <c r="A4" s="31" t="s">
        <v>8</v>
      </c>
      <c r="B4" s="2" t="s">
        <v>28</v>
      </c>
      <c r="H4" s="32"/>
    </row>
    <row r="5" spans="1:8">
      <c r="A5" s="31"/>
      <c r="H5" s="32"/>
    </row>
    <row r="6" spans="1:8">
      <c r="A6" s="33"/>
      <c r="B6" s="34"/>
      <c r="C6" s="35"/>
      <c r="D6" s="35"/>
      <c r="E6" s="35"/>
      <c r="F6" s="35"/>
      <c r="G6" s="35"/>
      <c r="H6" s="36"/>
    </row>
    <row r="7" spans="1:8">
      <c r="A7" s="40" t="s">
        <v>0</v>
      </c>
      <c r="B7" s="41" t="s">
        <v>1</v>
      </c>
      <c r="C7" s="42" t="s">
        <v>2</v>
      </c>
      <c r="D7" s="43" t="s">
        <v>3</v>
      </c>
      <c r="E7" s="43" t="s">
        <v>4</v>
      </c>
      <c r="F7" s="43" t="s">
        <v>11</v>
      </c>
      <c r="G7" s="43" t="s">
        <v>5</v>
      </c>
      <c r="H7" s="44" t="s">
        <v>10</v>
      </c>
    </row>
    <row r="8" spans="1:8">
      <c r="A8" s="8"/>
      <c r="B8" s="9"/>
      <c r="C8" s="10"/>
      <c r="D8" s="10"/>
      <c r="E8" s="10"/>
      <c r="F8" s="10"/>
      <c r="G8" s="10"/>
      <c r="H8" s="11"/>
    </row>
    <row r="9" spans="1:8">
      <c r="A9" s="25"/>
      <c r="B9" s="15" t="s">
        <v>23</v>
      </c>
      <c r="C9" s="16"/>
      <c r="D9" s="16"/>
      <c r="E9" s="16"/>
      <c r="F9" s="22"/>
      <c r="G9" s="16"/>
      <c r="H9" s="17"/>
    </row>
    <row r="10" spans="1:8">
      <c r="A10" s="24"/>
      <c r="B10" s="12" t="s">
        <v>9</v>
      </c>
      <c r="C10" s="13"/>
      <c r="D10" s="13"/>
      <c r="E10" s="13"/>
      <c r="F10" s="21"/>
      <c r="G10" s="13"/>
      <c r="H10" s="14"/>
    </row>
    <row r="11" spans="1:8" ht="43.75">
      <c r="A11" s="26">
        <v>6.01</v>
      </c>
      <c r="B11" s="3" t="s">
        <v>29</v>
      </c>
      <c r="C11" s="6" t="s">
        <v>7</v>
      </c>
      <c r="D11" s="6">
        <v>1</v>
      </c>
      <c r="E11" s="4"/>
      <c r="F11" s="23">
        <f t="shared" ref="F11:F13" si="0">+D11*E11</f>
        <v>0</v>
      </c>
      <c r="G11" s="4"/>
      <c r="H11" s="5"/>
    </row>
    <row r="12" spans="1:8" ht="43.75">
      <c r="A12" s="26">
        <f t="shared" ref="A12:A14" si="1">+A11+0.01</f>
        <v>6.02</v>
      </c>
      <c r="B12" s="3" t="s">
        <v>30</v>
      </c>
      <c r="C12" s="6" t="s">
        <v>7</v>
      </c>
      <c r="D12" s="6">
        <v>1</v>
      </c>
      <c r="E12" s="4"/>
      <c r="F12" s="23">
        <f t="shared" si="0"/>
        <v>0</v>
      </c>
      <c r="G12" s="4"/>
      <c r="H12" s="5"/>
    </row>
    <row r="13" spans="1:8" ht="58.3">
      <c r="A13" s="26">
        <f t="shared" si="1"/>
        <v>6.0299999999999994</v>
      </c>
      <c r="B13" s="7" t="s">
        <v>31</v>
      </c>
      <c r="C13" s="6" t="s">
        <v>7</v>
      </c>
      <c r="D13" s="6">
        <v>3</v>
      </c>
      <c r="E13" s="4"/>
      <c r="F13" s="23">
        <f t="shared" si="0"/>
        <v>0</v>
      </c>
      <c r="G13" s="4"/>
      <c r="H13" s="5"/>
    </row>
    <row r="14" spans="1:8" ht="29.15">
      <c r="A14" s="26">
        <f t="shared" si="1"/>
        <v>6.0399999999999991</v>
      </c>
      <c r="B14" s="3" t="s">
        <v>32</v>
      </c>
      <c r="C14" s="6" t="s">
        <v>7</v>
      </c>
      <c r="D14" s="6">
        <v>15</v>
      </c>
      <c r="E14" s="4"/>
      <c r="F14" s="23">
        <f>+D14*E14</f>
        <v>0</v>
      </c>
      <c r="G14" s="4"/>
      <c r="H14" s="5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50" fitToHeight="100" orientation="portrait" r:id="rId1"/>
  <headerFooter>
    <oddFooter>&amp;CPage&amp;Pof page&amp;N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F41"/>
  <sheetViews>
    <sheetView topLeftCell="A22" workbookViewId="0">
      <selection activeCell="F41" sqref="F41"/>
    </sheetView>
  </sheetViews>
  <sheetFormatPr defaultRowHeight="14.6"/>
  <sheetData>
    <row r="10" spans="3:6">
      <c r="C10">
        <v>1</v>
      </c>
    </row>
    <row r="11" spans="3:6">
      <c r="C11" t="s">
        <v>17</v>
      </c>
      <c r="D11" s="38">
        <v>4.54</v>
      </c>
      <c r="E11">
        <v>3.1</v>
      </c>
      <c r="F11">
        <f>PRODUCT(D11:E11)</f>
        <v>14.074</v>
      </c>
    </row>
    <row r="12" spans="3:6">
      <c r="C12" t="s">
        <v>17</v>
      </c>
      <c r="D12" s="38">
        <v>-1.05</v>
      </c>
      <c r="E12">
        <v>2.1</v>
      </c>
      <c r="F12">
        <f t="shared" ref="F12:F34" si="0">PRODUCT(D12:E12)</f>
        <v>-2.2050000000000001</v>
      </c>
    </row>
    <row r="13" spans="3:6">
      <c r="C13" t="s">
        <v>17</v>
      </c>
      <c r="D13" s="38">
        <v>0.8</v>
      </c>
      <c r="E13">
        <v>3.1</v>
      </c>
      <c r="F13">
        <f t="shared" si="0"/>
        <v>2.4800000000000004</v>
      </c>
    </row>
    <row r="14" spans="3:6">
      <c r="C14" t="s">
        <v>17</v>
      </c>
      <c r="D14" s="38">
        <v>3.67</v>
      </c>
      <c r="E14">
        <v>3.1</v>
      </c>
      <c r="F14">
        <f t="shared" si="0"/>
        <v>11.377000000000001</v>
      </c>
    </row>
    <row r="15" spans="3:6">
      <c r="C15" t="s">
        <v>18</v>
      </c>
      <c r="D15" s="38">
        <v>1.075</v>
      </c>
      <c r="E15">
        <v>3.1</v>
      </c>
      <c r="F15">
        <f t="shared" si="0"/>
        <v>3.3325</v>
      </c>
    </row>
    <row r="16" spans="3:6">
      <c r="C16" t="s">
        <v>18</v>
      </c>
      <c r="D16" s="38">
        <v>1.075</v>
      </c>
      <c r="E16">
        <v>3.1</v>
      </c>
      <c r="F16">
        <f t="shared" si="0"/>
        <v>3.3325</v>
      </c>
    </row>
    <row r="17" spans="3:6">
      <c r="C17" t="s">
        <v>19</v>
      </c>
      <c r="D17" s="38">
        <v>2.5</v>
      </c>
      <c r="E17">
        <v>4.3</v>
      </c>
      <c r="F17">
        <f t="shared" si="0"/>
        <v>10.75</v>
      </c>
    </row>
    <row r="18" spans="3:6">
      <c r="C18" t="s">
        <v>19</v>
      </c>
      <c r="D18" s="38">
        <v>-1.1200000000000001</v>
      </c>
      <c r="E18">
        <v>2.1</v>
      </c>
      <c r="F18">
        <f t="shared" si="0"/>
        <v>-2.3520000000000003</v>
      </c>
    </row>
    <row r="19" spans="3:6">
      <c r="C19" t="s">
        <v>20</v>
      </c>
      <c r="D19" s="38">
        <v>3.9329999999999998</v>
      </c>
      <c r="E19">
        <v>4.3</v>
      </c>
      <c r="F19">
        <f t="shared" si="0"/>
        <v>16.911899999999999</v>
      </c>
    </row>
    <row r="20" spans="3:6">
      <c r="C20" t="s">
        <v>17</v>
      </c>
      <c r="D20" s="38">
        <v>0.85</v>
      </c>
      <c r="E20">
        <v>3.1</v>
      </c>
      <c r="F20">
        <f t="shared" si="0"/>
        <v>2.6349999999999998</v>
      </c>
    </row>
    <row r="21" spans="3:6">
      <c r="C21" t="s">
        <v>20</v>
      </c>
      <c r="D21" s="38">
        <v>1.4</v>
      </c>
      <c r="E21">
        <v>4.3</v>
      </c>
      <c r="F21">
        <f t="shared" si="0"/>
        <v>6.02</v>
      </c>
    </row>
    <row r="22" spans="3:6">
      <c r="C22" t="s">
        <v>18</v>
      </c>
      <c r="D22" s="38">
        <v>4.9000000000000004</v>
      </c>
      <c r="E22">
        <v>3.1</v>
      </c>
      <c r="F22">
        <f t="shared" si="0"/>
        <v>15.190000000000001</v>
      </c>
    </row>
    <row r="23" spans="3:6">
      <c r="C23" t="s">
        <v>21</v>
      </c>
      <c r="D23" s="38">
        <v>0.625</v>
      </c>
      <c r="E23">
        <v>3.1</v>
      </c>
      <c r="F23">
        <f t="shared" si="0"/>
        <v>1.9375</v>
      </c>
    </row>
    <row r="24" spans="3:6">
      <c r="C24" t="s">
        <v>17</v>
      </c>
      <c r="D24" s="38">
        <v>4.6500000000000004</v>
      </c>
      <c r="E24">
        <v>3.1</v>
      </c>
      <c r="F24">
        <f t="shared" si="0"/>
        <v>14.415000000000001</v>
      </c>
    </row>
    <row r="25" spans="3:6">
      <c r="C25" t="s">
        <v>17</v>
      </c>
      <c r="D25" s="38">
        <v>-0.95</v>
      </c>
      <c r="E25">
        <v>2.1</v>
      </c>
      <c r="F25">
        <f t="shared" si="0"/>
        <v>-1.9949999999999999</v>
      </c>
    </row>
    <row r="26" spans="3:6">
      <c r="C26" t="s">
        <v>20</v>
      </c>
      <c r="D26" s="38">
        <v>1.4</v>
      </c>
      <c r="E26">
        <v>4.3</v>
      </c>
      <c r="F26">
        <f t="shared" si="0"/>
        <v>6.02</v>
      </c>
    </row>
    <row r="27" spans="3:6">
      <c r="C27" t="s">
        <v>18</v>
      </c>
      <c r="D27" s="38">
        <v>4.9000000000000004</v>
      </c>
      <c r="E27">
        <v>3.1</v>
      </c>
      <c r="F27">
        <f t="shared" si="0"/>
        <v>15.190000000000001</v>
      </c>
    </row>
    <row r="28" spans="3:6">
      <c r="C28" t="s">
        <v>18</v>
      </c>
      <c r="D28" s="38">
        <v>4.55</v>
      </c>
      <c r="E28">
        <v>3.1</v>
      </c>
      <c r="F28">
        <f t="shared" si="0"/>
        <v>14.105</v>
      </c>
    </row>
    <row r="29" spans="3:6">
      <c r="C29" t="s">
        <v>18</v>
      </c>
      <c r="D29" s="38">
        <f>0.72+0.3+0.72</f>
        <v>1.74</v>
      </c>
      <c r="E29">
        <v>3.1</v>
      </c>
      <c r="F29">
        <f t="shared" si="0"/>
        <v>5.3940000000000001</v>
      </c>
    </row>
    <row r="30" spans="3:6">
      <c r="C30" t="s">
        <v>18</v>
      </c>
      <c r="D30" s="38">
        <v>0.65</v>
      </c>
      <c r="E30">
        <v>3.1</v>
      </c>
      <c r="F30">
        <f t="shared" si="0"/>
        <v>2.0150000000000001</v>
      </c>
    </row>
    <row r="31" spans="3:6">
      <c r="C31" t="s">
        <v>20</v>
      </c>
      <c r="D31" s="38">
        <v>5.4</v>
      </c>
      <c r="E31">
        <v>4.3</v>
      </c>
      <c r="F31">
        <f t="shared" si="0"/>
        <v>23.22</v>
      </c>
    </row>
    <row r="32" spans="3:6">
      <c r="C32" t="s">
        <v>18</v>
      </c>
      <c r="D32" s="38">
        <v>2.2000000000000002</v>
      </c>
      <c r="E32">
        <v>3.1</v>
      </c>
      <c r="F32">
        <f t="shared" si="0"/>
        <v>6.8200000000000012</v>
      </c>
    </row>
    <row r="33" spans="3:6">
      <c r="C33" t="s">
        <v>20</v>
      </c>
      <c r="D33" s="38">
        <v>1.4</v>
      </c>
      <c r="E33">
        <v>4.3</v>
      </c>
      <c r="F33">
        <f t="shared" si="0"/>
        <v>6.02</v>
      </c>
    </row>
    <row r="34" spans="3:6">
      <c r="C34" t="s">
        <v>20</v>
      </c>
      <c r="D34" s="38">
        <v>1.6</v>
      </c>
      <c r="E34">
        <v>4.3</v>
      </c>
      <c r="F34">
        <f t="shared" si="0"/>
        <v>6.88</v>
      </c>
    </row>
    <row r="37" spans="3:6">
      <c r="C37" t="s">
        <v>17</v>
      </c>
      <c r="F37" s="37">
        <f>SUMIF($C$11:$C$34,C37,$F$11:$F$34)</f>
        <v>40.780999999999999</v>
      </c>
    </row>
    <row r="38" spans="3:6">
      <c r="C38" t="s">
        <v>20</v>
      </c>
      <c r="F38" s="37">
        <f>SUMIF($C$11:$C$34,C38,$F$11:$F$34)</f>
        <v>65.071899999999985</v>
      </c>
    </row>
    <row r="39" spans="3:6">
      <c r="C39" t="s">
        <v>18</v>
      </c>
      <c r="F39" s="37">
        <f>SUMIF($C$11:$C$34,C39,$F$11:$F$34)</f>
        <v>65.379000000000005</v>
      </c>
    </row>
    <row r="40" spans="3:6">
      <c r="C40" t="s">
        <v>19</v>
      </c>
      <c r="F40" s="37">
        <f>SUMIF($C$11:$C$34,C40,$F$11:$F$34)</f>
        <v>8.3979999999999997</v>
      </c>
    </row>
    <row r="41" spans="3:6">
      <c r="C41" t="s">
        <v>21</v>
      </c>
      <c r="F41" s="37">
        <f>SUMIF($C$11:$C$34,C41,$F$11:$F$34)</f>
        <v>1.9375</v>
      </c>
    </row>
  </sheetData>
  <autoFilter ref="C10:E34"/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060221E104084C852F3082BEFC13B6" ma:contentTypeVersion="16" ma:contentTypeDescription="Create a new document." ma:contentTypeScope="" ma:versionID="c9d529656e38887e153cc61e24d81002">
  <xsd:schema xmlns:xsd="http://www.w3.org/2001/XMLSchema" xmlns:xs="http://www.w3.org/2001/XMLSchema" xmlns:p="http://schemas.microsoft.com/office/2006/metadata/properties" xmlns:ns3="e7d839aa-c23b-4934-a4a8-ca367beccc21" xmlns:ns4="c301490e-2117-4c75-973a-1b9c72131256" targetNamespace="http://schemas.microsoft.com/office/2006/metadata/properties" ma:root="true" ma:fieldsID="722b1bf2455a6085e64e341603a45836" ns3:_="" ns4:_="">
    <xsd:import namespace="e7d839aa-c23b-4934-a4a8-ca367beccc21"/>
    <xsd:import namespace="c301490e-2117-4c75-973a-1b9c721312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39aa-c23b-4934-a4a8-ca367beccc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1490e-2117-4c75-973a-1b9c7213125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d839aa-c23b-4934-a4a8-ca367beccc2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6B2BAA-9977-4837-8C47-4ABE0F931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839aa-c23b-4934-a4a8-ca367beccc21"/>
    <ds:schemaRef ds:uri="c301490e-2117-4c75-973a-1b9c721312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CF0068-FF38-4EC7-8C53-8FD576D5D557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c301490e-2117-4c75-973a-1b9c72131256"/>
    <ds:schemaRef ds:uri="e7d839aa-c23b-4934-a4a8-ca367beccc2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94C3556-F257-41D7-895B-1DC6DCFE60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BOQ</vt:lpstr>
      <vt:lpstr>Sheet1</vt:lpstr>
      <vt:lpstr>BOQ!Print_Area</vt:lpstr>
      <vt:lpstr>Summary!Print_Area</vt:lpstr>
      <vt:lpstr>BOQ!Print_Titles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SAFALSOFT13</dc:creator>
  <cp:keywords/>
  <dc:description/>
  <cp:lastModifiedBy>Smrutika Thoti</cp:lastModifiedBy>
  <cp:revision/>
  <cp:lastPrinted>2024-12-07T07:52:52Z</cp:lastPrinted>
  <dcterms:created xsi:type="dcterms:W3CDTF">2023-11-06T09:38:50Z</dcterms:created>
  <dcterms:modified xsi:type="dcterms:W3CDTF">2024-12-08T05:04:55Z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0x01010020060221E104084C852F3082BEFC13B6</vt:lpwstr>
  </property>
</Properties>
</file>