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hoti\OneDrive - Travel food Services\Bangalore\Domestic Lounge\Civil work\"/>
    </mc:Choice>
  </mc:AlternateContent>
  <bookViews>
    <workbookView xWindow="0" yWindow="0" windowWidth="19200" windowHeight="6760"/>
  </bookViews>
  <sheets>
    <sheet name="TechItemDoc" sheetId="1" r:id="rId1"/>
  </sheets>
  <definedNames>
    <definedName name="_xlnm._FilterDatabase" localSheetId="0" hidden="1">TechItemDoc!$A$1:$F$77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8" i="1" l="1"/>
  <c r="D40" i="1"/>
  <c r="D30" i="1"/>
  <c r="D28" i="1"/>
  <c r="D26" i="1"/>
  <c r="D24" i="1"/>
  <c r="D12" i="1"/>
  <c r="D8" i="1"/>
  <c r="D6" i="1"/>
  <c r="D2" i="1"/>
</calcChain>
</file>

<file path=xl/sharedStrings.xml><?xml version="1.0" encoding="utf-8"?>
<sst xmlns="http://schemas.openxmlformats.org/spreadsheetml/2006/main" count="191" uniqueCount="117">
  <si>
    <t>ItemCode</t>
  </si>
  <si>
    <t>Item Name</t>
  </si>
  <si>
    <t>UOM</t>
  </si>
  <si>
    <t>Qty</t>
  </si>
  <si>
    <t>Unit Price</t>
  </si>
  <si>
    <t>Remarks</t>
  </si>
  <si>
    <t>18 mm thick Italian Marble flooring in Various Marble shade  and in strip form Pattern - for Dining</t>
  </si>
  <si>
    <t>Smt</t>
  </si>
  <si>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including sealing coat , with edge polish etc., complete, Including using plastic/Pvc  sheet and POP to protect on marble flooring  as  protection , Include removal and disposing of protection materials before handover, Basic cost of marble Rs 450/sft </t>
  </si>
  <si>
    <t>Joint less ceramic tiles cladding ( behind Buffet counter )</t>
  </si>
  <si>
    <t>smt</t>
  </si>
  <si>
    <t>Cladding shall comprise of ceramic tile of 300 mm x 300 mm, Tiles to be fixed in ordinary Portland cement only, Tiles to be put with tight hairline  joints in plumb, Joints to be filled with  matching grout.(Basic cost of ceramic tiles at Rs.30/sft) make: Johnson / Somany / Kajaria / Nitco</t>
  </si>
  <si>
    <t>Vitrified tile For Live Kitchen</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</si>
  <si>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Rs.150/sft without tax</t>
  </si>
  <si>
    <t>Italian Marble Wall Cladding</t>
  </si>
  <si>
    <t>Clean existing wall surface before fixing wall cladding, Marble shall be minimum 18 mm thick fixed to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finished.(On site cost of Italian marble @ Rs.450/sft without tax)</t>
  </si>
  <si>
    <t>Italian Marble Finish Band</t>
  </si>
  <si>
    <t>rmt</t>
  </si>
  <si>
    <t>Size up to 400 Mm high, Clean existing wall surface before fixing wall cladding, Marble shall be minimum 18 mm thick fixed to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finished.(On site cost of Italian marble @ Rs.450/sft without tax)</t>
  </si>
  <si>
    <t>Marble Portal /Architrave ( 50 mm wide 400 mm deep )</t>
  </si>
  <si>
    <t>All around in 'C' profile Pasted over existing ply surface with epoxy adhesive &amp; brass pins, Ply surface shall be cleaned before installing marble, At least 18mm thk marble to be fixed, Marble shall be cut as per size &amp; laid with tight hairline joints, Edge of marble shall be polished before installation, Joints to be filled with Tim-X or equivalent joint filler, Special care to be taken to fix marble on horizontal surface. Shall rest over ply at one end and vertical marble on the other, The vertical marble over 50 mm shall be fixed using brass pins (Basic cost of Marble at Rs.450/sft )</t>
  </si>
  <si>
    <t>Marble Skirting</t>
  </si>
  <si>
    <t>up to 150 mm high Skirting  with 18 MM thick Italian Marble including Edge Moulding, etc. complete, All joints of Marble shall be filled with matching colour TIM-X or equivalent grout filler, All visible edges of Marble shall be mirror polished, (  Basic cost of marble Rs 450/sft )</t>
  </si>
  <si>
    <t>TOTAL I-  CIVIL WORK</t>
  </si>
  <si>
    <t>FRENCH PLASTER WORK</t>
  </si>
  <si>
    <t>Fire line Gypsum board ceiling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</si>
  <si>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0"/>
        <rFont val="Calibri"/>
        <family val="2"/>
      </rPr>
      <t>Note</t>
    </r>
    <r>
      <rPr>
        <sz val="10"/>
        <rFont val="Calibri"/>
        <family val="2"/>
      </rPr>
      <t xml:space="preserve"> - existing structural ceiling height is 4300 mm )</t>
    </r>
  </si>
  <si>
    <t>POP plaster punning</t>
  </si>
  <si>
    <t>Average 12 mm thk Universal plaster punning by Gyproc Stucco, Tile bull marks to be used for channel gliding tracks,  Bull marks to be removed before apply punning, Surface to be in perfect plum, line and level, Include pencil rounding to wall corners as instructed, Smooth finished to receive finishing coating, Exclude painting work</t>
  </si>
  <si>
    <t>TOTAL II-  FRENCH PLASTER WORK</t>
  </si>
  <si>
    <t>CARPENTRY WORK</t>
  </si>
  <si>
    <t>Aluminium framework  for panelling :</t>
  </si>
  <si>
    <t>50mm x 25 mm, 16 SWG aluminium framework at 600 mm c/c fixed to wall, 18 mm x 18mm, 3 mm aluminium angle to be used for assembling panelling framework, Only round head, full thread, sheet metal screws to be used, Framework to be fixed to wall in perfect plum, line and level, Suitable packing to be provided behind framework for correct alignment,</t>
  </si>
  <si>
    <t>Veneer finish Panelling in batten form - Vertical and Horizontal</t>
  </si>
  <si>
    <t>Providing and fixing 150 mm wide batten form, Using 4 mm thk approved veneer sheet with 0.4 mm thick wooden face, pressed over 12 mm thick  backing marine  plywood including matching wood beading as per approved design, with 12 mm x 12mm finish groove as per design, Figure of veneer to be matched as per design, Pressing shall be free of defects, Veneer to be finished in Approved Melamine Polish</t>
  </si>
  <si>
    <t>Free standing low height Partition in Curved Profile- 1350 mm High</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</si>
  <si>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</si>
  <si>
    <t>Free standing low height Partition in straight Profile-1350 mm high</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</si>
  <si>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plywood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</si>
  <si>
    <t>Fluted glass screen with SS Flat trim- 300 mm high</t>
  </si>
  <si>
    <t>Rmt</t>
  </si>
  <si>
    <t>10 mm thick Fluted Glass panel with 6 mm thick SS flat band around the glass , SS in bronze satin finish, Fixed to marble top  Trim ,  as shown in drawing, including fluted glass film</t>
  </si>
  <si>
    <t>Buffet serving counter - in U shape</t>
  </si>
  <si>
    <t>Nos</t>
  </si>
  <si>
    <t>Size : 11500mm length x 800mm depth x 950mm ht.</t>
  </si>
  <si>
    <t>As per drawing, Serving counter structure constructed out of 18 mm thk  plywood, At least 18 mm thk approved Marble fixed to top with fascia in profile shown in drawing - including Mirror polish. Marble  to be tightly placed together and shall have mitre joints on edges including moulding as approved by Architect. All joints to be filled with matching colour TIM-X or equivalent grout filler. Ventilation space to be created within carcass as per drawing and all internal non visible surfaces shall be in  Black matt paint. Carcass to be covered with 12mm thk DuPont Corian fluted panel on all exposed surfaces including Led strip light provision,150 mm high skirting boxing to be made in 18 mm thick ply covered with Italian marble. Ventilation space fascia to be covered with 8 mm thick SS jali. SS jali in Bronze Satin finish, as per  approved design. Including all cut-outs for electrical points, induction plates and temperature devices. (Basic cost of Marble at Rs. 450/sft ) (Basic cost of Corian at Rs. 850/sft )</t>
  </si>
  <si>
    <t xml:space="preserve">Coffee Station </t>
  </si>
  <si>
    <t>Size : 1800mm length x 750mm depth x 950mm ht.</t>
  </si>
  <si>
    <t>nos</t>
  </si>
  <si>
    <t>As per drawing, counter structure constructed out of 18 mm thk plywood, At least 18 mm thk approved marble fixed to TOP with 50 mm high fascia, At least 18 mm thk approved marble fixed to skirting up to 200 mm high, Marble pieces to be tightly placed together and shall have mitre joints on edges, All joints to be filled with matching colour TIM-X or equivalent joint filler, 30 mm thick shelf to made, shelf to be covered with 4 mm thk veneer from top &amp; bottom with 0.40 mm thk wooden face pressed on front side, All Internal Surface to be covered with 4 mm thick veneer, Veneer &amp; Wood to be Finished in Approved Melamine Polish, 200 mm high skirting boxing to be made in 18 mm thick marine ply covered with marble, with openable  panel, Provision to be made in counter for water inlet point &amp; drain outlet,  Including all cut-outs for electrical points. (Basic cost of veneer at Rs.125sft) (Basic cost of Marble at Rs. 450 /sft)</t>
  </si>
  <si>
    <t>SS Screen in Satin Bronze finish</t>
  </si>
  <si>
    <t xml:space="preserve">Overall size- 4500 mm wide x 1000 mm height,  304 grade SS screen to be made out of  3 mm thick Sheet  ( cris-cross  pattern ),  SS frame in Satin Bronze finish  as approved by Architect, frame fixed to Wall and above ceiling Bulkhead, </t>
  </si>
  <si>
    <t>TV/FIDS surround frame</t>
  </si>
  <si>
    <t>Size up to  ( 1200 mm x 1350 mm ), Using 3/4" thick ply carcass as TV surround, like a picture frame including 50 to 75  mm wide surround finished in 4 mm thick veneer to receive polycot paint, Rear portion of TV surround covered with 1 mm thick laminate, To be fixed on wall/panelling with adequate supports</t>
  </si>
  <si>
    <t xml:space="preserve">18 mm thick Glass Shelf </t>
  </si>
  <si>
    <t>size - 1500MMX350MM- using 18 mm thick toughen glass shelf including SS Patch fittings ( Haffle or Dorma )</t>
  </si>
  <si>
    <t>Glass Display BOX with SS pipe  in Satin Bronze - 300 mm ht.</t>
  </si>
  <si>
    <t xml:space="preserve">nos </t>
  </si>
  <si>
    <t>size - 300MM X4500MM- Made of Box frame using 25 x25 x2.5 mm thick SS box pipe in Satin bronze finish, and frame to be covered  with 12 mm thick  toughen Glass as per detail drawing</t>
  </si>
  <si>
    <t>Glass Display BOX with SS pipe  in Satin Bronze - 200 mm ht.</t>
  </si>
  <si>
    <t>size - 200MM X4500MM- Made of Box frame using 25 x25 x2.5 mm thick SS box pipe in Satin bronze finish, and frame to be covered  with 12 mm thick  toughen Glass  as per detail drawing</t>
  </si>
  <si>
    <t>Service door-Veneer/laminate finish including top fixed panel</t>
  </si>
  <si>
    <t>No</t>
  </si>
  <si>
    <t>Size : 900mm x 2250mm</t>
  </si>
  <si>
    <t>Door Frame :</t>
  </si>
  <si>
    <t>Overall finish size 200mm x 50 mm thk without rebate, Door frame to be Made up Using 18 mm thick marine ply as rough ground,, fixed to masonry wall in perfect plumb,  line and level by using 6" long Hilti Anchor bolt (total 6 nos - 3 nos each side), Clad with 12 mm thk  marine ply &amp; 4 mm thick Approved Veneer, Rebate to be separately put in  wood, Wood to be treated with anti-termite medicine, Frame to be finished in Approved Melamine Polish</t>
  </si>
  <si>
    <t>Shutter :</t>
  </si>
  <si>
    <t>Overall size:800 mm wide x 2250 mm ht. x  1 leaf, up to 40 mm thk. Using 35 mm thick readymade fireproof shutter covered with  4 mm thick  approved veneer from Lounge  side and other side 1 mm thick approved Laminate, (basic cost of veneer up to Rs. 125/sft) &amp; (basic cost of laminate Rs 1600 / sheet)</t>
  </si>
  <si>
    <t xml:space="preserve">Polish: </t>
  </si>
  <si>
    <t>Frame &amp; entire door  to be  to be finish  in Approved Melamine Polish</t>
  </si>
  <si>
    <t>Hardware :</t>
  </si>
  <si>
    <t>125 mm x 50 mm x 4 mm thk bearing type SS hinges fixed between frame and shutter with SS screws. At least 4 nos. hinges per shutter, Dead lock with suitable cover plate , and Magnetic latch, 1 set of handle as approved by architect</t>
  </si>
  <si>
    <t>Wooden finish Capital for Column</t>
  </si>
  <si>
    <t>size up to 300 mm Deep- Providing and fixing 75  mm thick Veneer finish Capital including adequate MS frame and 12 mm thick marine  plywood, ply to be covered with  4 mm thk approved veneer sheet with 0.4 mm thick wooden face,  including matching wood beading as per approved design, Figure of veneer to be matched as per design, Pressing shall be free of defects, Veneer to be finished in Approved Melamine Polish</t>
  </si>
  <si>
    <t>Bulk Head in Profile- In Flat Water cut Paint finish</t>
  </si>
  <si>
    <t>As per drawing -Size up to 600 mm wide x 1850 mm high, Using 50mm x 36 mm, 16 SWG aluminium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</si>
  <si>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Veneer finish Ceiling</t>
  </si>
  <si>
    <t>Sqmt</t>
  </si>
  <si>
    <t>As per drawing - Using 50mm x 36 mm, 16 SWG aluminium framework at 600 mm c/c Fixed on existing Structural Framework, Frame to be covered with 18 mm thick marine ply,  ply to be covered with 4 mm thick approved Veneer, Veneer to be finished in Approved Melamine polish .  (Basic cost of veneer up to Rs. 125/-sft )</t>
  </si>
  <si>
    <t>Corian finish fluted panelling</t>
  </si>
  <si>
    <t>Providing and fixing  up to 50 mm  wide x 600 umm high Corian batten form, Using 12 mm thk approved  Corian sheet , pressed over 12 mm thick  backing marine  plywood as per approved design, with 12 mm x 6 mm finish groove as per design, Pressing shall be free of defects, Basic cost of Corian at Rs.900/sft without tax</t>
  </si>
  <si>
    <t>Brick Cladding on Existing taper column</t>
  </si>
  <si>
    <t>Clean existing wall/Ply surface before fixing  brick tile cladding Before starting, carefully read the suppliers laying plan and instructions. Decorative Brick tiles shall be fixed and finished as per manufacturers instructions, preferably by a nominated contractor. Basic cost of mosaic tiles at Rs.120/sft without tax</t>
  </si>
  <si>
    <t>TOTAL III- CARPENTRY WORK</t>
  </si>
  <si>
    <t>PAINTING WORK</t>
  </si>
  <si>
    <t>Luster Painting to walls</t>
  </si>
  <si>
    <t>Sanding and preparing surface for receiving paint, One coat of cement primer in solvent base, Two coats of putty in oil / synthetic enamel base, Three coats of luster paint. Complete as per manufacturer's specifications</t>
  </si>
  <si>
    <t>Painting to ceiling in acrylic emulsion paint</t>
  </si>
  <si>
    <t>Sanding and preparing surface for receiving paint, One coat of cement primer in solvent base. Two coats of putty ,Three coats of acrylic emulsion paint, Complete as per manufacturer's specifications</t>
  </si>
  <si>
    <t>Black matt paint to walls, beams structural frame and ceiling above false ceiling</t>
  </si>
  <si>
    <t>Sanding and preparing surface for receiving paint, Oil based, black matt paint to be applied in two coats, Clean surface before applying</t>
  </si>
  <si>
    <t>II</t>
  </si>
  <si>
    <t>III</t>
  </si>
  <si>
    <t>IV</t>
  </si>
  <si>
    <t>CVL/FLR    Marble flooring</t>
  </si>
  <si>
    <t xml:space="preserve">    </t>
  </si>
  <si>
    <t>CVL-TILE    Tile Cladding</t>
  </si>
  <si>
    <t>CVL/CLD    marble wall cladding</t>
  </si>
  <si>
    <t>CVL/WCD    Marble Architrave</t>
  </si>
  <si>
    <t>CVL/SKT    Marble Skirting</t>
  </si>
  <si>
    <t>FP    GYPSUM -CEINLING</t>
  </si>
  <si>
    <t>FP    GYP-CEL</t>
  </si>
  <si>
    <t>CP-FR    ALUMINIUM FRAME WORK</t>
  </si>
  <si>
    <t>CP-SKIN    Wooden Strip panelling</t>
  </si>
  <si>
    <t>CP-Part    Wooden Partition</t>
  </si>
  <si>
    <t>CP-Part    Glass-Screen</t>
  </si>
  <si>
    <t>CP-FUR    Serving counter</t>
  </si>
  <si>
    <t>CP-FUR    Coffee station</t>
  </si>
  <si>
    <t>CP-GL    SS Jali</t>
  </si>
  <si>
    <t>CP-FUR    TV Frame</t>
  </si>
  <si>
    <t>CP-GL    Glass Shelf</t>
  </si>
  <si>
    <t>CP-GL    Glass Box</t>
  </si>
  <si>
    <t>CP-DR     DOOR D-8</t>
  </si>
  <si>
    <t>CP-SKIN    Wooden Capital</t>
  </si>
  <si>
    <t>PNT    Wall Paint</t>
  </si>
  <si>
    <t>PNT    Ceiling Paint</t>
  </si>
  <si>
    <t>PNT    Black Paint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</si>
</sst>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_);_(* \(#,##0\);_(* \-??_);_(@_)"/>
    <numFmt numFmtId="166" formatCode="_(* #,##0.00_);_(* \(#,##0.00\);_(* \-??_);_(@_)"/>
    <numFmt numFmtId="167" formatCode="0.0"/>
  </numFmts>
  <fonts count="12" x14ac:knownFonts="1">
    <font>
      <sz val="11"/>
      <color theme="1"/>
      <name val="Calibri"/>
      <family val="2"/>
      <scheme val="minor"/>
    </font>
    <font>
      <b/>
      <sz val="11"/>
      <color theme="1"/>
      <name val="Cambria"/>
      <family val="1"/>
    </font>
    <font>
      <b/>
      <sz val="11"/>
      <color rgb="FFFF0000"/>
      <name val="Cambria"/>
      <family val="1"/>
    </font>
    <font>
      <sz val="11"/>
      <color theme="1"/>
      <name val="Calibri"/>
      <family val="2"/>
      <scheme val="minor"/>
    </font>
    <font>
      <sz val="10"/>
      <name val="Arial"/>
      <family val="2"/>
    </font>
    <font>
      <b/>
      <sz val="10"/>
      <name val="Calibri"/>
      <family val="2"/>
    </font>
    <font>
      <sz val="10"/>
      <name val="Calibri"/>
      <family val="2"/>
    </font>
    <font>
      <sz val="10"/>
      <color indexed="8"/>
      <name val="Calibri"/>
      <family val="2"/>
    </font>
    <font>
      <b/>
      <sz val="11"/>
      <name val="Calibri"/>
      <family val="2"/>
    </font>
    <font>
      <sz val="11"/>
      <name val="Calibri"/>
      <family val="2"/>
    </font>
    <font>
      <b/>
      <sz val="11"/>
      <name val="Calibri"/>
      <family val="2"/>
      <scheme val="minor"/>
    </font>
    <font>
      <sz val="11"/>
      <name val="Calibri"/>
      <family val="2"/>
      <scheme val="minor"/>
    </font>
  </fonts>
  <fills count="3">
    <fill>
      <patternFill patternType="none"/>
    </fill>
    <fill>
      <patternFill patternType="gray125"/>
    </fill>
    <fill>
      <patternFill patternType="solid">
        <fgColor rgb="FFFFFFFF"/>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4" fillId="0" borderId="0"/>
    <xf numFmtId="164" fontId="3" fillId="0" borderId="0" applyFont="0" applyFill="0" applyBorder="0" applyAlignment="0" applyProtection="0"/>
    <xf numFmtId="0" fontId="3" fillId="0" borderId="0"/>
    <xf numFmtId="0" fontId="4" fillId="0" borderId="0"/>
    <xf numFmtId="166" fontId="4" fillId="0" borderId="0"/>
    <xf numFmtId="164" fontId="3" fillId="0" borderId="0" applyFont="0" applyFill="0" applyBorder="0" applyAlignment="0" applyProtection="0"/>
    <xf numFmtId="0" fontId="3" fillId="0" borderId="0"/>
    <xf numFmtId="0" fontId="4" fillId="0" borderId="0"/>
    <xf numFmtId="0" fontId="4" fillId="0" borderId="0"/>
  </cellStyleXfs>
  <cellXfs count="48">
    <xf numFmtId="0" fontId="0" fillId="0" borderId="0" xfId="0"/>
    <xf numFmtId="0" fontId="1" fillId="2" borderId="1" xfId="0" applyFont="1" applyFill="1" applyBorder="1" applyAlignment="1">
      <alignment vertical="center"/>
    </xf>
    <xf numFmtId="49" fontId="2" fillId="2" borderId="2" xfId="0" applyNumberFormat="1" applyFont="1" applyFill="1" applyBorder="1" applyAlignment="1">
      <alignment vertical="center"/>
    </xf>
    <xf numFmtId="49" fontId="1" fillId="2" borderId="2" xfId="0" applyNumberFormat="1" applyFont="1" applyFill="1" applyBorder="1" applyAlignment="1">
      <alignment vertical="center"/>
    </xf>
    <xf numFmtId="0" fontId="1" fillId="2" borderId="2" xfId="0" applyFont="1" applyFill="1" applyBorder="1" applyAlignment="1">
      <alignment vertical="center"/>
    </xf>
    <xf numFmtId="0" fontId="5"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165" fontId="6" fillId="0" borderId="1" xfId="2"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wrapText="1"/>
    </xf>
    <xf numFmtId="0" fontId="5" fillId="0" borderId="1" xfId="3" applyFont="1" applyFill="1" applyBorder="1" applyAlignment="1">
      <alignment horizontal="center" vertical="center" wrapText="1"/>
    </xf>
    <xf numFmtId="0" fontId="5" fillId="0" borderId="1" xfId="3" applyFont="1" applyFill="1" applyBorder="1" applyAlignment="1">
      <alignment horizontal="left" vertical="center" wrapText="1"/>
    </xf>
    <xf numFmtId="0" fontId="6" fillId="0" borderId="1" xfId="3"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5" fillId="0" borderId="1" xfId="4" applyFont="1" applyFill="1" applyBorder="1" applyAlignment="1">
      <alignment horizontal="center" vertical="center" wrapText="1"/>
    </xf>
    <xf numFmtId="165" fontId="6" fillId="0" borderId="1" xfId="5" applyNumberFormat="1" applyFont="1" applyFill="1" applyBorder="1" applyAlignment="1" applyProtection="1">
      <alignment horizontal="center" vertical="center" wrapText="1"/>
    </xf>
    <xf numFmtId="0" fontId="6" fillId="0" borderId="1" xfId="4" applyFont="1" applyFill="1" applyBorder="1" applyAlignment="1">
      <alignment horizontal="center" vertical="center" wrapText="1"/>
    </xf>
    <xf numFmtId="1" fontId="5" fillId="0" borderId="1" xfId="3" applyNumberFormat="1" applyFont="1" applyFill="1" applyBorder="1" applyAlignment="1">
      <alignment horizontal="left" vertical="center" wrapText="1"/>
    </xf>
    <xf numFmtId="0" fontId="6" fillId="0" borderId="1"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165" fontId="9" fillId="0" borderId="1" xfId="6" applyNumberFormat="1" applyFont="1" applyFill="1" applyBorder="1" applyAlignment="1" applyProtection="1">
      <alignment horizontal="center" vertical="center" wrapText="1"/>
    </xf>
    <xf numFmtId="0" fontId="6" fillId="0" borderId="1" xfId="7" applyFont="1" applyFill="1" applyBorder="1" applyAlignment="1">
      <alignment horizontal="center" vertical="center" wrapText="1"/>
    </xf>
    <xf numFmtId="0" fontId="10" fillId="0" borderId="1" xfId="7" applyFont="1" applyFill="1" applyBorder="1" applyAlignment="1">
      <alignment horizontal="center" vertical="center" wrapText="1"/>
    </xf>
    <xf numFmtId="0" fontId="11" fillId="0" borderId="1" xfId="7" applyFont="1" applyFill="1" applyBorder="1" applyAlignment="1">
      <alignment horizontal="center" vertical="center" wrapText="1"/>
    </xf>
    <xf numFmtId="165" fontId="5" fillId="0" borderId="1" xfId="2" applyNumberFormat="1" applyFont="1" applyFill="1" applyBorder="1" applyAlignment="1" applyProtection="1">
      <alignment horizontal="center" vertical="center" wrapText="1"/>
    </xf>
    <xf numFmtId="0" fontId="6" fillId="0" borderId="1" xfId="3" applyFont="1" applyFill="1" applyBorder="1" applyAlignment="1">
      <alignment horizontal="left" vertical="center" wrapText="1"/>
    </xf>
    <xf numFmtId="0" fontId="6" fillId="0" borderId="1" xfId="8" applyFont="1" applyFill="1" applyBorder="1" applyAlignment="1">
      <alignment horizontal="center" vertical="center" wrapText="1"/>
    </xf>
    <xf numFmtId="0" fontId="6" fillId="0" borderId="1" xfId="9" applyFont="1" applyFill="1" applyBorder="1" applyAlignment="1">
      <alignment horizontal="center" vertical="center" wrapText="1"/>
    </xf>
    <xf numFmtId="0" fontId="5" fillId="0" borderId="1" xfId="1" applyFont="1" applyFill="1" applyBorder="1" applyAlignment="1">
      <alignment horizontal="left" vertical="center" wrapText="1"/>
    </xf>
    <xf numFmtId="0" fontId="6" fillId="0" borderId="1" xfId="4" applyFont="1" applyFill="1" applyBorder="1" applyAlignment="1">
      <alignment horizontal="left" vertical="center" wrapText="1"/>
    </xf>
    <xf numFmtId="0" fontId="5" fillId="0" borderId="1" xfId="4" applyFont="1" applyFill="1" applyBorder="1" applyAlignment="1">
      <alignment horizontal="left" vertical="center" wrapText="1"/>
    </xf>
    <xf numFmtId="0" fontId="5" fillId="0" borderId="1" xfId="3" applyNumberFormat="1" applyFont="1" applyFill="1" applyBorder="1" applyAlignment="1">
      <alignment horizontal="left" vertical="center" wrapText="1"/>
    </xf>
    <xf numFmtId="0" fontId="8" fillId="0" borderId="1" xfId="7" applyFont="1" applyFill="1" applyBorder="1" applyAlignment="1">
      <alignment horizontal="center" vertical="center" wrapText="1"/>
    </xf>
    <xf numFmtId="0" fontId="9" fillId="0" borderId="1" xfId="7" applyFont="1" applyFill="1" applyBorder="1" applyAlignment="1">
      <alignment horizontal="center" vertical="center" wrapText="1"/>
    </xf>
    <xf numFmtId="167" fontId="6" fillId="0" borderId="1" xfId="1" applyNumberFormat="1" applyFont="1" applyFill="1" applyBorder="1" applyAlignment="1">
      <alignment horizontal="center" vertical="center" wrapText="1"/>
    </xf>
    <xf numFmtId="167" fontId="6" fillId="0" borderId="1" xfId="3" applyNumberFormat="1" applyFont="1" applyFill="1" applyBorder="1" applyAlignment="1">
      <alignment horizontal="center" vertical="center" wrapText="1"/>
    </xf>
    <xf numFmtId="0" fontId="5" fillId="0" borderId="1" xfId="3" applyNumberFormat="1" applyFont="1" applyFill="1" applyBorder="1" applyAlignment="1">
      <alignment horizontal="center" vertical="center" wrapText="1"/>
    </xf>
    <xf numFmtId="167" fontId="5" fillId="0" borderId="1" xfId="3" applyNumberFormat="1" applyFont="1" applyFill="1" applyBorder="1" applyAlignment="1">
      <alignment horizontal="center" vertical="center" wrapText="1"/>
    </xf>
    <xf numFmtId="167" fontId="9" fillId="0" borderId="1" xfId="1" applyNumberFormat="1" applyFont="1" applyFill="1" applyBorder="1" applyAlignment="1">
      <alignment horizontal="center" vertical="center" wrapText="1"/>
    </xf>
    <xf numFmtId="167" fontId="5" fillId="0" borderId="1" xfId="1" applyNumberFormat="1" applyFont="1" applyFill="1" applyBorder="1" applyAlignment="1">
      <alignment horizontal="center" vertical="center" wrapText="1"/>
    </xf>
    <xf numFmtId="2" fontId="6" fillId="0" borderId="1" xfId="1" applyNumberFormat="1" applyFont="1" applyFill="1" applyBorder="1" applyAlignment="1">
      <alignment horizontal="center" vertical="center" wrapText="1"/>
    </xf>
    <xf numFmtId="2" fontId="5" fillId="0" borderId="1" xfId="1" applyNumberFormat="1" applyFont="1" applyFill="1" applyBorder="1" applyAlignment="1">
      <alignment horizontal="center" vertical="center" wrapText="1"/>
    </xf>
    <xf numFmtId="167" fontId="8" fillId="0" borderId="1" xfId="1" applyNumberFormat="1" applyFont="1" applyFill="1" applyBorder="1" applyAlignment="1">
      <alignment horizontal="center" vertical="center" wrapText="1"/>
    </xf>
    <xf numFmtId="165" fontId="8" fillId="0" borderId="1" xfId="6" applyNumberFormat="1" applyFont="1" applyFill="1" applyBorder="1" applyAlignment="1" applyProtection="1">
      <alignment horizontal="center" vertical="center" wrapText="1"/>
    </xf>
    <xf numFmtId="2" fontId="8" fillId="0" borderId="1" xfId="1" applyNumberFormat="1" applyFont="1" applyFill="1" applyBorder="1" applyAlignment="1">
      <alignment horizontal="center" vertical="center" wrapText="1"/>
    </xf>
    <xf numFmtId="0" fontId="0" fillId="0" borderId="1" xfId="0" applyBorder="1" applyAlignment="1">
      <alignment wrapText="1"/>
    </xf>
  </cellXfs>
  <cellStyles count="10">
    <cellStyle name="Comma 2" xfId="6"/>
    <cellStyle name="Comma 3" xfId="5"/>
    <cellStyle name="Comma 4" xfId="2"/>
    <cellStyle name="Excel Built-in Normal" xfId="1"/>
    <cellStyle name="Normal" xfId="0" builtinId="0"/>
    <cellStyle name="Normal 2" xfId="7"/>
    <cellStyle name="Normal 2 2" xfId="4"/>
    <cellStyle name="Normal 2 3" xfId="9"/>
    <cellStyle name="Normal 3" xfId="3"/>
    <cellStyle name="Normal 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abSelected="1" workbookViewId="0">
      <selection activeCell="B3" sqref="B3"/>
    </sheetView>
  </sheetViews>
  <sheetFormatPr defaultRowHeight="14.5" x14ac:dyDescent="0.35"/>
  <cols>
    <col min="2" max="2" width="34.26953125" customWidth="1"/>
  </cols>
  <sheetData>
    <row r="1" spans="1:6" x14ac:dyDescent="0.35">
      <c r="A1" s="1" t="s">
        <v>0</v>
      </c>
      <c r="B1" s="2" t="s">
        <v>1</v>
      </c>
      <c r="C1" s="3" t="s">
        <v>2</v>
      </c>
      <c r="D1" s="4" t="s">
        <v>3</v>
      </c>
      <c r="E1" s="4" t="s">
        <v>4</v>
      </c>
      <c r="F1" s="4" t="s">
        <v>5</v>
      </c>
    </row>
    <row r="2" spans="1:6" ht="39" x14ac:dyDescent="0.35">
      <c r="A2" s="36">
        <v>1.1000000000000001</v>
      </c>
      <c r="B2" s="5" t="s">
        <v>6</v>
      </c>
      <c r="C2" s="6" t="s">
        <v>7</v>
      </c>
      <c r="D2" s="7">
        <f>110*1.1</f>
        <v>121.00000000000001</v>
      </c>
      <c r="E2" s="47"/>
      <c r="F2" s="6" t="s">
        <v>94</v>
      </c>
    </row>
    <row r="3" spans="1:6" ht="221" x14ac:dyDescent="0.35">
      <c r="A3" s="36"/>
      <c r="B3" s="8" t="s">
        <v>8</v>
      </c>
      <c r="C3" s="6"/>
      <c r="D3" s="7"/>
      <c r="E3" s="47"/>
      <c r="F3" s="6" t="s">
        <v>95</v>
      </c>
    </row>
    <row r="4" spans="1:6" ht="39" x14ac:dyDescent="0.35">
      <c r="A4" s="37">
        <v>1.2</v>
      </c>
      <c r="B4" s="9" t="s">
        <v>9</v>
      </c>
      <c r="C4" s="8" t="s">
        <v>10</v>
      </c>
      <c r="D4" s="7">
        <v>10</v>
      </c>
      <c r="E4" s="47"/>
      <c r="F4" s="6" t="s">
        <v>96</v>
      </c>
    </row>
    <row r="5" spans="1:6" ht="104" x14ac:dyDescent="0.35">
      <c r="A5" s="38"/>
      <c r="B5" s="8" t="s">
        <v>11</v>
      </c>
      <c r="C5" s="8"/>
      <c r="D5" s="7"/>
      <c r="E5" s="47"/>
      <c r="F5" s="6" t="s">
        <v>95</v>
      </c>
    </row>
    <row r="6" spans="1:6" ht="39" x14ac:dyDescent="0.35">
      <c r="A6" s="39">
        <v>1.3</v>
      </c>
      <c r="B6" s="10" t="s">
        <v>12</v>
      </c>
      <c r="C6" s="8" t="s">
        <v>10</v>
      </c>
      <c r="D6" s="7">
        <f>(14*3.4)</f>
        <v>47.6</v>
      </c>
      <c r="E6" s="47"/>
      <c r="F6" s="6" t="s">
        <v>96</v>
      </c>
    </row>
    <row r="7" spans="1:6" ht="104" x14ac:dyDescent="0.35">
      <c r="A7" s="38"/>
      <c r="B7" s="11" t="s">
        <v>13</v>
      </c>
      <c r="C7" s="8"/>
      <c r="D7" s="7"/>
      <c r="E7" s="47"/>
      <c r="F7" s="6" t="s">
        <v>95</v>
      </c>
    </row>
    <row r="8" spans="1:6" ht="52" x14ac:dyDescent="0.35">
      <c r="A8" s="38">
        <v>1.4</v>
      </c>
      <c r="B8" s="12" t="s">
        <v>14</v>
      </c>
      <c r="C8" s="12" t="s">
        <v>10</v>
      </c>
      <c r="D8" s="13">
        <f>3.4*1.7+13</f>
        <v>18.78</v>
      </c>
      <c r="E8" s="47"/>
      <c r="F8" s="6" t="s">
        <v>97</v>
      </c>
    </row>
    <row r="9" spans="1:6" ht="182" x14ac:dyDescent="0.35">
      <c r="A9" s="38"/>
      <c r="B9" s="12" t="s">
        <v>15</v>
      </c>
      <c r="C9" s="14"/>
      <c r="D9" s="13"/>
      <c r="E9" s="47"/>
      <c r="F9" s="6" t="s">
        <v>95</v>
      </c>
    </row>
    <row r="10" spans="1:6" ht="52" x14ac:dyDescent="0.35">
      <c r="A10" s="38">
        <v>1.5</v>
      </c>
      <c r="B10" s="12" t="s">
        <v>16</v>
      </c>
      <c r="C10" s="12" t="s">
        <v>17</v>
      </c>
      <c r="D10" s="13">
        <v>7</v>
      </c>
      <c r="E10" s="47"/>
      <c r="F10" s="6" t="s">
        <v>97</v>
      </c>
    </row>
    <row r="11" spans="1:6" ht="182" x14ac:dyDescent="0.35">
      <c r="A11" s="38"/>
      <c r="B11" s="12" t="s">
        <v>18</v>
      </c>
      <c r="C11" s="14"/>
      <c r="D11" s="13"/>
      <c r="E11" s="47"/>
      <c r="F11" s="6" t="s">
        <v>95</v>
      </c>
    </row>
    <row r="12" spans="1:6" ht="39" x14ac:dyDescent="0.35">
      <c r="A12" s="38">
        <v>1.6</v>
      </c>
      <c r="B12" s="15" t="s">
        <v>19</v>
      </c>
      <c r="C12" s="6" t="s">
        <v>17</v>
      </c>
      <c r="D12" s="16">
        <f>10*1.2</f>
        <v>12</v>
      </c>
      <c r="E12" s="47"/>
      <c r="F12" s="6" t="s">
        <v>98</v>
      </c>
    </row>
    <row r="13" spans="1:6" ht="182" x14ac:dyDescent="0.35">
      <c r="A13" s="38"/>
      <c r="B13" s="17" t="s">
        <v>20</v>
      </c>
      <c r="C13" s="6"/>
      <c r="D13" s="16"/>
      <c r="E13" s="47"/>
      <c r="F13" s="6" t="s">
        <v>95</v>
      </c>
    </row>
    <row r="14" spans="1:6" ht="39" x14ac:dyDescent="0.35">
      <c r="A14" s="38">
        <v>1.7</v>
      </c>
      <c r="B14" s="18" t="s">
        <v>21</v>
      </c>
      <c r="C14" s="6" t="s">
        <v>17</v>
      </c>
      <c r="D14" s="7">
        <v>10</v>
      </c>
      <c r="E14" s="47"/>
      <c r="F14" s="6" t="s">
        <v>99</v>
      </c>
    </row>
    <row r="15" spans="1:6" ht="91" x14ac:dyDescent="0.35">
      <c r="A15" s="38"/>
      <c r="B15" s="19" t="s">
        <v>22</v>
      </c>
      <c r="C15" s="6"/>
      <c r="D15" s="7"/>
      <c r="E15" s="47"/>
      <c r="F15" s="6" t="s">
        <v>95</v>
      </c>
    </row>
    <row r="16" spans="1:6" x14ac:dyDescent="0.35">
      <c r="A16" s="38"/>
      <c r="B16" s="5" t="s">
        <v>23</v>
      </c>
      <c r="C16" s="8"/>
      <c r="D16" s="7"/>
      <c r="E16" s="47"/>
      <c r="F16" s="6" t="s">
        <v>95</v>
      </c>
    </row>
    <row r="17" spans="1:6" x14ac:dyDescent="0.35">
      <c r="A17" s="44" t="s">
        <v>91</v>
      </c>
      <c r="B17" s="20" t="s">
        <v>24</v>
      </c>
      <c r="C17" s="20"/>
      <c r="D17" s="45"/>
      <c r="E17" s="47"/>
      <c r="F17" s="6" t="s">
        <v>95</v>
      </c>
    </row>
    <row r="18" spans="1:6" ht="39" x14ac:dyDescent="0.35">
      <c r="A18" s="40">
        <v>2.1</v>
      </c>
      <c r="B18" s="20" t="s">
        <v>25</v>
      </c>
      <c r="C18" s="21" t="s">
        <v>7</v>
      </c>
      <c r="D18" s="22">
        <v>20</v>
      </c>
      <c r="E18" s="47"/>
      <c r="F18" s="6" t="s">
        <v>100</v>
      </c>
    </row>
    <row r="19" spans="1:6" ht="208" x14ac:dyDescent="0.35">
      <c r="A19" s="40"/>
      <c r="B19" s="23" t="s">
        <v>26</v>
      </c>
      <c r="C19" s="21"/>
      <c r="D19" s="22"/>
      <c r="E19" s="47"/>
      <c r="F19" s="6" t="s">
        <v>95</v>
      </c>
    </row>
    <row r="20" spans="1:6" ht="26" x14ac:dyDescent="0.35">
      <c r="A20" s="40">
        <v>2.4</v>
      </c>
      <c r="B20" s="20" t="s">
        <v>27</v>
      </c>
      <c r="C20" s="21" t="s">
        <v>7</v>
      </c>
      <c r="D20" s="22">
        <v>39</v>
      </c>
      <c r="E20" s="47"/>
      <c r="F20" s="6" t="s">
        <v>101</v>
      </c>
    </row>
    <row r="21" spans="1:6" ht="117" x14ac:dyDescent="0.35">
      <c r="A21" s="40"/>
      <c r="B21" s="23" t="s">
        <v>28</v>
      </c>
      <c r="C21" s="21"/>
      <c r="D21" s="22"/>
      <c r="E21" s="47"/>
      <c r="F21" s="6" t="s">
        <v>95</v>
      </c>
    </row>
    <row r="22" spans="1:6" x14ac:dyDescent="0.35">
      <c r="A22" s="38"/>
      <c r="B22" s="5" t="s">
        <v>29</v>
      </c>
      <c r="C22" s="8"/>
      <c r="D22" s="7"/>
      <c r="E22" s="47"/>
      <c r="F22" s="6" t="s">
        <v>95</v>
      </c>
    </row>
    <row r="23" spans="1:6" x14ac:dyDescent="0.35">
      <c r="A23" s="44" t="s">
        <v>92</v>
      </c>
      <c r="B23" s="20" t="s">
        <v>30</v>
      </c>
      <c r="C23" s="20"/>
      <c r="D23" s="45"/>
      <c r="E23" s="47"/>
      <c r="F23" s="6" t="s">
        <v>95</v>
      </c>
    </row>
    <row r="24" spans="1:6" ht="52" x14ac:dyDescent="0.35">
      <c r="A24" s="40">
        <v>3.1</v>
      </c>
      <c r="B24" s="24" t="s">
        <v>31</v>
      </c>
      <c r="C24" s="21" t="s">
        <v>7</v>
      </c>
      <c r="D24" s="22">
        <f>(10*3.6)+39</f>
        <v>75</v>
      </c>
      <c r="E24" s="47"/>
      <c r="F24" s="6" t="s">
        <v>102</v>
      </c>
    </row>
    <row r="25" spans="1:6" ht="145" x14ac:dyDescent="0.35">
      <c r="A25" s="40"/>
      <c r="B25" s="25" t="s">
        <v>32</v>
      </c>
      <c r="C25" s="21"/>
      <c r="D25" s="22"/>
      <c r="E25" s="47"/>
      <c r="F25" s="6" t="s">
        <v>95</v>
      </c>
    </row>
    <row r="26" spans="1:6" ht="52" x14ac:dyDescent="0.35">
      <c r="A26" s="41">
        <v>3.2</v>
      </c>
      <c r="B26" s="5" t="s">
        <v>33</v>
      </c>
      <c r="C26" s="6" t="s">
        <v>7</v>
      </c>
      <c r="D26" s="7">
        <f>(7*2.1+2+3)+(1.35*3.6*4)</f>
        <v>39.14</v>
      </c>
      <c r="E26" s="47"/>
      <c r="F26" s="6" t="s">
        <v>103</v>
      </c>
    </row>
    <row r="27" spans="1:6" ht="130" x14ac:dyDescent="0.35">
      <c r="A27" s="41"/>
      <c r="B27" s="6" t="s">
        <v>34</v>
      </c>
      <c r="C27" s="5"/>
      <c r="D27" s="26"/>
      <c r="E27" s="47"/>
      <c r="F27" s="6" t="s">
        <v>95</v>
      </c>
    </row>
    <row r="28" spans="1:6" ht="39" x14ac:dyDescent="0.35">
      <c r="A28" s="36">
        <v>3.3</v>
      </c>
      <c r="B28" s="15" t="s">
        <v>35</v>
      </c>
      <c r="C28" s="6" t="s">
        <v>7</v>
      </c>
      <c r="D28" s="7">
        <f>2*1.35+5.2*1.35</f>
        <v>9.7200000000000006</v>
      </c>
      <c r="E28" s="47"/>
      <c r="F28" s="6" t="s">
        <v>104</v>
      </c>
    </row>
    <row r="29" spans="1:6" ht="286" x14ac:dyDescent="0.35">
      <c r="A29" s="36"/>
      <c r="B29" s="17" t="s">
        <v>36</v>
      </c>
      <c r="C29" s="6"/>
      <c r="D29" s="7"/>
      <c r="E29" s="47"/>
      <c r="F29" s="6" t="s">
        <v>95</v>
      </c>
    </row>
    <row r="30" spans="1:6" ht="39" x14ac:dyDescent="0.35">
      <c r="A30" s="36">
        <v>3.4</v>
      </c>
      <c r="B30" s="15" t="s">
        <v>37</v>
      </c>
      <c r="C30" s="6" t="s">
        <v>7</v>
      </c>
      <c r="D30" s="7">
        <f>7*1.35+2+1</f>
        <v>12.450000000000001</v>
      </c>
      <c r="E30" s="47"/>
      <c r="F30" s="6" t="s">
        <v>104</v>
      </c>
    </row>
    <row r="31" spans="1:6" ht="286" x14ac:dyDescent="0.35">
      <c r="A31" s="36"/>
      <c r="B31" s="17" t="s">
        <v>38</v>
      </c>
      <c r="C31" s="6"/>
      <c r="D31" s="7"/>
      <c r="E31" s="47"/>
      <c r="F31" s="6" t="s">
        <v>95</v>
      </c>
    </row>
    <row r="32" spans="1:6" ht="39" x14ac:dyDescent="0.35">
      <c r="A32" s="36">
        <v>3.5</v>
      </c>
      <c r="B32" s="15" t="s">
        <v>39</v>
      </c>
      <c r="C32" s="6" t="s">
        <v>40</v>
      </c>
      <c r="D32" s="7">
        <v>3</v>
      </c>
      <c r="E32" s="47"/>
      <c r="F32" s="6" t="s">
        <v>105</v>
      </c>
    </row>
    <row r="33" spans="1:6" ht="65" x14ac:dyDescent="0.35">
      <c r="A33" s="36"/>
      <c r="B33" s="27" t="s">
        <v>41</v>
      </c>
      <c r="C33" s="6"/>
      <c r="D33" s="7"/>
      <c r="E33" s="47"/>
      <c r="F33" s="6" t="s">
        <v>95</v>
      </c>
    </row>
    <row r="34" spans="1:6" ht="39" x14ac:dyDescent="0.35">
      <c r="A34" s="36">
        <v>3.6</v>
      </c>
      <c r="B34" s="9" t="s">
        <v>42</v>
      </c>
      <c r="C34" s="6" t="s">
        <v>43</v>
      </c>
      <c r="D34" s="7">
        <v>1</v>
      </c>
      <c r="E34" s="47"/>
      <c r="F34" s="6" t="s">
        <v>106</v>
      </c>
    </row>
    <row r="35" spans="1:6" ht="26" x14ac:dyDescent="0.35">
      <c r="A35" s="36"/>
      <c r="B35" s="9" t="s">
        <v>44</v>
      </c>
      <c r="C35" s="6"/>
      <c r="D35" s="7"/>
      <c r="E35" s="47"/>
      <c r="F35" s="6" t="s">
        <v>95</v>
      </c>
    </row>
    <row r="36" spans="1:6" ht="325" x14ac:dyDescent="0.35">
      <c r="A36" s="36"/>
      <c r="B36" s="28" t="s">
        <v>45</v>
      </c>
      <c r="C36" s="6"/>
      <c r="D36" s="7"/>
      <c r="E36" s="47"/>
      <c r="F36" s="6" t="s">
        <v>95</v>
      </c>
    </row>
    <row r="37" spans="1:6" ht="39" x14ac:dyDescent="0.35">
      <c r="A37" s="36">
        <v>3.7</v>
      </c>
      <c r="B37" s="9" t="s">
        <v>46</v>
      </c>
      <c r="C37" s="6"/>
      <c r="D37" s="7"/>
      <c r="E37" s="47"/>
      <c r="F37" s="6" t="s">
        <v>107</v>
      </c>
    </row>
    <row r="38" spans="1:6" ht="26" x14ac:dyDescent="0.35">
      <c r="A38" s="42"/>
      <c r="B38" s="9" t="s">
        <v>47</v>
      </c>
      <c r="C38" s="6" t="s">
        <v>48</v>
      </c>
      <c r="D38" s="7">
        <v>1</v>
      </c>
      <c r="E38" s="47"/>
      <c r="F38" s="6" t="s">
        <v>95</v>
      </c>
    </row>
    <row r="39" spans="1:6" ht="312" x14ac:dyDescent="0.35">
      <c r="A39" s="36"/>
      <c r="B39" s="8" t="s">
        <v>49</v>
      </c>
      <c r="C39" s="6"/>
      <c r="D39" s="7"/>
      <c r="E39" s="47"/>
      <c r="F39" s="6" t="s">
        <v>95</v>
      </c>
    </row>
    <row r="40" spans="1:6" ht="26" x14ac:dyDescent="0.35">
      <c r="A40" s="36">
        <v>3.8</v>
      </c>
      <c r="B40" s="9" t="s">
        <v>50</v>
      </c>
      <c r="C40" s="6" t="s">
        <v>10</v>
      </c>
      <c r="D40" s="7">
        <f>(5*1)</f>
        <v>5</v>
      </c>
      <c r="E40" s="47"/>
      <c r="F40" s="6" t="s">
        <v>108</v>
      </c>
    </row>
    <row r="41" spans="1:6" ht="78" x14ac:dyDescent="0.35">
      <c r="A41" s="36"/>
      <c r="B41" s="29" t="s">
        <v>51</v>
      </c>
      <c r="C41" s="6"/>
      <c r="D41" s="7"/>
      <c r="E41" s="47"/>
      <c r="F41" s="6" t="s">
        <v>95</v>
      </c>
    </row>
    <row r="42" spans="1:6" ht="26" x14ac:dyDescent="0.35">
      <c r="A42" s="36">
        <v>3.9</v>
      </c>
      <c r="B42" s="15" t="s">
        <v>52</v>
      </c>
      <c r="C42" s="6" t="s">
        <v>48</v>
      </c>
      <c r="D42" s="7">
        <v>3</v>
      </c>
      <c r="E42" s="47"/>
      <c r="F42" s="6" t="s">
        <v>109</v>
      </c>
    </row>
    <row r="43" spans="1:6" ht="104" x14ac:dyDescent="0.35">
      <c r="A43" s="36"/>
      <c r="B43" s="17" t="s">
        <v>53</v>
      </c>
      <c r="C43" s="6"/>
      <c r="D43" s="7"/>
      <c r="E43" s="47"/>
      <c r="F43" s="6" t="s">
        <v>95</v>
      </c>
    </row>
    <row r="44" spans="1:6" ht="39" x14ac:dyDescent="0.35">
      <c r="A44" s="42">
        <v>3.1</v>
      </c>
      <c r="B44" s="9" t="s">
        <v>54</v>
      </c>
      <c r="C44" s="6" t="s">
        <v>48</v>
      </c>
      <c r="D44" s="7">
        <v>4</v>
      </c>
      <c r="E44" s="47"/>
      <c r="F44" s="6" t="s">
        <v>110</v>
      </c>
    </row>
    <row r="45" spans="1:6" ht="39" x14ac:dyDescent="0.35">
      <c r="A45" s="36"/>
      <c r="B45" s="8" t="s">
        <v>55</v>
      </c>
      <c r="C45" s="6"/>
      <c r="D45" s="7"/>
      <c r="E45" s="47"/>
      <c r="F45" s="6" t="s">
        <v>95</v>
      </c>
    </row>
    <row r="46" spans="1:6" ht="26" x14ac:dyDescent="0.35">
      <c r="A46" s="42">
        <v>3.11</v>
      </c>
      <c r="B46" s="9" t="s">
        <v>56</v>
      </c>
      <c r="C46" s="6" t="s">
        <v>57</v>
      </c>
      <c r="D46" s="7">
        <v>1</v>
      </c>
      <c r="E46" s="47"/>
      <c r="F46" s="6" t="s">
        <v>111</v>
      </c>
    </row>
    <row r="47" spans="1:6" ht="65" x14ac:dyDescent="0.35">
      <c r="A47" s="36"/>
      <c r="B47" s="8" t="s">
        <v>58</v>
      </c>
      <c r="C47" s="6"/>
      <c r="D47" s="7"/>
      <c r="E47" s="47"/>
      <c r="F47" s="6" t="s">
        <v>95</v>
      </c>
    </row>
    <row r="48" spans="1:6" ht="26" x14ac:dyDescent="0.35">
      <c r="A48" s="42">
        <v>3.12</v>
      </c>
      <c r="B48" s="9" t="s">
        <v>59</v>
      </c>
      <c r="C48" s="6" t="s">
        <v>57</v>
      </c>
      <c r="D48" s="7">
        <v>1</v>
      </c>
      <c r="E48" s="47"/>
      <c r="F48" s="6" t="s">
        <v>111</v>
      </c>
    </row>
    <row r="49" spans="1:6" ht="65" x14ac:dyDescent="0.35">
      <c r="A49" s="36"/>
      <c r="B49" s="8" t="s">
        <v>60</v>
      </c>
      <c r="C49" s="6"/>
      <c r="D49" s="7"/>
      <c r="E49" s="47"/>
      <c r="F49" s="6" t="s">
        <v>95</v>
      </c>
    </row>
    <row r="50" spans="1:6" ht="26" x14ac:dyDescent="0.35">
      <c r="A50" s="42">
        <v>3.13</v>
      </c>
      <c r="B50" s="30" t="s">
        <v>61</v>
      </c>
      <c r="C50" s="6" t="s">
        <v>62</v>
      </c>
      <c r="D50" s="7">
        <v>1</v>
      </c>
      <c r="E50" s="47"/>
      <c r="F50" s="6" t="s">
        <v>112</v>
      </c>
    </row>
    <row r="51" spans="1:6" x14ac:dyDescent="0.35">
      <c r="A51" s="36"/>
      <c r="B51" s="31" t="s">
        <v>63</v>
      </c>
      <c r="C51" s="6"/>
      <c r="D51" s="7"/>
      <c r="E51" s="47"/>
      <c r="F51" s="6" t="s">
        <v>95</v>
      </c>
    </row>
    <row r="52" spans="1:6" x14ac:dyDescent="0.35">
      <c r="A52" s="36"/>
      <c r="B52" s="31" t="s">
        <v>64</v>
      </c>
      <c r="C52" s="6"/>
      <c r="D52" s="7"/>
      <c r="E52" s="47"/>
      <c r="F52" s="6" t="s">
        <v>95</v>
      </c>
    </row>
    <row r="53" spans="1:6" ht="156" x14ac:dyDescent="0.35">
      <c r="A53" s="36"/>
      <c r="B53" s="31" t="s">
        <v>65</v>
      </c>
      <c r="C53" s="6"/>
      <c r="D53" s="7"/>
      <c r="E53" s="47"/>
      <c r="F53" s="6" t="s">
        <v>95</v>
      </c>
    </row>
    <row r="54" spans="1:6" x14ac:dyDescent="0.35">
      <c r="A54" s="36"/>
      <c r="B54" s="32" t="s">
        <v>66</v>
      </c>
      <c r="C54" s="6"/>
      <c r="D54" s="7"/>
      <c r="E54" s="47"/>
      <c r="F54" s="6" t="s">
        <v>95</v>
      </c>
    </row>
    <row r="55" spans="1:6" ht="104" x14ac:dyDescent="0.35">
      <c r="A55" s="36"/>
      <c r="B55" s="11" t="s">
        <v>67</v>
      </c>
      <c r="C55" s="6"/>
      <c r="D55" s="7"/>
      <c r="E55" s="47"/>
      <c r="F55" s="6" t="s">
        <v>95</v>
      </c>
    </row>
    <row r="56" spans="1:6" x14ac:dyDescent="0.35">
      <c r="A56" s="36"/>
      <c r="B56" s="33" t="s">
        <v>68</v>
      </c>
      <c r="C56" s="6"/>
      <c r="D56" s="7"/>
      <c r="E56" s="47"/>
      <c r="F56" s="6" t="s">
        <v>95</v>
      </c>
    </row>
    <row r="57" spans="1:6" ht="26" x14ac:dyDescent="0.35">
      <c r="A57" s="36"/>
      <c r="B57" s="27" t="s">
        <v>69</v>
      </c>
      <c r="C57" s="6"/>
      <c r="D57" s="7"/>
      <c r="E57" s="47"/>
      <c r="F57" s="6" t="s">
        <v>95</v>
      </c>
    </row>
    <row r="58" spans="1:6" x14ac:dyDescent="0.35">
      <c r="A58" s="36"/>
      <c r="B58" s="32" t="s">
        <v>70</v>
      </c>
      <c r="C58" s="6"/>
      <c r="D58" s="7"/>
      <c r="E58" s="47"/>
      <c r="F58" s="6" t="s">
        <v>95</v>
      </c>
    </row>
    <row r="59" spans="1:6" ht="78" x14ac:dyDescent="0.35">
      <c r="A59" s="36"/>
      <c r="B59" s="31" t="s">
        <v>71</v>
      </c>
      <c r="C59" s="6"/>
      <c r="D59" s="7"/>
      <c r="E59" s="47"/>
      <c r="F59" s="6" t="s">
        <v>95</v>
      </c>
    </row>
    <row r="60" spans="1:6" ht="39" x14ac:dyDescent="0.35">
      <c r="A60" s="43">
        <v>3.14</v>
      </c>
      <c r="B60" s="5" t="s">
        <v>72</v>
      </c>
      <c r="C60" s="6" t="s">
        <v>40</v>
      </c>
      <c r="D60" s="7">
        <v>10</v>
      </c>
      <c r="E60" s="47"/>
      <c r="F60" s="6" t="s">
        <v>113</v>
      </c>
    </row>
    <row r="61" spans="1:6" ht="143" x14ac:dyDescent="0.35">
      <c r="A61" s="41"/>
      <c r="B61" s="6" t="s">
        <v>73</v>
      </c>
      <c r="C61" s="5"/>
      <c r="D61" s="26"/>
      <c r="E61" s="47"/>
      <c r="F61" s="6" t="s">
        <v>95</v>
      </c>
    </row>
    <row r="62" spans="1:6" ht="26" x14ac:dyDescent="0.35">
      <c r="A62" s="43">
        <v>3.15</v>
      </c>
      <c r="B62" s="30" t="s">
        <v>74</v>
      </c>
      <c r="C62" s="6" t="s">
        <v>17</v>
      </c>
      <c r="D62" s="7">
        <v>22</v>
      </c>
      <c r="E62" s="47"/>
      <c r="F62" s="6" t="s">
        <v>95</v>
      </c>
    </row>
    <row r="63" spans="1:6" ht="260" x14ac:dyDescent="0.35">
      <c r="A63" s="41"/>
      <c r="B63" s="27" t="s">
        <v>75</v>
      </c>
      <c r="C63" s="6"/>
      <c r="D63" s="7"/>
      <c r="E63" s="47"/>
      <c r="F63" s="6" t="s">
        <v>95</v>
      </c>
    </row>
    <row r="64" spans="1:6" x14ac:dyDescent="0.35">
      <c r="A64" s="43">
        <v>3.16</v>
      </c>
      <c r="B64" s="30" t="s">
        <v>76</v>
      </c>
      <c r="C64" s="6" t="s">
        <v>77</v>
      </c>
      <c r="D64" s="7">
        <v>10</v>
      </c>
      <c r="E64" s="47"/>
      <c r="F64" s="6" t="s">
        <v>95</v>
      </c>
    </row>
    <row r="65" spans="1:6" ht="104" x14ac:dyDescent="0.35">
      <c r="A65" s="41"/>
      <c r="B65" s="27" t="s">
        <v>78</v>
      </c>
      <c r="C65" s="6"/>
      <c r="D65" s="7"/>
      <c r="E65" s="47"/>
      <c r="F65" s="6" t="s">
        <v>95</v>
      </c>
    </row>
    <row r="66" spans="1:6" x14ac:dyDescent="0.35">
      <c r="A66" s="43">
        <v>3.17</v>
      </c>
      <c r="B66" s="5" t="s">
        <v>79</v>
      </c>
      <c r="C66" s="6" t="s">
        <v>17</v>
      </c>
      <c r="D66" s="7">
        <v>6</v>
      </c>
      <c r="E66" s="47"/>
      <c r="F66" s="6" t="s">
        <v>95</v>
      </c>
    </row>
    <row r="67" spans="1:6" ht="104" x14ac:dyDescent="0.35">
      <c r="A67" s="41"/>
      <c r="B67" s="6" t="s">
        <v>80</v>
      </c>
      <c r="C67" s="6"/>
      <c r="D67" s="7"/>
      <c r="E67" s="47"/>
      <c r="F67" s="6" t="s">
        <v>95</v>
      </c>
    </row>
    <row r="68" spans="1:6" x14ac:dyDescent="0.35">
      <c r="A68" s="43">
        <v>3.18</v>
      </c>
      <c r="B68" s="5" t="s">
        <v>81</v>
      </c>
      <c r="C68" s="6" t="s">
        <v>10</v>
      </c>
      <c r="D68" s="7">
        <f>5*3.6</f>
        <v>18</v>
      </c>
      <c r="E68" s="47"/>
      <c r="F68" s="6" t="s">
        <v>95</v>
      </c>
    </row>
    <row r="69" spans="1:6" ht="104" x14ac:dyDescent="0.35">
      <c r="A69" s="41"/>
      <c r="B69" s="11" t="s">
        <v>82</v>
      </c>
      <c r="C69" s="6"/>
      <c r="D69" s="7"/>
      <c r="E69" s="47"/>
      <c r="F69" s="6" t="s">
        <v>95</v>
      </c>
    </row>
    <row r="70" spans="1:6" x14ac:dyDescent="0.35">
      <c r="A70" s="36"/>
      <c r="B70" s="5" t="s">
        <v>83</v>
      </c>
      <c r="C70" s="6"/>
      <c r="D70" s="7"/>
      <c r="E70" s="47"/>
      <c r="F70" s="6" t="s">
        <v>95</v>
      </c>
    </row>
    <row r="71" spans="1:6" x14ac:dyDescent="0.35">
      <c r="A71" s="46" t="s">
        <v>93</v>
      </c>
      <c r="B71" s="20" t="s">
        <v>84</v>
      </c>
      <c r="C71" s="20"/>
      <c r="D71" s="45"/>
      <c r="E71" s="47"/>
      <c r="F71" s="6" t="s">
        <v>95</v>
      </c>
    </row>
    <row r="72" spans="1:6" ht="26" x14ac:dyDescent="0.35">
      <c r="A72" s="40">
        <v>4.0999999999999996</v>
      </c>
      <c r="B72" s="34" t="s">
        <v>85</v>
      </c>
      <c r="C72" s="21" t="s">
        <v>10</v>
      </c>
      <c r="D72" s="22">
        <v>10</v>
      </c>
      <c r="E72" s="47"/>
      <c r="F72" s="6" t="s">
        <v>114</v>
      </c>
    </row>
    <row r="73" spans="1:6" ht="87" x14ac:dyDescent="0.35">
      <c r="A73" s="40"/>
      <c r="B73" s="35" t="s">
        <v>86</v>
      </c>
      <c r="C73" s="21"/>
      <c r="D73" s="22"/>
      <c r="E73" s="47"/>
      <c r="F73" s="6" t="s">
        <v>95</v>
      </c>
    </row>
    <row r="74" spans="1:6" ht="39" x14ac:dyDescent="0.35">
      <c r="A74" s="40">
        <v>4.2</v>
      </c>
      <c r="B74" s="34" t="s">
        <v>87</v>
      </c>
      <c r="C74" s="21" t="s">
        <v>10</v>
      </c>
      <c r="D74" s="22">
        <v>20</v>
      </c>
      <c r="E74" s="47"/>
      <c r="F74" s="6" t="s">
        <v>115</v>
      </c>
    </row>
    <row r="75" spans="1:6" ht="87" x14ac:dyDescent="0.35">
      <c r="A75" s="40"/>
      <c r="B75" s="35" t="s">
        <v>88</v>
      </c>
      <c r="C75" s="21"/>
      <c r="D75" s="22"/>
      <c r="E75" s="47"/>
      <c r="F75" s="6" t="s">
        <v>95</v>
      </c>
    </row>
    <row r="76" spans="1:6" ht="43.5" x14ac:dyDescent="0.35">
      <c r="A76" s="40">
        <v>4.3</v>
      </c>
      <c r="B76" s="34" t="s">
        <v>89</v>
      </c>
      <c r="C76" s="21" t="s">
        <v>10</v>
      </c>
      <c r="D76" s="22">
        <v>10</v>
      </c>
      <c r="E76" s="47"/>
      <c r="F76" s="6" t="s">
        <v>116</v>
      </c>
    </row>
    <row r="77" spans="1:6" ht="58" x14ac:dyDescent="0.35">
      <c r="A77" s="47"/>
      <c r="B77" s="35" t="s">
        <v>90</v>
      </c>
      <c r="C77" s="21"/>
      <c r="D77" s="22"/>
      <c r="E77" s="47"/>
      <c r="F77" s="6" t="s">
        <v>95</v>
      </c>
    </row>
  </sheetData>
  <autoFilter ref="A1:F7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TechItemDoc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SAFALSOFT13</dc:creator>
  <cp:lastModifiedBy>Smrutika Thoti</cp:lastModifiedBy>
  <dcterms:created xsi:type="dcterms:W3CDTF">2023-11-06T09:38:50Z</dcterms:created>
  <dcterms:modified xsi:type="dcterms:W3CDTF">2024-02-08T07:37:12Z</dcterms:modified>
</cp:coreProperties>
</file>