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hoti\OneDrive - Travel food Services\Bangalore\Domestic Lounge\Civil work\"/>
    </mc:Choice>
  </mc:AlternateContent>
  <bookViews>
    <workbookView xWindow="-120" yWindow="-120" windowWidth="20730" windowHeight="11160" tabRatio="887"/>
  </bookViews>
  <sheets>
    <sheet name="9 Dinning" sheetId="12" r:id="rId1"/>
    <sheet name="SUMMARY FINE DINE" sheetId="17" r:id="rId2"/>
  </sheets>
  <definedNames>
    <definedName name="__xlnm.Print_Titles_2">#REF!</definedName>
    <definedName name="__xlnm.Print_Titles_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12" l="1"/>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9" i="12"/>
  <c r="C10" i="17" l="1"/>
  <c r="C9" i="17"/>
  <c r="C8" i="17"/>
  <c r="C7" i="17" l="1"/>
  <c r="C12" i="17" s="1"/>
  <c r="H44" i="12"/>
  <c r="H109" i="12"/>
  <c r="C13" i="17" l="1"/>
  <c r="C14" i="17" s="1"/>
  <c r="H47" i="12"/>
  <c r="H69" i="12" l="1"/>
  <c r="H50" i="12"/>
  <c r="H53" i="12"/>
  <c r="H24" i="12" l="1"/>
  <c r="H18" i="12"/>
  <c r="H15" i="12"/>
  <c r="H9" i="12"/>
</calcChain>
</file>

<file path=xl/sharedStrings.xml><?xml version="1.0" encoding="utf-8"?>
<sst xmlns="http://schemas.openxmlformats.org/spreadsheetml/2006/main" count="201" uniqueCount="157">
  <si>
    <t>Service / Materials Code</t>
  </si>
  <si>
    <t>WBS</t>
  </si>
  <si>
    <t>WBS Level 2</t>
  </si>
  <si>
    <t>Short  Item Description</t>
  </si>
  <si>
    <t>Qty. of Items</t>
  </si>
  <si>
    <t>CVL/FLR</t>
  </si>
  <si>
    <t>smt</t>
  </si>
  <si>
    <t>CVL/CLD</t>
  </si>
  <si>
    <t>rmt</t>
  </si>
  <si>
    <t>nos</t>
  </si>
  <si>
    <t>FP</t>
  </si>
  <si>
    <t>GYP-CEL</t>
  </si>
  <si>
    <t>Shutter :</t>
  </si>
  <si>
    <t xml:space="preserve">Polish: </t>
  </si>
  <si>
    <t>IV</t>
  </si>
  <si>
    <t>PNT</t>
  </si>
  <si>
    <t>Painting to ceiling in acrylic emulsion paint</t>
  </si>
  <si>
    <t>I</t>
  </si>
  <si>
    <t>II</t>
  </si>
  <si>
    <t>III</t>
  </si>
  <si>
    <t>FRENCH PLASTER WORK</t>
  </si>
  <si>
    <t>CARPENTRY WORK</t>
  </si>
  <si>
    <t>CVL</t>
  </si>
  <si>
    <t>marble wall cladding</t>
  </si>
  <si>
    <t>Hardware :</t>
  </si>
  <si>
    <t>Sr No</t>
  </si>
  <si>
    <t>Description</t>
  </si>
  <si>
    <t>Unit</t>
  </si>
  <si>
    <t>CIVIL WORK</t>
  </si>
  <si>
    <t>Smt</t>
  </si>
  <si>
    <t>Marble flooring</t>
  </si>
  <si>
    <t>CVL/WCD</t>
  </si>
  <si>
    <t>Marble Architrave</t>
  </si>
  <si>
    <t>GYPSUM -CEINLING</t>
  </si>
  <si>
    <t>Fire line Gypsum board ceiling</t>
  </si>
  <si>
    <t>Rmt</t>
  </si>
  <si>
    <t>POP plaster punning</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</si>
  <si>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</si>
  <si>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CP-FR</t>
  </si>
  <si>
    <t>ALUMINIUM FRAME WORK</t>
  </si>
  <si>
    <t>CP-SKIN</t>
  </si>
  <si>
    <t>CP-GL</t>
  </si>
  <si>
    <t>CP-FUR</t>
  </si>
  <si>
    <t>Coffee station</t>
  </si>
  <si>
    <t xml:space="preserve">Coffee Station </t>
  </si>
  <si>
    <t>TV Frame</t>
  </si>
  <si>
    <t>TV/FIDS surround frame</t>
  </si>
  <si>
    <t>Glass Shelf</t>
  </si>
  <si>
    <t xml:space="preserve">18 mm thick Glass Shelf </t>
  </si>
  <si>
    <t>SS Jali</t>
  </si>
  <si>
    <t>CP-DR</t>
  </si>
  <si>
    <t>No</t>
  </si>
  <si>
    <t>Door Frame :</t>
  </si>
  <si>
    <t>PAINTING WORK</t>
  </si>
  <si>
    <t>Wall Paint</t>
  </si>
  <si>
    <t>Sanding and preparing surface for receiving paint, One coat of cement primer in solvent base, Two coats of putty in oil / synthetic enamel base, Three coats of luster paint. Complete as per manufacturer's specifications</t>
  </si>
  <si>
    <t>Luster Painting to walls</t>
  </si>
  <si>
    <t>Ceiling Paint</t>
  </si>
  <si>
    <t>Sanding and preparing surface for receiving paint, One coat of cement primer in solvent base. Two coats of putty ,Three coats of acrylic emulsion paint, Complete as per manufacturer's specifications</t>
  </si>
  <si>
    <t>Black Paint</t>
  </si>
  <si>
    <t>Black matt paint to walls, beams structural frame and ceiling above false ceiling</t>
  </si>
  <si>
    <t>Sanding and preparing surface for receiving paint, Oil based, black matt paint to be applied in two coats, Clean surface before applying</t>
  </si>
  <si>
    <t>Nos</t>
  </si>
  <si>
    <t>Serving counter</t>
  </si>
  <si>
    <t xml:space="preserve"> DOOR D-8</t>
  </si>
  <si>
    <t>Service door-Veneer/laminate finish including top fixed panel</t>
  </si>
  <si>
    <t>125 mm x 50 mm x 4 mm thk bearing type SS hinges fixed between frame and shutter with SS screws. At least 4 nos. hinges per shutter, Dead lock with suitable cover plate , and Magnetic latch, 1 set of handle as approved by architect</t>
  </si>
  <si>
    <t>Size : 900mm x 2250mm</t>
  </si>
  <si>
    <t>Marble Skirting</t>
  </si>
  <si>
    <t>SS Screen in Satin Bronze finish</t>
  </si>
  <si>
    <t>ZONE -9 DINING AREA BOQ</t>
  </si>
  <si>
    <t>CVL-TILE</t>
  </si>
  <si>
    <t>Tile Cladding</t>
  </si>
  <si>
    <t>CVL/SKT</t>
  </si>
  <si>
    <t>AMT</t>
  </si>
  <si>
    <t>Frame &amp; entire door  to be  to be finish  in Approved Melamine Polish</t>
  </si>
  <si>
    <t>Vitrified tile For Live Kitchen</t>
  </si>
  <si>
    <t>ABM</t>
  </si>
  <si>
    <t>Bulk Head in Profile- In Flat Water cut Paint finish</t>
  </si>
  <si>
    <t>SUMMARY - DOMESTIC &amp; DAY HOTEL - INTERIOR WORKS</t>
  </si>
  <si>
    <t>SR.NO</t>
  </si>
  <si>
    <t>CONTENGENCY 10 %</t>
  </si>
  <si>
    <t>LOUNGES PHASE-1</t>
  </si>
  <si>
    <t>GRAND TOTAL</t>
  </si>
  <si>
    <t>EXCLUSION</t>
  </si>
  <si>
    <t>ALL TAXES</t>
  </si>
  <si>
    <t>WHITE GOODS</t>
  </si>
  <si>
    <t>MEPF WORKS</t>
  </si>
  <si>
    <t>ARCHIETURAL LIGHTS</t>
  </si>
  <si>
    <t>DIRECT ORDERS BY TFS</t>
  </si>
  <si>
    <t>SIGNAGES</t>
  </si>
  <si>
    <t>Italian Marble Wall Cladding</t>
  </si>
  <si>
    <t>Italian Marble Finish Band</t>
  </si>
  <si>
    <t>Marble Portal /Architrave ( 50 mm wide 400 mm deep )</t>
  </si>
  <si>
    <t>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(Basic cost of Marble at Rs.450/sft )</t>
  </si>
  <si>
    <t>up to 150 mm high Skirting  with 18 MM thick Italian Marble including Edge Moulding, etc. complete, All joints of Marble shall be filled with matching colour TIM-X or equivalent grout filler, All visible edges of Marble shall be mirror polished, (  Basic cost of marble Rs 450/sft )</t>
  </si>
  <si>
    <t>CP-Part</t>
  </si>
  <si>
    <t>Wooden Partition</t>
  </si>
  <si>
    <t>Buffet serving counter - in U shape</t>
  </si>
  <si>
    <t>Size : 11500mm length x 800mm depth x 950mm ht.</t>
  </si>
  <si>
    <t>Free standing low height Partition in Curved Profile- 1350 mm High</t>
  </si>
  <si>
    <t>Free standing low height Partition in straight Profile-1350 mm high</t>
  </si>
  <si>
    <t>Size : 1800mm length x 750mm depth x 950mm ht.</t>
  </si>
  <si>
    <t>Glass-Screen</t>
  </si>
  <si>
    <t xml:space="preserve">Overall size- 4500 mm wide x 1000 mm height,  304 grade SS screen to be made out of  3 mm thick Sheet  ( cris-cross  pattern ),  SS frame in Satin Bronze finish  as approved by Architect, frame fixed to Wall and above ceiling Bulkhead, </t>
  </si>
  <si>
    <t>size - 1500MMX350MM- using 18 mm thick toughen glass shelf including SS Patch fittings ( Haffle or Dorma )</t>
  </si>
  <si>
    <t>TOTAL I-  CIVIL WORK</t>
  </si>
  <si>
    <t>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Approved Melamine Polish</t>
  </si>
  <si>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</si>
  <si>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Glass Box</t>
  </si>
  <si>
    <t xml:space="preserve">nos </t>
  </si>
  <si>
    <t>Glass Display BOX with SS pipe  in Satin Bronze - 300 mm ht.</t>
  </si>
  <si>
    <t>Glass Display BOX with SS pipe  in Satin Bronze - 200 mm ht.</t>
  </si>
  <si>
    <t>Wooden finish Capital for Column</t>
  </si>
  <si>
    <t>18 mm thick Italian Marble flooring in Various Marble shade  and in strip form Pattern - for Dining</t>
  </si>
  <si>
    <t>size - 300MM X4500MM- Made of Box frame using 25 x25 x2.5 mm thick SS box pipe in Satin bronze finish, and frame to be covered  with 12 mm thick  toughen Glass as per detail drawing</t>
  </si>
  <si>
    <t>size - 200MM X4500MM- Made of Box frame using 25 x25 x2.5 mm thick SS box pipe in Satin bronze finish, and frame to be covered  with 12 mm thick  toughen Glass  as per detail drawing</t>
  </si>
  <si>
    <t>Brick Cladding on Existing taper column</t>
  </si>
  <si>
    <t>Veneer finish Ceiling</t>
  </si>
  <si>
    <t>Sqmt</t>
  </si>
  <si>
    <t>TOTAL II-  FRENCH PLASTER WORK</t>
  </si>
  <si>
    <t>TOTAL III- CARPENTRY WORK</t>
  </si>
  <si>
    <t>TOTAL AMOUNT - I TO VI</t>
  </si>
  <si>
    <t>TOTAL VI- PAINTING WORK</t>
  </si>
  <si>
    <t>CIVIL FINISHES WORK</t>
  </si>
  <si>
    <t>PAINTING WORKS</t>
  </si>
  <si>
    <t>TOTAL A- 1 TO VII</t>
  </si>
  <si>
    <t>KITCHEN EQUIPMENTS</t>
  </si>
  <si>
    <t>STRUCTURAL WORKS ( SLAB EXTENSION/BULK HEAD SUPPORTING FRAME)</t>
  </si>
  <si>
    <t>iii</t>
  </si>
  <si>
    <t>LOOSE FURNITURE</t>
  </si>
  <si>
    <t>Joint less ceramic tiles cladding ( behind Buffet counter )</t>
  </si>
  <si>
    <t>Cladding shall comprise of ceramic tile of 300 mm x 300 mm, Tiles to be fixed in ordinary Portland cement only, Tiles to be put with tight hairline  joints in plumb, Joints to be filled with  matching grout.(Basic cost of ceramic tiles at Rs.30/sft) make: Johnson / Somany / Kajaria / Nitco</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</si>
  <si>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Rs.150/sft without tax</t>
  </si>
  <si>
    <t>Clean existing wall surface before fixing wall cladding, Marble shall be minimum 18 mm thick fixed to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finished.(On site cost of Italian marble @ Rs.450/sft without tax)</t>
  </si>
  <si>
    <t>Size up to 400 Mm high, Clean existing wall surface before fixing wall cladding, Marble shall be minimum 18 mm thick fixed to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finished.(On site cost of Italian marble @ Rs.450/sft without tax)</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</si>
  <si>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family val="2"/>
      </rPr>
      <t>Note</t>
    </r>
    <r>
      <rPr>
        <sz val="10"/>
        <rFont val="Calibri"/>
        <family val="2"/>
      </rPr>
      <t xml:space="preserve"> - existing structural ceiling height is 4300 mm )</t>
    </r>
  </si>
  <si>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</si>
  <si>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</si>
  <si>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Wooden Strip panelling</t>
  </si>
  <si>
    <t>Veneer finish Panelling in batten form - Vertical and Horizontal</t>
  </si>
  <si>
    <t>Providing and fixing 150 mm wide batten form, Using 4 mm thk approved veneer sheet with 0.4 mm thick wooden face, pressed over 12 mm thick  backing marine  plywood including matching wood beading as per approved design, with 12 mm x 12mm finish groove as per design, Figure of veneer to be matched as per design, Pressing shall be free of defects, Veneer to be finished in Approved Melamine Polish</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</si>
  <si>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</si>
  <si>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</si>
  <si>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Fluted glass screen with SS Flat trim- 300 mm high</t>
  </si>
  <si>
    <t>10 mm thick Fluted Glass panel with 6 mm thick SS flat band around the glass , SS in bronze satin finish, Fixed to marble top  Trim ,  as shown in drawing, including fluted glass film</t>
  </si>
  <si>
    <t>As per drawing, Serving counter structure constructed out of 18 mm thk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</si>
  <si>
    <t>As per drawing, counter structure constructed out of 18 mm thk 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</si>
  <si>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</si>
  <si>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Wooden Capital</t>
  </si>
  <si>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</si>
  <si>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As per drawing - Using 50mm x 36 mm, 16 SWG aluminium framework at 600 mm c/c Fixed on existing Structural Framework, Frame to be covered with 18 mm thick marine ply,  ply to be covered with 4 mm thick approved Veneer, Veneer to be finished in Approved Melamine polish .  (Basic cost of veneer up to Rs. 125/-sft )</t>
  </si>
  <si>
    <t>Corian finish fluted panelling</t>
  </si>
  <si>
    <t>Providing and fixing  up to 50 mm  wide x 600 umm high Corian batten form, Using 12 mm thk approved  Corian sheet , pressed over 12 mm thick  backing marine  plywood as per approved design, with 12 mm x 6 mm finish groove as per design, Pressing shall be free of defects, Basic cost of Corian at Rs.900/sft without tax</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</si>
  <si>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</si>
  <si>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including sealing coat , with edge polish etc., complete, Including using plastic/Pvc  sheet and POP to protect on marble flooring  as  protection , Include removal and disposing of protection materials before handover, Basic cost of marble Rs 450/sft </t>
  </si>
  <si>
    <t>size up to 300 mm Deep- Providing and fixing 75  mm thick Veneer finish Capital including adequate MS frame and 12 mm thick marine  plywood, ply to be covered with  4 mm thk approved veneer sheet with 0.4 mm thick wooden face,  including matching wood beading as per approved design, Figure of veneer to be matched as per design, Pressing shall be free of defects, Veneer to be finished in Approved Melamine Polish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</si>
</sst>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_);_(@_)"/>
    <numFmt numFmtId="167" formatCode="_(* #,##0.00_);_(* \(#,##0.00\);_(* \-??_);_(@_)"/>
  </numFmts>
  <fonts count="16" x14ac:knownFonts="1">
    <font>
      <sz val="10"/>
      <color indexed="8"/>
      <name val="Verdana"/>
      <family val="2"/>
    </font>
    <font>
      <sz val="11"/>
      <color theme="1"/>
      <name val="Helvetica"/>
      <family val="2"/>
      <scheme val="minor"/>
    </font>
    <font>
      <sz val="11"/>
      <color theme="1"/>
      <name val="Helvetica"/>
      <family val="2"/>
      <scheme val="minor"/>
    </font>
    <font>
      <sz val="11"/>
      <color theme="1"/>
      <name val="Helvetica"/>
      <family val="2"/>
      <scheme val="minor"/>
    </font>
    <font>
      <sz val="11"/>
      <name val="Calibri"/>
      <family val="2"/>
    </font>
    <font>
      <b/>
      <sz val="11"/>
      <name val="Calibri"/>
      <family val="2"/>
    </font>
    <font>
      <sz val="10"/>
      <color indexed="8"/>
      <name val="Calibri"/>
      <family val="2"/>
    </font>
    <font>
      <sz val="10"/>
      <color rgb="FFFF0000"/>
      <name val="Calibri"/>
      <family val="2"/>
    </font>
    <font>
      <sz val="10"/>
      <name val="Calibri"/>
      <family val="2"/>
    </font>
    <font>
      <sz val="10"/>
      <name val="Arial"/>
      <family val="2"/>
    </font>
    <font>
      <b/>
      <sz val="11"/>
      <name val="Helvetica"/>
      <family val="2"/>
      <scheme val="minor"/>
    </font>
    <font>
      <sz val="11"/>
      <name val="Helvetica"/>
      <family val="2"/>
      <scheme val="minor"/>
    </font>
    <font>
      <b/>
      <sz val="10"/>
      <name val="Calibri"/>
      <family val="2"/>
    </font>
    <font>
      <sz val="10"/>
      <color rgb="FFFF0000"/>
      <name val="Verdana"/>
      <family val="2"/>
    </font>
    <font>
      <b/>
      <sz val="10"/>
      <color indexed="8"/>
      <name val="Verdana"/>
      <family val="2"/>
    </font>
    <font>
      <b/>
      <sz val="10"/>
      <color rgb="FFFF0000"/>
      <name val="Verdana"/>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s>
  <cellStyleXfs count="12">
    <xf numFmtId="0" fontId="0" fillId="0" borderId="0" applyNumberFormat="0" applyFill="0" applyBorder="0" applyProtection="0">
      <alignment vertical="top" wrapText="1"/>
    </xf>
    <xf numFmtId="0" fontId="3" fillId="0" borderId="0"/>
    <xf numFmtId="0" fontId="9" fillId="0" borderId="0"/>
    <xf numFmtId="164" fontId="3" fillId="0" borderId="0" applyFont="0" applyFill="0" applyBorder="0" applyAlignment="0" applyProtection="0"/>
    <xf numFmtId="0" fontId="9" fillId="0" borderId="0"/>
    <xf numFmtId="0" fontId="9" fillId="0" borderId="0"/>
    <xf numFmtId="0" fontId="9" fillId="0" borderId="0"/>
    <xf numFmtId="167" fontId="9" fillId="0" borderId="0"/>
    <xf numFmtId="0" fontId="9" fillId="0" borderId="0"/>
    <xf numFmtId="0" fontId="2" fillId="0" borderId="0"/>
    <xf numFmtId="164" fontId="2" fillId="0" borderId="0" applyFont="0" applyFill="0" applyBorder="0" applyAlignment="0" applyProtection="0"/>
    <xf numFmtId="0" fontId="1" fillId="0" borderId="0"/>
  </cellStyleXfs>
  <cellXfs count="134">
    <xf numFmtId="0" fontId="0" fillId="0" borderId="0" xfId="0" applyFont="1" applyAlignment="1">
      <alignment vertical="top" wrapText="1"/>
    </xf>
    <xf numFmtId="0"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166" fontId="4" fillId="0" borderId="1" xfId="3" applyNumberFormat="1" applyFont="1" applyFill="1" applyBorder="1" applyAlignment="1" applyProtection="1">
      <alignment horizontal="center" vertical="center" wrapText="1"/>
    </xf>
    <xf numFmtId="0" fontId="8" fillId="0" borderId="1" xfId="2" applyFont="1" applyFill="1" applyBorder="1" applyAlignment="1">
      <alignment horizontal="center" vertical="center"/>
    </xf>
    <xf numFmtId="166" fontId="8" fillId="0" borderId="1" xfId="10" applyNumberFormat="1" applyFont="1" applyFill="1" applyBorder="1" applyAlignment="1" applyProtection="1">
      <alignment horizontal="center" vertical="center"/>
    </xf>
    <xf numFmtId="166" fontId="8" fillId="0" borderId="1" xfId="10" applyNumberFormat="1" applyFont="1" applyFill="1" applyBorder="1" applyAlignment="1" applyProtection="1">
      <alignment horizontal="center" vertical="center" wrapText="1"/>
    </xf>
    <xf numFmtId="165" fontId="8" fillId="0" borderId="1" xfId="2" applyNumberFormat="1" applyFont="1" applyFill="1" applyBorder="1" applyAlignment="1">
      <alignment horizontal="center" vertical="center" wrapText="1"/>
    </xf>
    <xf numFmtId="1" fontId="8" fillId="0" borderId="1" xfId="2" applyNumberFormat="1" applyFont="1" applyFill="1" applyBorder="1" applyAlignment="1">
      <alignment horizontal="center" vertical="center"/>
    </xf>
    <xf numFmtId="0" fontId="12" fillId="0" borderId="0" xfId="2" applyFont="1" applyFill="1" applyAlignment="1">
      <alignment horizontal="center" vertical="center" wrapText="1"/>
    </xf>
    <xf numFmtId="0" fontId="12" fillId="0" borderId="1" xfId="2" applyFont="1" applyFill="1" applyBorder="1" applyAlignment="1">
      <alignment horizontal="center" vertical="center" wrapText="1"/>
    </xf>
    <xf numFmtId="0" fontId="8" fillId="0" borderId="0" xfId="2" applyFont="1" applyFill="1" applyAlignment="1">
      <alignment horizontal="center" vertical="center" wrapText="1"/>
    </xf>
    <xf numFmtId="0" fontId="8" fillId="0" borderId="1" xfId="9" applyFont="1" applyFill="1" applyBorder="1" applyAlignment="1">
      <alignment horizontal="center" vertical="center" wrapText="1"/>
    </xf>
    <xf numFmtId="0" fontId="8" fillId="0" borderId="1" xfId="9" applyNumberFormat="1" applyFont="1" applyFill="1" applyBorder="1" applyAlignment="1">
      <alignment horizontal="center" vertical="center"/>
    </xf>
    <xf numFmtId="0" fontId="8" fillId="0" borderId="1"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1" xfId="9" applyFont="1" applyFill="1" applyBorder="1" applyAlignment="1">
      <alignment horizontal="center" vertical="center" wrapText="1"/>
    </xf>
    <xf numFmtId="165" fontId="12" fillId="0" borderId="1" xfId="2" applyNumberFormat="1" applyFont="1" applyFill="1" applyBorder="1" applyAlignment="1">
      <alignment horizontal="center" vertical="center" wrapText="1"/>
    </xf>
    <xf numFmtId="0" fontId="8" fillId="0" borderId="1" xfId="9" applyFont="1" applyFill="1" applyBorder="1" applyAlignment="1">
      <alignment horizontal="left" vertical="center" wrapText="1"/>
    </xf>
    <xf numFmtId="1" fontId="8" fillId="0" borderId="1" xfId="2" applyNumberFormat="1" applyFont="1" applyFill="1" applyBorder="1" applyAlignment="1">
      <alignment horizontal="center" vertical="center" wrapText="1"/>
    </xf>
    <xf numFmtId="0" fontId="12" fillId="0" borderId="1" xfId="9" applyFont="1" applyFill="1" applyBorder="1" applyAlignment="1">
      <alignment horizontal="left" vertical="center" wrapText="1"/>
    </xf>
    <xf numFmtId="0" fontId="8" fillId="0" borderId="1" xfId="9" applyNumberFormat="1" applyFont="1" applyFill="1" applyBorder="1" applyAlignment="1">
      <alignment horizontal="left" vertical="center" wrapText="1"/>
    </xf>
    <xf numFmtId="1" fontId="7" fillId="0" borderId="1" xfId="2" applyNumberFormat="1" applyFont="1" applyFill="1" applyBorder="1" applyAlignment="1">
      <alignment horizontal="center" vertical="center" wrapText="1"/>
    </xf>
    <xf numFmtId="0" fontId="12" fillId="0" borderId="1" xfId="2" applyFont="1" applyFill="1" applyBorder="1" applyAlignment="1">
      <alignment horizontal="left" vertical="center" wrapText="1"/>
    </xf>
    <xf numFmtId="2" fontId="8" fillId="0" borderId="1" xfId="2" applyNumberFormat="1" applyFont="1" applyFill="1" applyBorder="1" applyAlignment="1">
      <alignment horizontal="center" vertical="center" wrapText="1"/>
    </xf>
    <xf numFmtId="1" fontId="12" fillId="0" borderId="1" xfId="2" applyNumberFormat="1" applyFont="1" applyFill="1" applyBorder="1" applyAlignment="1">
      <alignment horizontal="center" vertical="center" wrapText="1"/>
    </xf>
    <xf numFmtId="166" fontId="12" fillId="0" borderId="1" xfId="10" applyNumberFormat="1" applyFont="1" applyFill="1" applyBorder="1" applyAlignment="1" applyProtection="1">
      <alignment horizontal="center" vertical="center" wrapText="1"/>
    </xf>
    <xf numFmtId="2" fontId="12" fillId="0" borderId="1" xfId="2" applyNumberFormat="1"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 fontId="4" fillId="0" borderId="1" xfId="2"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8" fillId="0" borderId="1" xfId="2" applyFont="1" applyFill="1" applyBorder="1" applyAlignment="1">
      <alignment horizontal="center" vertical="center" wrapText="1"/>
    </xf>
    <xf numFmtId="0" fontId="12" fillId="0" borderId="1" xfId="9" applyNumberFormat="1" applyFont="1" applyFill="1" applyBorder="1" applyAlignment="1">
      <alignment horizontal="center" vertical="center" wrapText="1"/>
    </xf>
    <xf numFmtId="0" fontId="8" fillId="0" borderId="1" xfId="9" applyNumberFormat="1"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1" xfId="2" applyFont="1" applyFill="1" applyBorder="1" applyAlignment="1">
      <alignment horizontal="left" vertical="center" wrapText="1"/>
    </xf>
    <xf numFmtId="1" fontId="12" fillId="0" borderId="1" xfId="9" applyNumberFormat="1" applyFont="1" applyFill="1" applyBorder="1" applyAlignment="1">
      <alignment horizontal="left" vertical="center" wrapText="1"/>
    </xf>
    <xf numFmtId="0" fontId="5" fillId="0" borderId="1" xfId="2" applyFont="1" applyFill="1" applyBorder="1" applyAlignment="1">
      <alignment horizontal="center" vertical="center" wrapText="1"/>
    </xf>
    <xf numFmtId="166" fontId="8" fillId="0" borderId="1" xfId="7" applyNumberFormat="1" applyFont="1" applyFill="1" applyBorder="1" applyAlignment="1" applyProtection="1">
      <alignment horizontal="center" vertical="center" wrapText="1"/>
    </xf>
    <xf numFmtId="0" fontId="8" fillId="0" borderId="1" xfId="5" applyNumberFormat="1" applyFont="1" applyFill="1" applyBorder="1" applyAlignment="1">
      <alignment horizontal="center" vertical="center" wrapText="1"/>
    </xf>
    <xf numFmtId="0" fontId="8" fillId="0" borderId="1" xfId="8" applyFont="1" applyFill="1" applyBorder="1" applyAlignment="1">
      <alignment horizontal="center" vertical="center" wrapText="1"/>
    </xf>
    <xf numFmtId="165" fontId="8" fillId="0" borderId="1" xfId="9"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12" fillId="0" borderId="1" xfId="9" applyFont="1" applyFill="1" applyBorder="1" applyAlignment="1">
      <alignment horizontal="center" vertical="center"/>
    </xf>
    <xf numFmtId="0" fontId="8" fillId="0" borderId="1" xfId="9" applyFont="1" applyFill="1" applyBorder="1" applyAlignment="1">
      <alignment horizontal="center" vertical="center"/>
    </xf>
    <xf numFmtId="0" fontId="12" fillId="0" borderId="1" xfId="9" applyNumberFormat="1" applyFont="1" applyFill="1" applyBorder="1" applyAlignment="1">
      <alignment horizontal="left" vertical="center" wrapText="1"/>
    </xf>
    <xf numFmtId="0" fontId="12" fillId="0" borderId="1" xfId="4" applyFont="1" applyFill="1" applyBorder="1" applyAlignment="1">
      <alignment horizontal="left" vertical="center" wrapText="1"/>
    </xf>
    <xf numFmtId="0" fontId="8" fillId="0" borderId="1" xfId="4" applyFont="1" applyFill="1" applyBorder="1" applyAlignment="1">
      <alignment horizontal="left" vertical="center" wrapText="1"/>
    </xf>
    <xf numFmtId="165" fontId="12" fillId="0" borderId="1" xfId="9" applyNumberFormat="1" applyFont="1" applyFill="1" applyBorder="1" applyAlignment="1">
      <alignment horizontal="center" vertical="center" wrapText="1"/>
    </xf>
    <xf numFmtId="0" fontId="12" fillId="0" borderId="2" xfId="9" applyNumberFormat="1" applyFont="1" applyFill="1" applyBorder="1" applyAlignment="1">
      <alignment horizontal="center" vertical="center" wrapText="1"/>
    </xf>
    <xf numFmtId="0" fontId="12" fillId="0" borderId="2" xfId="9" applyFont="1" applyFill="1" applyBorder="1" applyAlignment="1">
      <alignment horizontal="center" vertical="center" wrapText="1"/>
    </xf>
    <xf numFmtId="0" fontId="8" fillId="0" borderId="2" xfId="9" applyFont="1" applyFill="1" applyBorder="1" applyAlignment="1">
      <alignment horizontal="center" vertical="center" wrapText="1"/>
    </xf>
    <xf numFmtId="166" fontId="8" fillId="0" borderId="2" xfId="10" applyNumberFormat="1" applyFont="1" applyFill="1" applyBorder="1" applyAlignment="1" applyProtection="1">
      <alignment horizontal="center" vertical="center" wrapText="1"/>
    </xf>
    <xf numFmtId="1" fontId="8" fillId="0" borderId="2" xfId="2" applyNumberFormat="1" applyFont="1" applyFill="1" applyBorder="1" applyAlignment="1">
      <alignment horizontal="center" vertical="center" wrapText="1"/>
    </xf>
    <xf numFmtId="0" fontId="12" fillId="0" borderId="3" xfId="9" applyNumberFormat="1" applyFont="1" applyFill="1" applyBorder="1" applyAlignment="1">
      <alignment horizontal="center" vertical="center" wrapText="1"/>
    </xf>
    <xf numFmtId="0" fontId="12" fillId="0" borderId="3" xfId="9" applyFont="1" applyFill="1" applyBorder="1" applyAlignment="1">
      <alignment horizontal="center" vertical="center" wrapText="1"/>
    </xf>
    <xf numFmtId="0" fontId="8" fillId="0" borderId="3" xfId="9" applyFont="1" applyFill="1" applyBorder="1" applyAlignment="1">
      <alignment horizontal="center" vertical="center" wrapText="1"/>
    </xf>
    <xf numFmtId="166" fontId="8" fillId="0" borderId="3" xfId="10" applyNumberFormat="1" applyFont="1" applyFill="1" applyBorder="1" applyAlignment="1" applyProtection="1">
      <alignment horizontal="center" vertical="center" wrapText="1"/>
    </xf>
    <xf numFmtId="0" fontId="12" fillId="0" borderId="4" xfId="9" applyNumberFormat="1" applyFont="1" applyFill="1" applyBorder="1" applyAlignment="1">
      <alignment horizontal="center" vertical="center" wrapText="1"/>
    </xf>
    <xf numFmtId="0" fontId="12" fillId="0" borderId="5" xfId="9" applyFont="1" applyFill="1" applyBorder="1" applyAlignment="1">
      <alignment horizontal="center" vertical="center" wrapText="1"/>
    </xf>
    <xf numFmtId="0" fontId="12" fillId="0" borderId="5" xfId="2" applyFont="1" applyFill="1" applyBorder="1" applyAlignment="1">
      <alignment horizontal="center" vertical="center" wrapText="1"/>
    </xf>
    <xf numFmtId="0" fontId="8" fillId="0" borderId="5" xfId="9" applyFont="1" applyFill="1" applyBorder="1" applyAlignment="1">
      <alignment horizontal="center" vertical="center" wrapText="1"/>
    </xf>
    <xf numFmtId="166" fontId="8" fillId="0" borderId="5" xfId="10" applyNumberFormat="1" applyFont="1" applyFill="1" applyBorder="1" applyAlignment="1" applyProtection="1">
      <alignment horizontal="center" vertical="center" wrapText="1"/>
    </xf>
    <xf numFmtId="165" fontId="8" fillId="0" borderId="2"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165" fontId="8" fillId="0" borderId="3" xfId="2" applyNumberFormat="1" applyFont="1" applyFill="1" applyBorder="1" applyAlignment="1">
      <alignment horizontal="center" vertical="center" wrapText="1"/>
    </xf>
    <xf numFmtId="0" fontId="8" fillId="0" borderId="3" xfId="2" applyFont="1" applyFill="1" applyBorder="1" applyAlignment="1">
      <alignment horizontal="center" vertical="center" wrapText="1"/>
    </xf>
    <xf numFmtId="0" fontId="12" fillId="0" borderId="3" xfId="2" applyFont="1" applyFill="1" applyBorder="1" applyAlignment="1">
      <alignment horizontal="center" vertical="center" wrapText="1"/>
    </xf>
    <xf numFmtId="165" fontId="12" fillId="0" borderId="4" xfId="2" applyNumberFormat="1" applyFont="1" applyFill="1" applyBorder="1" applyAlignment="1">
      <alignment horizontal="center" vertical="center" wrapText="1"/>
    </xf>
    <xf numFmtId="166" fontId="12" fillId="0" borderId="5" xfId="10" applyNumberFormat="1" applyFont="1" applyFill="1" applyBorder="1" applyAlignment="1" applyProtection="1">
      <alignment horizontal="center" vertical="center" wrapText="1"/>
    </xf>
    <xf numFmtId="1" fontId="12" fillId="0" borderId="2" xfId="2" applyNumberFormat="1" applyFont="1" applyFill="1" applyBorder="1" applyAlignment="1">
      <alignment horizontal="center" vertical="center" wrapText="1"/>
    </xf>
    <xf numFmtId="165" fontId="8" fillId="0" borderId="7" xfId="2" applyNumberFormat="1" applyFont="1" applyFill="1" applyBorder="1" applyAlignment="1">
      <alignment horizontal="center" vertical="center" wrapText="1"/>
    </xf>
    <xf numFmtId="0" fontId="8" fillId="0" borderId="7" xfId="2" applyFont="1" applyFill="1" applyBorder="1" applyAlignment="1">
      <alignment horizontal="center" vertical="center" wrapText="1"/>
    </xf>
    <xf numFmtId="0" fontId="12" fillId="0" borderId="7" xfId="2" applyFont="1" applyFill="1" applyBorder="1" applyAlignment="1">
      <alignment horizontal="center" vertical="center" wrapText="1"/>
    </xf>
    <xf numFmtId="166" fontId="12" fillId="0" borderId="7" xfId="10" applyNumberFormat="1" applyFont="1" applyFill="1" applyBorder="1" applyAlignment="1" applyProtection="1">
      <alignment horizontal="center" vertical="center" wrapText="1"/>
    </xf>
    <xf numFmtId="0" fontId="12" fillId="0" borderId="5" xfId="9" applyNumberFormat="1" applyFont="1" applyFill="1" applyBorder="1" applyAlignment="1">
      <alignment horizontal="center" vertical="center" wrapText="1"/>
    </xf>
    <xf numFmtId="165" fontId="12" fillId="0" borderId="3" xfId="2" applyNumberFormat="1" applyFont="1" applyFill="1" applyBorder="1" applyAlignment="1">
      <alignment horizontal="center" vertical="center" wrapText="1"/>
    </xf>
    <xf numFmtId="1" fontId="12" fillId="0" borderId="3" xfId="2" applyNumberFormat="1" applyFont="1" applyFill="1" applyBorder="1" applyAlignment="1">
      <alignment horizontal="center" vertical="center" wrapText="1"/>
    </xf>
    <xf numFmtId="166" fontId="12" fillId="0" borderId="3" xfId="10" applyNumberFormat="1" applyFont="1" applyFill="1" applyBorder="1" applyAlignment="1" applyProtection="1">
      <alignment horizontal="center" vertical="center" wrapText="1"/>
    </xf>
    <xf numFmtId="165" fontId="8" fillId="0" borderId="4" xfId="2" applyNumberFormat="1" applyFont="1" applyFill="1" applyBorder="1" applyAlignment="1">
      <alignment horizontal="center" vertical="center" wrapText="1"/>
    </xf>
    <xf numFmtId="1" fontId="8" fillId="0" borderId="5" xfId="2" applyNumberFormat="1" applyFont="1" applyFill="1" applyBorder="1" applyAlignment="1">
      <alignment horizontal="center" vertical="center" wrapText="1"/>
    </xf>
    <xf numFmtId="0" fontId="8" fillId="0" borderId="5" xfId="2" applyFont="1" applyFill="1" applyBorder="1" applyAlignment="1">
      <alignment horizontal="center" vertical="center" wrapText="1"/>
    </xf>
    <xf numFmtId="165" fontId="12" fillId="0" borderId="2" xfId="2" applyNumberFormat="1" applyFont="1" applyFill="1" applyBorder="1" applyAlignment="1">
      <alignment horizontal="center" vertical="center" wrapText="1"/>
    </xf>
    <xf numFmtId="2" fontId="8" fillId="0" borderId="2" xfId="2" applyNumberFormat="1" applyFont="1" applyFill="1" applyBorder="1" applyAlignment="1">
      <alignment horizontal="center" vertical="center" wrapText="1"/>
    </xf>
    <xf numFmtId="165" fontId="4" fillId="0" borderId="8" xfId="2" applyNumberFormat="1" applyFont="1" applyFill="1" applyBorder="1" applyAlignment="1">
      <alignment horizontal="center" vertical="center" wrapText="1"/>
    </xf>
    <xf numFmtId="1" fontId="4" fillId="0" borderId="7" xfId="2" applyNumberFormat="1"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7" xfId="1" applyFont="1" applyFill="1" applyBorder="1" applyAlignment="1">
      <alignment horizontal="center" vertical="center" wrapText="1"/>
    </xf>
    <xf numFmtId="166" fontId="4" fillId="0" borderId="7" xfId="3" applyNumberFormat="1" applyFont="1" applyFill="1" applyBorder="1" applyAlignment="1" applyProtection="1">
      <alignment horizontal="center" vertical="center" wrapText="1"/>
    </xf>
    <xf numFmtId="0" fontId="12" fillId="0" borderId="7" xfId="9" applyFont="1" applyFill="1" applyBorder="1" applyAlignment="1">
      <alignment horizontal="center" vertical="center" wrapText="1"/>
    </xf>
    <xf numFmtId="0" fontId="8" fillId="0" borderId="7" xfId="9" applyFont="1" applyFill="1" applyBorder="1" applyAlignment="1">
      <alignment horizontal="center" vertical="center" wrapText="1"/>
    </xf>
    <xf numFmtId="166" fontId="8" fillId="0" borderId="7" xfId="10" applyNumberFormat="1" applyFont="1" applyFill="1" applyBorder="1" applyAlignment="1" applyProtection="1">
      <alignment horizontal="center" vertical="center" wrapText="1"/>
    </xf>
    <xf numFmtId="165" fontId="4" fillId="0" borderId="3" xfId="2" applyNumberFormat="1" applyFont="1" applyFill="1" applyBorder="1" applyAlignment="1">
      <alignment horizontal="center" vertical="center" wrapText="1"/>
    </xf>
    <xf numFmtId="1" fontId="4" fillId="0" borderId="3" xfId="2" applyNumberFormat="1" applyFont="1" applyFill="1" applyBorder="1" applyAlignment="1">
      <alignment horizontal="center" vertical="center" wrapText="1"/>
    </xf>
    <xf numFmtId="0" fontId="5" fillId="0" borderId="3" xfId="2" applyFont="1" applyFill="1" applyBorder="1" applyAlignment="1">
      <alignment horizontal="center" vertical="center" wrapText="1"/>
    </xf>
    <xf numFmtId="0" fontId="4" fillId="0" borderId="3" xfId="2" applyFont="1" applyFill="1" applyBorder="1" applyAlignment="1">
      <alignment horizontal="center" vertical="center" wrapText="1"/>
    </xf>
    <xf numFmtId="166" fontId="4" fillId="0" borderId="3" xfId="3" applyNumberFormat="1" applyFont="1" applyFill="1" applyBorder="1" applyAlignment="1" applyProtection="1">
      <alignment horizontal="center" vertical="center" wrapText="1"/>
    </xf>
    <xf numFmtId="165" fontId="5" fillId="0" borderId="4" xfId="2" applyNumberFormat="1" applyFont="1" applyFill="1" applyBorder="1" applyAlignment="1">
      <alignment horizontal="center" vertical="center" wrapText="1"/>
    </xf>
    <xf numFmtId="1" fontId="5" fillId="0" borderId="5" xfId="2" applyNumberFormat="1" applyFont="1" applyFill="1" applyBorder="1" applyAlignment="1">
      <alignment horizontal="center" vertical="center" wrapText="1"/>
    </xf>
    <xf numFmtId="0" fontId="5" fillId="0" borderId="5" xfId="2" applyFont="1" applyFill="1" applyBorder="1" applyAlignment="1">
      <alignment horizontal="center" vertical="center" wrapText="1"/>
    </xf>
    <xf numFmtId="166" fontId="5" fillId="0" borderId="5" xfId="3" applyNumberFormat="1" applyFont="1" applyFill="1" applyBorder="1" applyAlignment="1" applyProtection="1">
      <alignment horizontal="center" vertical="center" wrapText="1"/>
    </xf>
    <xf numFmtId="165" fontId="4" fillId="0" borderId="2" xfId="2" applyNumberFormat="1" applyFont="1" applyFill="1" applyBorder="1" applyAlignment="1">
      <alignment horizontal="center" vertical="center" wrapText="1"/>
    </xf>
    <xf numFmtId="1" fontId="4"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2" xfId="1" applyFont="1" applyFill="1" applyBorder="1" applyAlignment="1">
      <alignment horizontal="center" vertical="center" wrapText="1"/>
    </xf>
    <xf numFmtId="166" fontId="4" fillId="0" borderId="2" xfId="3" applyNumberFormat="1" applyFont="1" applyFill="1" applyBorder="1" applyAlignment="1" applyProtection="1">
      <alignment horizontal="center" vertical="center" wrapText="1"/>
    </xf>
    <xf numFmtId="0" fontId="12" fillId="0" borderId="7" xfId="9"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2" fontId="4" fillId="0" borderId="3" xfId="2" applyNumberFormat="1" applyFont="1" applyFill="1" applyBorder="1" applyAlignment="1">
      <alignment horizontal="center" vertical="center" wrapText="1"/>
    </xf>
    <xf numFmtId="2" fontId="5" fillId="0" borderId="4" xfId="2" applyNumberFormat="1" applyFont="1" applyFill="1" applyBorder="1" applyAlignment="1">
      <alignment horizontal="center" vertical="center" wrapText="1"/>
    </xf>
    <xf numFmtId="0" fontId="0" fillId="0" borderId="0" xfId="0" applyFont="1" applyAlignment="1">
      <alignment vertical="top"/>
    </xf>
    <xf numFmtId="0" fontId="13" fillId="0" borderId="0" xfId="0" applyFont="1" applyAlignment="1">
      <alignment vertical="top"/>
    </xf>
    <xf numFmtId="0" fontId="13" fillId="0" borderId="0" xfId="0" applyFont="1" applyAlignment="1">
      <alignment vertical="top" wrapText="1"/>
    </xf>
    <xf numFmtId="0" fontId="0" fillId="0" borderId="1" xfId="0" applyFont="1" applyBorder="1" applyAlignment="1">
      <alignment vertical="top" wrapText="1"/>
    </xf>
    <xf numFmtId="1" fontId="0" fillId="0" borderId="1" xfId="0" applyNumberFormat="1" applyFont="1" applyBorder="1" applyAlignment="1">
      <alignment vertical="top" wrapText="1"/>
    </xf>
    <xf numFmtId="0" fontId="0" fillId="0" borderId="3" xfId="0" applyFont="1" applyBorder="1" applyAlignment="1">
      <alignment vertical="top" wrapText="1"/>
    </xf>
    <xf numFmtId="0" fontId="0" fillId="0" borderId="2"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1" fontId="14" fillId="0" borderId="6" xfId="0" applyNumberFormat="1" applyFont="1" applyBorder="1" applyAlignment="1">
      <alignment vertical="top" wrapText="1"/>
    </xf>
    <xf numFmtId="0" fontId="0" fillId="0" borderId="7" xfId="0" applyFont="1" applyBorder="1" applyAlignment="1">
      <alignment vertical="top" wrapText="1"/>
    </xf>
    <xf numFmtId="1" fontId="0" fillId="0" borderId="7" xfId="0" applyNumberFormat="1" applyFont="1" applyBorder="1" applyAlignment="1">
      <alignment vertical="top" wrapText="1"/>
    </xf>
    <xf numFmtId="0" fontId="15" fillId="0" borderId="0" xfId="0" applyFont="1" applyAlignment="1">
      <alignment vertical="top"/>
    </xf>
    <xf numFmtId="0" fontId="12" fillId="0" borderId="0" xfId="9" applyFont="1" applyFill="1" applyAlignment="1">
      <alignment horizontal="center" vertical="center" wrapText="1"/>
    </xf>
    <xf numFmtId="1" fontId="12" fillId="0" borderId="0" xfId="2" applyNumberFormat="1" applyFont="1" applyFill="1" applyBorder="1" applyAlignment="1">
      <alignment horizontal="center" vertical="center"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cellXfs>
  <cellStyles count="12">
    <cellStyle name="Comma 2" xfId="3"/>
    <cellStyle name="Comma 3" xfId="7"/>
    <cellStyle name="Comma 4" xfId="10"/>
    <cellStyle name="Excel Built-in Normal" xfId="2"/>
    <cellStyle name="Normal" xfId="0" builtinId="0" customBuiltin="1"/>
    <cellStyle name="Normal 10" xfId="5"/>
    <cellStyle name="Normal 2" xfId="1"/>
    <cellStyle name="Normal 2 2" xfId="4"/>
    <cellStyle name="Normal 2 3" xfId="6"/>
    <cellStyle name="Normal 3" xfId="9"/>
    <cellStyle name="Normal 4" xfId="11"/>
    <cellStyle name="Normal 6" xfId="8"/>
  </cellStyles>
  <dxfs count="0"/>
  <tableStyles count="0"/>
  <colors>
    <indexedColors>
      <rgbColor rgb="FF000000"/>
      <rgbColor rgb="FFFFFFFF"/>
      <rgbColor rgb="FFFF0000"/>
      <rgbColor rgb="FF00FF00"/>
      <rgbColor rgb="FF0000FF"/>
      <rgbColor rgb="FFFFFF00"/>
      <rgbColor rgb="FFFF00FF"/>
      <rgbColor rgb="FF00FFFF"/>
      <rgbColor rgb="FF000000"/>
      <rgbColor rgb="FFFF2600"/>
      <rgbColor rgb="FFAAAAAA"/>
      <rgbColor rgb="FF4D5D2C"/>
      <rgbColor rgb="FFCE222B"/>
      <rgbColor rgb="FFFF0000"/>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abSelected="1" topLeftCell="A119" zoomScaleNormal="100" workbookViewId="0">
      <selection activeCell="F119" sqref="F119"/>
    </sheetView>
  </sheetViews>
  <sheetFormatPr defaultColWidth="6.15234375" defaultRowHeight="13" x14ac:dyDescent="0.3"/>
  <cols>
    <col min="1" max="1" width="4.3828125" style="13" bestFit="1" customWidth="1"/>
    <col min="2" max="2" width="6.23046875" style="13" bestFit="1" customWidth="1"/>
    <col min="3" max="3" width="3.15234375" style="13" customWidth="1"/>
    <col min="4" max="4" width="7" style="13" bestFit="1" customWidth="1"/>
    <col min="5" max="5" width="10.4609375" style="13" bestFit="1" customWidth="1"/>
    <col min="6" max="6" width="36.23046875" style="13" customWidth="1"/>
    <col min="7" max="7" width="4.23046875" style="13" customWidth="1"/>
    <col min="8" max="8" width="5.23046875" style="13" bestFit="1" customWidth="1"/>
    <col min="9" max="246" width="6.15234375" style="13"/>
    <col min="247" max="247" width="5" style="13" customWidth="1"/>
    <col min="248" max="248" width="8.84375" style="13" customWidth="1"/>
    <col min="249" max="249" width="5" style="13" customWidth="1"/>
    <col min="250" max="250" width="8.23046875" style="13" bestFit="1" customWidth="1"/>
    <col min="251" max="251" width="16.15234375" style="13" customWidth="1"/>
    <col min="252" max="252" width="86" style="13" customWidth="1"/>
    <col min="253" max="253" width="5" style="13" customWidth="1"/>
    <col min="254" max="254" width="11.15234375" style="13" customWidth="1"/>
    <col min="255" max="255" width="10.3828125" style="13" customWidth="1"/>
    <col min="256" max="256" width="10.84375" style="13" customWidth="1"/>
    <col min="257" max="257" width="7.765625" style="13" customWidth="1"/>
    <col min="258" max="258" width="9.84375" style="13" customWidth="1"/>
    <col min="259" max="259" width="10.61328125" style="13" customWidth="1"/>
    <col min="260" max="502" width="6.15234375" style="13"/>
    <col min="503" max="503" width="5" style="13" customWidth="1"/>
    <col min="504" max="504" width="8.84375" style="13" customWidth="1"/>
    <col min="505" max="505" width="5" style="13" customWidth="1"/>
    <col min="506" max="506" width="8.23046875" style="13" bestFit="1" customWidth="1"/>
    <col min="507" max="507" width="16.15234375" style="13" customWidth="1"/>
    <col min="508" max="508" width="86" style="13" customWidth="1"/>
    <col min="509" max="509" width="5" style="13" customWidth="1"/>
    <col min="510" max="510" width="11.15234375" style="13" customWidth="1"/>
    <col min="511" max="511" width="10.3828125" style="13" customWidth="1"/>
    <col min="512" max="512" width="10.84375" style="13" customWidth="1"/>
    <col min="513" max="513" width="7.765625" style="13" customWidth="1"/>
    <col min="514" max="514" width="9.84375" style="13" customWidth="1"/>
    <col min="515" max="515" width="10.61328125" style="13" customWidth="1"/>
    <col min="516" max="758" width="6.15234375" style="13"/>
    <col min="759" max="759" width="5" style="13" customWidth="1"/>
    <col min="760" max="760" width="8.84375" style="13" customWidth="1"/>
    <col min="761" max="761" width="5" style="13" customWidth="1"/>
    <col min="762" max="762" width="8.23046875" style="13" bestFit="1" customWidth="1"/>
    <col min="763" max="763" width="16.15234375" style="13" customWidth="1"/>
    <col min="764" max="764" width="86" style="13" customWidth="1"/>
    <col min="765" max="765" width="5" style="13" customWidth="1"/>
    <col min="766" max="766" width="11.15234375" style="13" customWidth="1"/>
    <col min="767" max="767" width="10.3828125" style="13" customWidth="1"/>
    <col min="768" max="768" width="10.84375" style="13" customWidth="1"/>
    <col min="769" max="769" width="7.765625" style="13" customWidth="1"/>
    <col min="770" max="770" width="9.84375" style="13" customWidth="1"/>
    <col min="771" max="771" width="10.61328125" style="13" customWidth="1"/>
    <col min="772" max="1014" width="6.15234375" style="13"/>
    <col min="1015" max="1015" width="5" style="13" customWidth="1"/>
    <col min="1016" max="1016" width="8.84375" style="13" customWidth="1"/>
    <col min="1017" max="1017" width="5" style="13" customWidth="1"/>
    <col min="1018" max="1018" width="8.23046875" style="13" bestFit="1" customWidth="1"/>
    <col min="1019" max="1019" width="16.15234375" style="13" customWidth="1"/>
    <col min="1020" max="1020" width="86" style="13" customWidth="1"/>
    <col min="1021" max="1021" width="5" style="13" customWidth="1"/>
    <col min="1022" max="1022" width="11.15234375" style="13" customWidth="1"/>
    <col min="1023" max="1023" width="10.3828125" style="13" customWidth="1"/>
    <col min="1024" max="1024" width="10.84375" style="13" customWidth="1"/>
    <col min="1025" max="1025" width="7.765625" style="13" customWidth="1"/>
    <col min="1026" max="1026" width="9.84375" style="13" customWidth="1"/>
    <col min="1027" max="1027" width="10.61328125" style="13" customWidth="1"/>
    <col min="1028" max="1270" width="6.15234375" style="13"/>
    <col min="1271" max="1271" width="5" style="13" customWidth="1"/>
    <col min="1272" max="1272" width="8.84375" style="13" customWidth="1"/>
    <col min="1273" max="1273" width="5" style="13" customWidth="1"/>
    <col min="1274" max="1274" width="8.23046875" style="13" bestFit="1" customWidth="1"/>
    <col min="1275" max="1275" width="16.15234375" style="13" customWidth="1"/>
    <col min="1276" max="1276" width="86" style="13" customWidth="1"/>
    <col min="1277" max="1277" width="5" style="13" customWidth="1"/>
    <col min="1278" max="1278" width="11.15234375" style="13" customWidth="1"/>
    <col min="1279" max="1279" width="10.3828125" style="13" customWidth="1"/>
    <col min="1280" max="1280" width="10.84375" style="13" customWidth="1"/>
    <col min="1281" max="1281" width="7.765625" style="13" customWidth="1"/>
    <col min="1282" max="1282" width="9.84375" style="13" customWidth="1"/>
    <col min="1283" max="1283" width="10.61328125" style="13" customWidth="1"/>
    <col min="1284" max="1526" width="6.15234375" style="13"/>
    <col min="1527" max="1527" width="5" style="13" customWidth="1"/>
    <col min="1528" max="1528" width="8.84375" style="13" customWidth="1"/>
    <col min="1529" max="1529" width="5" style="13" customWidth="1"/>
    <col min="1530" max="1530" width="8.23046875" style="13" bestFit="1" customWidth="1"/>
    <col min="1531" max="1531" width="16.15234375" style="13" customWidth="1"/>
    <col min="1532" max="1532" width="86" style="13" customWidth="1"/>
    <col min="1533" max="1533" width="5" style="13" customWidth="1"/>
    <col min="1534" max="1534" width="11.15234375" style="13" customWidth="1"/>
    <col min="1535" max="1535" width="10.3828125" style="13" customWidth="1"/>
    <col min="1536" max="1536" width="10.84375" style="13" customWidth="1"/>
    <col min="1537" max="1537" width="7.765625" style="13" customWidth="1"/>
    <col min="1538" max="1538" width="9.84375" style="13" customWidth="1"/>
    <col min="1539" max="1539" width="10.61328125" style="13" customWidth="1"/>
    <col min="1540" max="1782" width="6.15234375" style="13"/>
    <col min="1783" max="1783" width="5" style="13" customWidth="1"/>
    <col min="1784" max="1784" width="8.84375" style="13" customWidth="1"/>
    <col min="1785" max="1785" width="5" style="13" customWidth="1"/>
    <col min="1786" max="1786" width="8.23046875" style="13" bestFit="1" customWidth="1"/>
    <col min="1787" max="1787" width="16.15234375" style="13" customWidth="1"/>
    <col min="1788" max="1788" width="86" style="13" customWidth="1"/>
    <col min="1789" max="1789" width="5" style="13" customWidth="1"/>
    <col min="1790" max="1790" width="11.15234375" style="13" customWidth="1"/>
    <col min="1791" max="1791" width="10.3828125" style="13" customWidth="1"/>
    <col min="1792" max="1792" width="10.84375" style="13" customWidth="1"/>
    <col min="1793" max="1793" width="7.765625" style="13" customWidth="1"/>
    <col min="1794" max="1794" width="9.84375" style="13" customWidth="1"/>
    <col min="1795" max="1795" width="10.61328125" style="13" customWidth="1"/>
    <col min="1796" max="2038" width="6.15234375" style="13"/>
    <col min="2039" max="2039" width="5" style="13" customWidth="1"/>
    <col min="2040" max="2040" width="8.84375" style="13" customWidth="1"/>
    <col min="2041" max="2041" width="5" style="13" customWidth="1"/>
    <col min="2042" max="2042" width="8.23046875" style="13" bestFit="1" customWidth="1"/>
    <col min="2043" max="2043" width="16.15234375" style="13" customWidth="1"/>
    <col min="2044" max="2044" width="86" style="13" customWidth="1"/>
    <col min="2045" max="2045" width="5" style="13" customWidth="1"/>
    <col min="2046" max="2046" width="11.15234375" style="13" customWidth="1"/>
    <col min="2047" max="2047" width="10.3828125" style="13" customWidth="1"/>
    <col min="2048" max="2048" width="10.84375" style="13" customWidth="1"/>
    <col min="2049" max="2049" width="7.765625" style="13" customWidth="1"/>
    <col min="2050" max="2050" width="9.84375" style="13" customWidth="1"/>
    <col min="2051" max="2051" width="10.61328125" style="13" customWidth="1"/>
    <col min="2052" max="2294" width="6.15234375" style="13"/>
    <col min="2295" max="2295" width="5" style="13" customWidth="1"/>
    <col min="2296" max="2296" width="8.84375" style="13" customWidth="1"/>
    <col min="2297" max="2297" width="5" style="13" customWidth="1"/>
    <col min="2298" max="2298" width="8.23046875" style="13" bestFit="1" customWidth="1"/>
    <col min="2299" max="2299" width="16.15234375" style="13" customWidth="1"/>
    <col min="2300" max="2300" width="86" style="13" customWidth="1"/>
    <col min="2301" max="2301" width="5" style="13" customWidth="1"/>
    <col min="2302" max="2302" width="11.15234375" style="13" customWidth="1"/>
    <col min="2303" max="2303" width="10.3828125" style="13" customWidth="1"/>
    <col min="2304" max="2304" width="10.84375" style="13" customWidth="1"/>
    <col min="2305" max="2305" width="7.765625" style="13" customWidth="1"/>
    <col min="2306" max="2306" width="9.84375" style="13" customWidth="1"/>
    <col min="2307" max="2307" width="10.61328125" style="13" customWidth="1"/>
    <col min="2308" max="2550" width="6.15234375" style="13"/>
    <col min="2551" max="2551" width="5" style="13" customWidth="1"/>
    <col min="2552" max="2552" width="8.84375" style="13" customWidth="1"/>
    <col min="2553" max="2553" width="5" style="13" customWidth="1"/>
    <col min="2554" max="2554" width="8.23046875" style="13" bestFit="1" customWidth="1"/>
    <col min="2555" max="2555" width="16.15234375" style="13" customWidth="1"/>
    <col min="2556" max="2556" width="86" style="13" customWidth="1"/>
    <col min="2557" max="2557" width="5" style="13" customWidth="1"/>
    <col min="2558" max="2558" width="11.15234375" style="13" customWidth="1"/>
    <col min="2559" max="2559" width="10.3828125" style="13" customWidth="1"/>
    <col min="2560" max="2560" width="10.84375" style="13" customWidth="1"/>
    <col min="2561" max="2561" width="7.765625" style="13" customWidth="1"/>
    <col min="2562" max="2562" width="9.84375" style="13" customWidth="1"/>
    <col min="2563" max="2563" width="10.61328125" style="13" customWidth="1"/>
    <col min="2564" max="2806" width="6.15234375" style="13"/>
    <col min="2807" max="2807" width="5" style="13" customWidth="1"/>
    <col min="2808" max="2808" width="8.84375" style="13" customWidth="1"/>
    <col min="2809" max="2809" width="5" style="13" customWidth="1"/>
    <col min="2810" max="2810" width="8.23046875" style="13" bestFit="1" customWidth="1"/>
    <col min="2811" max="2811" width="16.15234375" style="13" customWidth="1"/>
    <col min="2812" max="2812" width="86" style="13" customWidth="1"/>
    <col min="2813" max="2813" width="5" style="13" customWidth="1"/>
    <col min="2814" max="2814" width="11.15234375" style="13" customWidth="1"/>
    <col min="2815" max="2815" width="10.3828125" style="13" customWidth="1"/>
    <col min="2816" max="2816" width="10.84375" style="13" customWidth="1"/>
    <col min="2817" max="2817" width="7.765625" style="13" customWidth="1"/>
    <col min="2818" max="2818" width="9.84375" style="13" customWidth="1"/>
    <col min="2819" max="2819" width="10.61328125" style="13" customWidth="1"/>
    <col min="2820" max="3062" width="6.15234375" style="13"/>
    <col min="3063" max="3063" width="5" style="13" customWidth="1"/>
    <col min="3064" max="3064" width="8.84375" style="13" customWidth="1"/>
    <col min="3065" max="3065" width="5" style="13" customWidth="1"/>
    <col min="3066" max="3066" width="8.23046875" style="13" bestFit="1" customWidth="1"/>
    <col min="3067" max="3067" width="16.15234375" style="13" customWidth="1"/>
    <col min="3068" max="3068" width="86" style="13" customWidth="1"/>
    <col min="3069" max="3069" width="5" style="13" customWidth="1"/>
    <col min="3070" max="3070" width="11.15234375" style="13" customWidth="1"/>
    <col min="3071" max="3071" width="10.3828125" style="13" customWidth="1"/>
    <col min="3072" max="3072" width="10.84375" style="13" customWidth="1"/>
    <col min="3073" max="3073" width="7.765625" style="13" customWidth="1"/>
    <col min="3074" max="3074" width="9.84375" style="13" customWidth="1"/>
    <col min="3075" max="3075" width="10.61328125" style="13" customWidth="1"/>
    <col min="3076" max="3318" width="6.15234375" style="13"/>
    <col min="3319" max="3319" width="5" style="13" customWidth="1"/>
    <col min="3320" max="3320" width="8.84375" style="13" customWidth="1"/>
    <col min="3321" max="3321" width="5" style="13" customWidth="1"/>
    <col min="3322" max="3322" width="8.23046875" style="13" bestFit="1" customWidth="1"/>
    <col min="3323" max="3323" width="16.15234375" style="13" customWidth="1"/>
    <col min="3324" max="3324" width="86" style="13" customWidth="1"/>
    <col min="3325" max="3325" width="5" style="13" customWidth="1"/>
    <col min="3326" max="3326" width="11.15234375" style="13" customWidth="1"/>
    <col min="3327" max="3327" width="10.3828125" style="13" customWidth="1"/>
    <col min="3328" max="3328" width="10.84375" style="13" customWidth="1"/>
    <col min="3329" max="3329" width="7.765625" style="13" customWidth="1"/>
    <col min="3330" max="3330" width="9.84375" style="13" customWidth="1"/>
    <col min="3331" max="3331" width="10.61328125" style="13" customWidth="1"/>
    <col min="3332" max="3574" width="6.15234375" style="13"/>
    <col min="3575" max="3575" width="5" style="13" customWidth="1"/>
    <col min="3576" max="3576" width="8.84375" style="13" customWidth="1"/>
    <col min="3577" max="3577" width="5" style="13" customWidth="1"/>
    <col min="3578" max="3578" width="8.23046875" style="13" bestFit="1" customWidth="1"/>
    <col min="3579" max="3579" width="16.15234375" style="13" customWidth="1"/>
    <col min="3580" max="3580" width="86" style="13" customWidth="1"/>
    <col min="3581" max="3581" width="5" style="13" customWidth="1"/>
    <col min="3582" max="3582" width="11.15234375" style="13" customWidth="1"/>
    <col min="3583" max="3583" width="10.3828125" style="13" customWidth="1"/>
    <col min="3584" max="3584" width="10.84375" style="13" customWidth="1"/>
    <col min="3585" max="3585" width="7.765625" style="13" customWidth="1"/>
    <col min="3586" max="3586" width="9.84375" style="13" customWidth="1"/>
    <col min="3587" max="3587" width="10.61328125" style="13" customWidth="1"/>
    <col min="3588" max="3830" width="6.15234375" style="13"/>
    <col min="3831" max="3831" width="5" style="13" customWidth="1"/>
    <col min="3832" max="3832" width="8.84375" style="13" customWidth="1"/>
    <col min="3833" max="3833" width="5" style="13" customWidth="1"/>
    <col min="3834" max="3834" width="8.23046875" style="13" bestFit="1" customWidth="1"/>
    <col min="3835" max="3835" width="16.15234375" style="13" customWidth="1"/>
    <col min="3836" max="3836" width="86" style="13" customWidth="1"/>
    <col min="3837" max="3837" width="5" style="13" customWidth="1"/>
    <col min="3838" max="3838" width="11.15234375" style="13" customWidth="1"/>
    <col min="3839" max="3839" width="10.3828125" style="13" customWidth="1"/>
    <col min="3840" max="3840" width="10.84375" style="13" customWidth="1"/>
    <col min="3841" max="3841" width="7.765625" style="13" customWidth="1"/>
    <col min="3842" max="3842" width="9.84375" style="13" customWidth="1"/>
    <col min="3843" max="3843" width="10.61328125" style="13" customWidth="1"/>
    <col min="3844" max="4086" width="6.15234375" style="13"/>
    <col min="4087" max="4087" width="5" style="13" customWidth="1"/>
    <col min="4088" max="4088" width="8.84375" style="13" customWidth="1"/>
    <col min="4089" max="4089" width="5" style="13" customWidth="1"/>
    <col min="4090" max="4090" width="8.23046875" style="13" bestFit="1" customWidth="1"/>
    <col min="4091" max="4091" width="16.15234375" style="13" customWidth="1"/>
    <col min="4092" max="4092" width="86" style="13" customWidth="1"/>
    <col min="4093" max="4093" width="5" style="13" customWidth="1"/>
    <col min="4094" max="4094" width="11.15234375" style="13" customWidth="1"/>
    <col min="4095" max="4095" width="10.3828125" style="13" customWidth="1"/>
    <col min="4096" max="4096" width="10.84375" style="13" customWidth="1"/>
    <col min="4097" max="4097" width="7.765625" style="13" customWidth="1"/>
    <col min="4098" max="4098" width="9.84375" style="13" customWidth="1"/>
    <col min="4099" max="4099" width="10.61328125" style="13" customWidth="1"/>
    <col min="4100" max="4342" width="6.15234375" style="13"/>
    <col min="4343" max="4343" width="5" style="13" customWidth="1"/>
    <col min="4344" max="4344" width="8.84375" style="13" customWidth="1"/>
    <col min="4345" max="4345" width="5" style="13" customWidth="1"/>
    <col min="4346" max="4346" width="8.23046875" style="13" bestFit="1" customWidth="1"/>
    <col min="4347" max="4347" width="16.15234375" style="13" customWidth="1"/>
    <col min="4348" max="4348" width="86" style="13" customWidth="1"/>
    <col min="4349" max="4349" width="5" style="13" customWidth="1"/>
    <col min="4350" max="4350" width="11.15234375" style="13" customWidth="1"/>
    <col min="4351" max="4351" width="10.3828125" style="13" customWidth="1"/>
    <col min="4352" max="4352" width="10.84375" style="13" customWidth="1"/>
    <col min="4353" max="4353" width="7.765625" style="13" customWidth="1"/>
    <col min="4354" max="4354" width="9.84375" style="13" customWidth="1"/>
    <col min="4355" max="4355" width="10.61328125" style="13" customWidth="1"/>
    <col min="4356" max="4598" width="6.15234375" style="13"/>
    <col min="4599" max="4599" width="5" style="13" customWidth="1"/>
    <col min="4600" max="4600" width="8.84375" style="13" customWidth="1"/>
    <col min="4601" max="4601" width="5" style="13" customWidth="1"/>
    <col min="4602" max="4602" width="8.23046875" style="13" bestFit="1" customWidth="1"/>
    <col min="4603" max="4603" width="16.15234375" style="13" customWidth="1"/>
    <col min="4604" max="4604" width="86" style="13" customWidth="1"/>
    <col min="4605" max="4605" width="5" style="13" customWidth="1"/>
    <col min="4606" max="4606" width="11.15234375" style="13" customWidth="1"/>
    <col min="4607" max="4607" width="10.3828125" style="13" customWidth="1"/>
    <col min="4608" max="4608" width="10.84375" style="13" customWidth="1"/>
    <col min="4609" max="4609" width="7.765625" style="13" customWidth="1"/>
    <col min="4610" max="4610" width="9.84375" style="13" customWidth="1"/>
    <col min="4611" max="4611" width="10.61328125" style="13" customWidth="1"/>
    <col min="4612" max="4854" width="6.15234375" style="13"/>
    <col min="4855" max="4855" width="5" style="13" customWidth="1"/>
    <col min="4856" max="4856" width="8.84375" style="13" customWidth="1"/>
    <col min="4857" max="4857" width="5" style="13" customWidth="1"/>
    <col min="4858" max="4858" width="8.23046875" style="13" bestFit="1" customWidth="1"/>
    <col min="4859" max="4859" width="16.15234375" style="13" customWidth="1"/>
    <col min="4860" max="4860" width="86" style="13" customWidth="1"/>
    <col min="4861" max="4861" width="5" style="13" customWidth="1"/>
    <col min="4862" max="4862" width="11.15234375" style="13" customWidth="1"/>
    <col min="4863" max="4863" width="10.3828125" style="13" customWidth="1"/>
    <col min="4864" max="4864" width="10.84375" style="13" customWidth="1"/>
    <col min="4865" max="4865" width="7.765625" style="13" customWidth="1"/>
    <col min="4866" max="4866" width="9.84375" style="13" customWidth="1"/>
    <col min="4867" max="4867" width="10.61328125" style="13" customWidth="1"/>
    <col min="4868" max="5110" width="6.15234375" style="13"/>
    <col min="5111" max="5111" width="5" style="13" customWidth="1"/>
    <col min="5112" max="5112" width="8.84375" style="13" customWidth="1"/>
    <col min="5113" max="5113" width="5" style="13" customWidth="1"/>
    <col min="5114" max="5114" width="8.23046875" style="13" bestFit="1" customWidth="1"/>
    <col min="5115" max="5115" width="16.15234375" style="13" customWidth="1"/>
    <col min="5116" max="5116" width="86" style="13" customWidth="1"/>
    <col min="5117" max="5117" width="5" style="13" customWidth="1"/>
    <col min="5118" max="5118" width="11.15234375" style="13" customWidth="1"/>
    <col min="5119" max="5119" width="10.3828125" style="13" customWidth="1"/>
    <col min="5120" max="5120" width="10.84375" style="13" customWidth="1"/>
    <col min="5121" max="5121" width="7.765625" style="13" customWidth="1"/>
    <col min="5122" max="5122" width="9.84375" style="13" customWidth="1"/>
    <col min="5123" max="5123" width="10.61328125" style="13" customWidth="1"/>
    <col min="5124" max="5366" width="6.15234375" style="13"/>
    <col min="5367" max="5367" width="5" style="13" customWidth="1"/>
    <col min="5368" max="5368" width="8.84375" style="13" customWidth="1"/>
    <col min="5369" max="5369" width="5" style="13" customWidth="1"/>
    <col min="5370" max="5370" width="8.23046875" style="13" bestFit="1" customWidth="1"/>
    <col min="5371" max="5371" width="16.15234375" style="13" customWidth="1"/>
    <col min="5372" max="5372" width="86" style="13" customWidth="1"/>
    <col min="5373" max="5373" width="5" style="13" customWidth="1"/>
    <col min="5374" max="5374" width="11.15234375" style="13" customWidth="1"/>
    <col min="5375" max="5375" width="10.3828125" style="13" customWidth="1"/>
    <col min="5376" max="5376" width="10.84375" style="13" customWidth="1"/>
    <col min="5377" max="5377" width="7.765625" style="13" customWidth="1"/>
    <col min="5378" max="5378" width="9.84375" style="13" customWidth="1"/>
    <col min="5379" max="5379" width="10.61328125" style="13" customWidth="1"/>
    <col min="5380" max="5622" width="6.15234375" style="13"/>
    <col min="5623" max="5623" width="5" style="13" customWidth="1"/>
    <col min="5624" max="5624" width="8.84375" style="13" customWidth="1"/>
    <col min="5625" max="5625" width="5" style="13" customWidth="1"/>
    <col min="5626" max="5626" width="8.23046875" style="13" bestFit="1" customWidth="1"/>
    <col min="5627" max="5627" width="16.15234375" style="13" customWidth="1"/>
    <col min="5628" max="5628" width="86" style="13" customWidth="1"/>
    <col min="5629" max="5629" width="5" style="13" customWidth="1"/>
    <col min="5630" max="5630" width="11.15234375" style="13" customWidth="1"/>
    <col min="5631" max="5631" width="10.3828125" style="13" customWidth="1"/>
    <col min="5632" max="5632" width="10.84375" style="13" customWidth="1"/>
    <col min="5633" max="5633" width="7.765625" style="13" customWidth="1"/>
    <col min="5634" max="5634" width="9.84375" style="13" customWidth="1"/>
    <col min="5635" max="5635" width="10.61328125" style="13" customWidth="1"/>
    <col min="5636" max="5878" width="6.15234375" style="13"/>
    <col min="5879" max="5879" width="5" style="13" customWidth="1"/>
    <col min="5880" max="5880" width="8.84375" style="13" customWidth="1"/>
    <col min="5881" max="5881" width="5" style="13" customWidth="1"/>
    <col min="5882" max="5882" width="8.23046875" style="13" bestFit="1" customWidth="1"/>
    <col min="5883" max="5883" width="16.15234375" style="13" customWidth="1"/>
    <col min="5884" max="5884" width="86" style="13" customWidth="1"/>
    <col min="5885" max="5885" width="5" style="13" customWidth="1"/>
    <col min="5886" max="5886" width="11.15234375" style="13" customWidth="1"/>
    <col min="5887" max="5887" width="10.3828125" style="13" customWidth="1"/>
    <col min="5888" max="5888" width="10.84375" style="13" customWidth="1"/>
    <col min="5889" max="5889" width="7.765625" style="13" customWidth="1"/>
    <col min="5890" max="5890" width="9.84375" style="13" customWidth="1"/>
    <col min="5891" max="5891" width="10.61328125" style="13" customWidth="1"/>
    <col min="5892" max="6134" width="6.15234375" style="13"/>
    <col min="6135" max="6135" width="5" style="13" customWidth="1"/>
    <col min="6136" max="6136" width="8.84375" style="13" customWidth="1"/>
    <col min="6137" max="6137" width="5" style="13" customWidth="1"/>
    <col min="6138" max="6138" width="8.23046875" style="13" bestFit="1" customWidth="1"/>
    <col min="6139" max="6139" width="16.15234375" style="13" customWidth="1"/>
    <col min="6140" max="6140" width="86" style="13" customWidth="1"/>
    <col min="6141" max="6141" width="5" style="13" customWidth="1"/>
    <col min="6142" max="6142" width="11.15234375" style="13" customWidth="1"/>
    <col min="6143" max="6143" width="10.3828125" style="13" customWidth="1"/>
    <col min="6144" max="6144" width="10.84375" style="13" customWidth="1"/>
    <col min="6145" max="6145" width="7.765625" style="13" customWidth="1"/>
    <col min="6146" max="6146" width="9.84375" style="13" customWidth="1"/>
    <col min="6147" max="6147" width="10.61328125" style="13" customWidth="1"/>
    <col min="6148" max="6390" width="6.15234375" style="13"/>
    <col min="6391" max="6391" width="5" style="13" customWidth="1"/>
    <col min="6392" max="6392" width="8.84375" style="13" customWidth="1"/>
    <col min="6393" max="6393" width="5" style="13" customWidth="1"/>
    <col min="6394" max="6394" width="8.23046875" style="13" bestFit="1" customWidth="1"/>
    <col min="6395" max="6395" width="16.15234375" style="13" customWidth="1"/>
    <col min="6396" max="6396" width="86" style="13" customWidth="1"/>
    <col min="6397" max="6397" width="5" style="13" customWidth="1"/>
    <col min="6398" max="6398" width="11.15234375" style="13" customWidth="1"/>
    <col min="6399" max="6399" width="10.3828125" style="13" customWidth="1"/>
    <col min="6400" max="6400" width="10.84375" style="13" customWidth="1"/>
    <col min="6401" max="6401" width="7.765625" style="13" customWidth="1"/>
    <col min="6402" max="6402" width="9.84375" style="13" customWidth="1"/>
    <col min="6403" max="6403" width="10.61328125" style="13" customWidth="1"/>
    <col min="6404" max="6646" width="6.15234375" style="13"/>
    <col min="6647" max="6647" width="5" style="13" customWidth="1"/>
    <col min="6648" max="6648" width="8.84375" style="13" customWidth="1"/>
    <col min="6649" max="6649" width="5" style="13" customWidth="1"/>
    <col min="6650" max="6650" width="8.23046875" style="13" bestFit="1" customWidth="1"/>
    <col min="6651" max="6651" width="16.15234375" style="13" customWidth="1"/>
    <col min="6652" max="6652" width="86" style="13" customWidth="1"/>
    <col min="6653" max="6653" width="5" style="13" customWidth="1"/>
    <col min="6654" max="6654" width="11.15234375" style="13" customWidth="1"/>
    <col min="6655" max="6655" width="10.3828125" style="13" customWidth="1"/>
    <col min="6656" max="6656" width="10.84375" style="13" customWidth="1"/>
    <col min="6657" max="6657" width="7.765625" style="13" customWidth="1"/>
    <col min="6658" max="6658" width="9.84375" style="13" customWidth="1"/>
    <col min="6659" max="6659" width="10.61328125" style="13" customWidth="1"/>
    <col min="6660" max="6902" width="6.15234375" style="13"/>
    <col min="6903" max="6903" width="5" style="13" customWidth="1"/>
    <col min="6904" max="6904" width="8.84375" style="13" customWidth="1"/>
    <col min="6905" max="6905" width="5" style="13" customWidth="1"/>
    <col min="6906" max="6906" width="8.23046875" style="13" bestFit="1" customWidth="1"/>
    <col min="6907" max="6907" width="16.15234375" style="13" customWidth="1"/>
    <col min="6908" max="6908" width="86" style="13" customWidth="1"/>
    <col min="6909" max="6909" width="5" style="13" customWidth="1"/>
    <col min="6910" max="6910" width="11.15234375" style="13" customWidth="1"/>
    <col min="6911" max="6911" width="10.3828125" style="13" customWidth="1"/>
    <col min="6912" max="6912" width="10.84375" style="13" customWidth="1"/>
    <col min="6913" max="6913" width="7.765625" style="13" customWidth="1"/>
    <col min="6914" max="6914" width="9.84375" style="13" customWidth="1"/>
    <col min="6915" max="6915" width="10.61328125" style="13" customWidth="1"/>
    <col min="6916" max="7158" width="6.15234375" style="13"/>
    <col min="7159" max="7159" width="5" style="13" customWidth="1"/>
    <col min="7160" max="7160" width="8.84375" style="13" customWidth="1"/>
    <col min="7161" max="7161" width="5" style="13" customWidth="1"/>
    <col min="7162" max="7162" width="8.23046875" style="13" bestFit="1" customWidth="1"/>
    <col min="7163" max="7163" width="16.15234375" style="13" customWidth="1"/>
    <col min="7164" max="7164" width="86" style="13" customWidth="1"/>
    <col min="7165" max="7165" width="5" style="13" customWidth="1"/>
    <col min="7166" max="7166" width="11.15234375" style="13" customWidth="1"/>
    <col min="7167" max="7167" width="10.3828125" style="13" customWidth="1"/>
    <col min="7168" max="7168" width="10.84375" style="13" customWidth="1"/>
    <col min="7169" max="7169" width="7.765625" style="13" customWidth="1"/>
    <col min="7170" max="7170" width="9.84375" style="13" customWidth="1"/>
    <col min="7171" max="7171" width="10.61328125" style="13" customWidth="1"/>
    <col min="7172" max="7414" width="6.15234375" style="13"/>
    <col min="7415" max="7415" width="5" style="13" customWidth="1"/>
    <col min="7416" max="7416" width="8.84375" style="13" customWidth="1"/>
    <col min="7417" max="7417" width="5" style="13" customWidth="1"/>
    <col min="7418" max="7418" width="8.23046875" style="13" bestFit="1" customWidth="1"/>
    <col min="7419" max="7419" width="16.15234375" style="13" customWidth="1"/>
    <col min="7420" max="7420" width="86" style="13" customWidth="1"/>
    <col min="7421" max="7421" width="5" style="13" customWidth="1"/>
    <col min="7422" max="7422" width="11.15234375" style="13" customWidth="1"/>
    <col min="7423" max="7423" width="10.3828125" style="13" customWidth="1"/>
    <col min="7424" max="7424" width="10.84375" style="13" customWidth="1"/>
    <col min="7425" max="7425" width="7.765625" style="13" customWidth="1"/>
    <col min="7426" max="7426" width="9.84375" style="13" customWidth="1"/>
    <col min="7427" max="7427" width="10.61328125" style="13" customWidth="1"/>
    <col min="7428" max="7670" width="6.15234375" style="13"/>
    <col min="7671" max="7671" width="5" style="13" customWidth="1"/>
    <col min="7672" max="7672" width="8.84375" style="13" customWidth="1"/>
    <col min="7673" max="7673" width="5" style="13" customWidth="1"/>
    <col min="7674" max="7674" width="8.23046875" style="13" bestFit="1" customWidth="1"/>
    <col min="7675" max="7675" width="16.15234375" style="13" customWidth="1"/>
    <col min="7676" max="7676" width="86" style="13" customWidth="1"/>
    <col min="7677" max="7677" width="5" style="13" customWidth="1"/>
    <col min="7678" max="7678" width="11.15234375" style="13" customWidth="1"/>
    <col min="7679" max="7679" width="10.3828125" style="13" customWidth="1"/>
    <col min="7680" max="7680" width="10.84375" style="13" customWidth="1"/>
    <col min="7681" max="7681" width="7.765625" style="13" customWidth="1"/>
    <col min="7682" max="7682" width="9.84375" style="13" customWidth="1"/>
    <col min="7683" max="7683" width="10.61328125" style="13" customWidth="1"/>
    <col min="7684" max="7926" width="6.15234375" style="13"/>
    <col min="7927" max="7927" width="5" style="13" customWidth="1"/>
    <col min="7928" max="7928" width="8.84375" style="13" customWidth="1"/>
    <col min="7929" max="7929" width="5" style="13" customWidth="1"/>
    <col min="7930" max="7930" width="8.23046875" style="13" bestFit="1" customWidth="1"/>
    <col min="7931" max="7931" width="16.15234375" style="13" customWidth="1"/>
    <col min="7932" max="7932" width="86" style="13" customWidth="1"/>
    <col min="7933" max="7933" width="5" style="13" customWidth="1"/>
    <col min="7934" max="7934" width="11.15234375" style="13" customWidth="1"/>
    <col min="7935" max="7935" width="10.3828125" style="13" customWidth="1"/>
    <col min="7936" max="7936" width="10.84375" style="13" customWidth="1"/>
    <col min="7937" max="7937" width="7.765625" style="13" customWidth="1"/>
    <col min="7938" max="7938" width="9.84375" style="13" customWidth="1"/>
    <col min="7939" max="7939" width="10.61328125" style="13" customWidth="1"/>
    <col min="7940" max="8182" width="6.15234375" style="13"/>
    <col min="8183" max="8183" width="5" style="13" customWidth="1"/>
    <col min="8184" max="8184" width="8.84375" style="13" customWidth="1"/>
    <col min="8185" max="8185" width="5" style="13" customWidth="1"/>
    <col min="8186" max="8186" width="8.23046875" style="13" bestFit="1" customWidth="1"/>
    <col min="8187" max="8187" width="16.15234375" style="13" customWidth="1"/>
    <col min="8188" max="8188" width="86" style="13" customWidth="1"/>
    <col min="8189" max="8189" width="5" style="13" customWidth="1"/>
    <col min="8190" max="8190" width="11.15234375" style="13" customWidth="1"/>
    <col min="8191" max="8191" width="10.3828125" style="13" customWidth="1"/>
    <col min="8192" max="8192" width="10.84375" style="13" customWidth="1"/>
    <col min="8193" max="8193" width="7.765625" style="13" customWidth="1"/>
    <col min="8194" max="8194" width="9.84375" style="13" customWidth="1"/>
    <col min="8195" max="8195" width="10.61328125" style="13" customWidth="1"/>
    <col min="8196" max="8438" width="6.15234375" style="13"/>
    <col min="8439" max="8439" width="5" style="13" customWidth="1"/>
    <col min="8440" max="8440" width="8.84375" style="13" customWidth="1"/>
    <col min="8441" max="8441" width="5" style="13" customWidth="1"/>
    <col min="8442" max="8442" width="8.23046875" style="13" bestFit="1" customWidth="1"/>
    <col min="8443" max="8443" width="16.15234375" style="13" customWidth="1"/>
    <col min="8444" max="8444" width="86" style="13" customWidth="1"/>
    <col min="8445" max="8445" width="5" style="13" customWidth="1"/>
    <col min="8446" max="8446" width="11.15234375" style="13" customWidth="1"/>
    <col min="8447" max="8447" width="10.3828125" style="13" customWidth="1"/>
    <col min="8448" max="8448" width="10.84375" style="13" customWidth="1"/>
    <col min="8449" max="8449" width="7.765625" style="13" customWidth="1"/>
    <col min="8450" max="8450" width="9.84375" style="13" customWidth="1"/>
    <col min="8451" max="8451" width="10.61328125" style="13" customWidth="1"/>
    <col min="8452" max="8694" width="6.15234375" style="13"/>
    <col min="8695" max="8695" width="5" style="13" customWidth="1"/>
    <col min="8696" max="8696" width="8.84375" style="13" customWidth="1"/>
    <col min="8697" max="8697" width="5" style="13" customWidth="1"/>
    <col min="8698" max="8698" width="8.23046875" style="13" bestFit="1" customWidth="1"/>
    <col min="8699" max="8699" width="16.15234375" style="13" customWidth="1"/>
    <col min="8700" max="8700" width="86" style="13" customWidth="1"/>
    <col min="8701" max="8701" width="5" style="13" customWidth="1"/>
    <col min="8702" max="8702" width="11.15234375" style="13" customWidth="1"/>
    <col min="8703" max="8703" width="10.3828125" style="13" customWidth="1"/>
    <col min="8704" max="8704" width="10.84375" style="13" customWidth="1"/>
    <col min="8705" max="8705" width="7.765625" style="13" customWidth="1"/>
    <col min="8706" max="8706" width="9.84375" style="13" customWidth="1"/>
    <col min="8707" max="8707" width="10.61328125" style="13" customWidth="1"/>
    <col min="8708" max="8950" width="6.15234375" style="13"/>
    <col min="8951" max="8951" width="5" style="13" customWidth="1"/>
    <col min="8952" max="8952" width="8.84375" style="13" customWidth="1"/>
    <col min="8953" max="8953" width="5" style="13" customWidth="1"/>
    <col min="8954" max="8954" width="8.23046875" style="13" bestFit="1" customWidth="1"/>
    <col min="8955" max="8955" width="16.15234375" style="13" customWidth="1"/>
    <col min="8956" max="8956" width="86" style="13" customWidth="1"/>
    <col min="8957" max="8957" width="5" style="13" customWidth="1"/>
    <col min="8958" max="8958" width="11.15234375" style="13" customWidth="1"/>
    <col min="8959" max="8959" width="10.3828125" style="13" customWidth="1"/>
    <col min="8960" max="8960" width="10.84375" style="13" customWidth="1"/>
    <col min="8961" max="8961" width="7.765625" style="13" customWidth="1"/>
    <col min="8962" max="8962" width="9.84375" style="13" customWidth="1"/>
    <col min="8963" max="8963" width="10.61328125" style="13" customWidth="1"/>
    <col min="8964" max="9206" width="6.15234375" style="13"/>
    <col min="9207" max="9207" width="5" style="13" customWidth="1"/>
    <col min="9208" max="9208" width="8.84375" style="13" customWidth="1"/>
    <col min="9209" max="9209" width="5" style="13" customWidth="1"/>
    <col min="9210" max="9210" width="8.23046875" style="13" bestFit="1" customWidth="1"/>
    <col min="9211" max="9211" width="16.15234375" style="13" customWidth="1"/>
    <col min="9212" max="9212" width="86" style="13" customWidth="1"/>
    <col min="9213" max="9213" width="5" style="13" customWidth="1"/>
    <col min="9214" max="9214" width="11.15234375" style="13" customWidth="1"/>
    <col min="9215" max="9215" width="10.3828125" style="13" customWidth="1"/>
    <col min="9216" max="9216" width="10.84375" style="13" customWidth="1"/>
    <col min="9217" max="9217" width="7.765625" style="13" customWidth="1"/>
    <col min="9218" max="9218" width="9.84375" style="13" customWidth="1"/>
    <col min="9219" max="9219" width="10.61328125" style="13" customWidth="1"/>
    <col min="9220" max="9462" width="6.15234375" style="13"/>
    <col min="9463" max="9463" width="5" style="13" customWidth="1"/>
    <col min="9464" max="9464" width="8.84375" style="13" customWidth="1"/>
    <col min="9465" max="9465" width="5" style="13" customWidth="1"/>
    <col min="9466" max="9466" width="8.23046875" style="13" bestFit="1" customWidth="1"/>
    <col min="9467" max="9467" width="16.15234375" style="13" customWidth="1"/>
    <col min="9468" max="9468" width="86" style="13" customWidth="1"/>
    <col min="9469" max="9469" width="5" style="13" customWidth="1"/>
    <col min="9470" max="9470" width="11.15234375" style="13" customWidth="1"/>
    <col min="9471" max="9471" width="10.3828125" style="13" customWidth="1"/>
    <col min="9472" max="9472" width="10.84375" style="13" customWidth="1"/>
    <col min="9473" max="9473" width="7.765625" style="13" customWidth="1"/>
    <col min="9474" max="9474" width="9.84375" style="13" customWidth="1"/>
    <col min="9475" max="9475" width="10.61328125" style="13" customWidth="1"/>
    <col min="9476" max="9718" width="6.15234375" style="13"/>
    <col min="9719" max="9719" width="5" style="13" customWidth="1"/>
    <col min="9720" max="9720" width="8.84375" style="13" customWidth="1"/>
    <col min="9721" max="9721" width="5" style="13" customWidth="1"/>
    <col min="9722" max="9722" width="8.23046875" style="13" bestFit="1" customWidth="1"/>
    <col min="9723" max="9723" width="16.15234375" style="13" customWidth="1"/>
    <col min="9724" max="9724" width="86" style="13" customWidth="1"/>
    <col min="9725" max="9725" width="5" style="13" customWidth="1"/>
    <col min="9726" max="9726" width="11.15234375" style="13" customWidth="1"/>
    <col min="9727" max="9727" width="10.3828125" style="13" customWidth="1"/>
    <col min="9728" max="9728" width="10.84375" style="13" customWidth="1"/>
    <col min="9729" max="9729" width="7.765625" style="13" customWidth="1"/>
    <col min="9730" max="9730" width="9.84375" style="13" customWidth="1"/>
    <col min="9731" max="9731" width="10.61328125" style="13" customWidth="1"/>
    <col min="9732" max="9974" width="6.15234375" style="13"/>
    <col min="9975" max="9975" width="5" style="13" customWidth="1"/>
    <col min="9976" max="9976" width="8.84375" style="13" customWidth="1"/>
    <col min="9977" max="9977" width="5" style="13" customWidth="1"/>
    <col min="9978" max="9978" width="8.23046875" style="13" bestFit="1" customWidth="1"/>
    <col min="9979" max="9979" width="16.15234375" style="13" customWidth="1"/>
    <col min="9980" max="9980" width="86" style="13" customWidth="1"/>
    <col min="9981" max="9981" width="5" style="13" customWidth="1"/>
    <col min="9982" max="9982" width="11.15234375" style="13" customWidth="1"/>
    <col min="9983" max="9983" width="10.3828125" style="13" customWidth="1"/>
    <col min="9984" max="9984" width="10.84375" style="13" customWidth="1"/>
    <col min="9985" max="9985" width="7.765625" style="13" customWidth="1"/>
    <col min="9986" max="9986" width="9.84375" style="13" customWidth="1"/>
    <col min="9987" max="9987" width="10.61328125" style="13" customWidth="1"/>
    <col min="9988" max="10230" width="6.15234375" style="13"/>
    <col min="10231" max="10231" width="5" style="13" customWidth="1"/>
    <col min="10232" max="10232" width="8.84375" style="13" customWidth="1"/>
    <col min="10233" max="10233" width="5" style="13" customWidth="1"/>
    <col min="10234" max="10234" width="8.23046875" style="13" bestFit="1" customWidth="1"/>
    <col min="10235" max="10235" width="16.15234375" style="13" customWidth="1"/>
    <col min="10236" max="10236" width="86" style="13" customWidth="1"/>
    <col min="10237" max="10237" width="5" style="13" customWidth="1"/>
    <col min="10238" max="10238" width="11.15234375" style="13" customWidth="1"/>
    <col min="10239" max="10239" width="10.3828125" style="13" customWidth="1"/>
    <col min="10240" max="10240" width="10.84375" style="13" customWidth="1"/>
    <col min="10241" max="10241" width="7.765625" style="13" customWidth="1"/>
    <col min="10242" max="10242" width="9.84375" style="13" customWidth="1"/>
    <col min="10243" max="10243" width="10.61328125" style="13" customWidth="1"/>
    <col min="10244" max="10486" width="6.15234375" style="13"/>
    <col min="10487" max="10487" width="5" style="13" customWidth="1"/>
    <col min="10488" max="10488" width="8.84375" style="13" customWidth="1"/>
    <col min="10489" max="10489" width="5" style="13" customWidth="1"/>
    <col min="10490" max="10490" width="8.23046875" style="13" bestFit="1" customWidth="1"/>
    <col min="10491" max="10491" width="16.15234375" style="13" customWidth="1"/>
    <col min="10492" max="10492" width="86" style="13" customWidth="1"/>
    <col min="10493" max="10493" width="5" style="13" customWidth="1"/>
    <col min="10494" max="10494" width="11.15234375" style="13" customWidth="1"/>
    <col min="10495" max="10495" width="10.3828125" style="13" customWidth="1"/>
    <col min="10496" max="10496" width="10.84375" style="13" customWidth="1"/>
    <col min="10497" max="10497" width="7.765625" style="13" customWidth="1"/>
    <col min="10498" max="10498" width="9.84375" style="13" customWidth="1"/>
    <col min="10499" max="10499" width="10.61328125" style="13" customWidth="1"/>
    <col min="10500" max="10742" width="6.15234375" style="13"/>
    <col min="10743" max="10743" width="5" style="13" customWidth="1"/>
    <col min="10744" max="10744" width="8.84375" style="13" customWidth="1"/>
    <col min="10745" max="10745" width="5" style="13" customWidth="1"/>
    <col min="10746" max="10746" width="8.23046875" style="13" bestFit="1" customWidth="1"/>
    <col min="10747" max="10747" width="16.15234375" style="13" customWidth="1"/>
    <col min="10748" max="10748" width="86" style="13" customWidth="1"/>
    <col min="10749" max="10749" width="5" style="13" customWidth="1"/>
    <col min="10750" max="10750" width="11.15234375" style="13" customWidth="1"/>
    <col min="10751" max="10751" width="10.3828125" style="13" customWidth="1"/>
    <col min="10752" max="10752" width="10.84375" style="13" customWidth="1"/>
    <col min="10753" max="10753" width="7.765625" style="13" customWidth="1"/>
    <col min="10754" max="10754" width="9.84375" style="13" customWidth="1"/>
    <col min="10755" max="10755" width="10.61328125" style="13" customWidth="1"/>
    <col min="10756" max="10998" width="6.15234375" style="13"/>
    <col min="10999" max="10999" width="5" style="13" customWidth="1"/>
    <col min="11000" max="11000" width="8.84375" style="13" customWidth="1"/>
    <col min="11001" max="11001" width="5" style="13" customWidth="1"/>
    <col min="11002" max="11002" width="8.23046875" style="13" bestFit="1" customWidth="1"/>
    <col min="11003" max="11003" width="16.15234375" style="13" customWidth="1"/>
    <col min="11004" max="11004" width="86" style="13" customWidth="1"/>
    <col min="11005" max="11005" width="5" style="13" customWidth="1"/>
    <col min="11006" max="11006" width="11.15234375" style="13" customWidth="1"/>
    <col min="11007" max="11007" width="10.3828125" style="13" customWidth="1"/>
    <col min="11008" max="11008" width="10.84375" style="13" customWidth="1"/>
    <col min="11009" max="11009" width="7.765625" style="13" customWidth="1"/>
    <col min="11010" max="11010" width="9.84375" style="13" customWidth="1"/>
    <col min="11011" max="11011" width="10.61328125" style="13" customWidth="1"/>
    <col min="11012" max="11254" width="6.15234375" style="13"/>
    <col min="11255" max="11255" width="5" style="13" customWidth="1"/>
    <col min="11256" max="11256" width="8.84375" style="13" customWidth="1"/>
    <col min="11257" max="11257" width="5" style="13" customWidth="1"/>
    <col min="11258" max="11258" width="8.23046875" style="13" bestFit="1" customWidth="1"/>
    <col min="11259" max="11259" width="16.15234375" style="13" customWidth="1"/>
    <col min="11260" max="11260" width="86" style="13" customWidth="1"/>
    <col min="11261" max="11261" width="5" style="13" customWidth="1"/>
    <col min="11262" max="11262" width="11.15234375" style="13" customWidth="1"/>
    <col min="11263" max="11263" width="10.3828125" style="13" customWidth="1"/>
    <col min="11264" max="11264" width="10.84375" style="13" customWidth="1"/>
    <col min="11265" max="11265" width="7.765625" style="13" customWidth="1"/>
    <col min="11266" max="11266" width="9.84375" style="13" customWidth="1"/>
    <col min="11267" max="11267" width="10.61328125" style="13" customWidth="1"/>
    <col min="11268" max="11510" width="6.15234375" style="13"/>
    <col min="11511" max="11511" width="5" style="13" customWidth="1"/>
    <col min="11512" max="11512" width="8.84375" style="13" customWidth="1"/>
    <col min="11513" max="11513" width="5" style="13" customWidth="1"/>
    <col min="11514" max="11514" width="8.23046875" style="13" bestFit="1" customWidth="1"/>
    <col min="11515" max="11515" width="16.15234375" style="13" customWidth="1"/>
    <col min="11516" max="11516" width="86" style="13" customWidth="1"/>
    <col min="11517" max="11517" width="5" style="13" customWidth="1"/>
    <col min="11518" max="11518" width="11.15234375" style="13" customWidth="1"/>
    <col min="11519" max="11519" width="10.3828125" style="13" customWidth="1"/>
    <col min="11520" max="11520" width="10.84375" style="13" customWidth="1"/>
    <col min="11521" max="11521" width="7.765625" style="13" customWidth="1"/>
    <col min="11522" max="11522" width="9.84375" style="13" customWidth="1"/>
    <col min="11523" max="11523" width="10.61328125" style="13" customWidth="1"/>
    <col min="11524" max="11766" width="6.15234375" style="13"/>
    <col min="11767" max="11767" width="5" style="13" customWidth="1"/>
    <col min="11768" max="11768" width="8.84375" style="13" customWidth="1"/>
    <col min="11769" max="11769" width="5" style="13" customWidth="1"/>
    <col min="11770" max="11770" width="8.23046875" style="13" bestFit="1" customWidth="1"/>
    <col min="11771" max="11771" width="16.15234375" style="13" customWidth="1"/>
    <col min="11772" max="11772" width="86" style="13" customWidth="1"/>
    <col min="11773" max="11773" width="5" style="13" customWidth="1"/>
    <col min="11774" max="11774" width="11.15234375" style="13" customWidth="1"/>
    <col min="11775" max="11775" width="10.3828125" style="13" customWidth="1"/>
    <col min="11776" max="11776" width="10.84375" style="13" customWidth="1"/>
    <col min="11777" max="11777" width="7.765625" style="13" customWidth="1"/>
    <col min="11778" max="11778" width="9.84375" style="13" customWidth="1"/>
    <col min="11779" max="11779" width="10.61328125" style="13" customWidth="1"/>
    <col min="11780" max="12022" width="6.15234375" style="13"/>
    <col min="12023" max="12023" width="5" style="13" customWidth="1"/>
    <col min="12024" max="12024" width="8.84375" style="13" customWidth="1"/>
    <col min="12025" max="12025" width="5" style="13" customWidth="1"/>
    <col min="12026" max="12026" width="8.23046875" style="13" bestFit="1" customWidth="1"/>
    <col min="12027" max="12027" width="16.15234375" style="13" customWidth="1"/>
    <col min="12028" max="12028" width="86" style="13" customWidth="1"/>
    <col min="12029" max="12029" width="5" style="13" customWidth="1"/>
    <col min="12030" max="12030" width="11.15234375" style="13" customWidth="1"/>
    <col min="12031" max="12031" width="10.3828125" style="13" customWidth="1"/>
    <col min="12032" max="12032" width="10.84375" style="13" customWidth="1"/>
    <col min="12033" max="12033" width="7.765625" style="13" customWidth="1"/>
    <col min="12034" max="12034" width="9.84375" style="13" customWidth="1"/>
    <col min="12035" max="12035" width="10.61328125" style="13" customWidth="1"/>
    <col min="12036" max="12278" width="6.15234375" style="13"/>
    <col min="12279" max="12279" width="5" style="13" customWidth="1"/>
    <col min="12280" max="12280" width="8.84375" style="13" customWidth="1"/>
    <col min="12281" max="12281" width="5" style="13" customWidth="1"/>
    <col min="12282" max="12282" width="8.23046875" style="13" bestFit="1" customWidth="1"/>
    <col min="12283" max="12283" width="16.15234375" style="13" customWidth="1"/>
    <col min="12284" max="12284" width="86" style="13" customWidth="1"/>
    <col min="12285" max="12285" width="5" style="13" customWidth="1"/>
    <col min="12286" max="12286" width="11.15234375" style="13" customWidth="1"/>
    <col min="12287" max="12287" width="10.3828125" style="13" customWidth="1"/>
    <col min="12288" max="12288" width="10.84375" style="13" customWidth="1"/>
    <col min="12289" max="12289" width="7.765625" style="13" customWidth="1"/>
    <col min="12290" max="12290" width="9.84375" style="13" customWidth="1"/>
    <col min="12291" max="12291" width="10.61328125" style="13" customWidth="1"/>
    <col min="12292" max="12534" width="6.15234375" style="13"/>
    <col min="12535" max="12535" width="5" style="13" customWidth="1"/>
    <col min="12536" max="12536" width="8.84375" style="13" customWidth="1"/>
    <col min="12537" max="12537" width="5" style="13" customWidth="1"/>
    <col min="12538" max="12538" width="8.23046875" style="13" bestFit="1" customWidth="1"/>
    <col min="12539" max="12539" width="16.15234375" style="13" customWidth="1"/>
    <col min="12540" max="12540" width="86" style="13" customWidth="1"/>
    <col min="12541" max="12541" width="5" style="13" customWidth="1"/>
    <col min="12542" max="12542" width="11.15234375" style="13" customWidth="1"/>
    <col min="12543" max="12543" width="10.3828125" style="13" customWidth="1"/>
    <col min="12544" max="12544" width="10.84375" style="13" customWidth="1"/>
    <col min="12545" max="12545" width="7.765625" style="13" customWidth="1"/>
    <col min="12546" max="12546" width="9.84375" style="13" customWidth="1"/>
    <col min="12547" max="12547" width="10.61328125" style="13" customWidth="1"/>
    <col min="12548" max="12790" width="6.15234375" style="13"/>
    <col min="12791" max="12791" width="5" style="13" customWidth="1"/>
    <col min="12792" max="12792" width="8.84375" style="13" customWidth="1"/>
    <col min="12793" max="12793" width="5" style="13" customWidth="1"/>
    <col min="12794" max="12794" width="8.23046875" style="13" bestFit="1" customWidth="1"/>
    <col min="12795" max="12795" width="16.15234375" style="13" customWidth="1"/>
    <col min="12796" max="12796" width="86" style="13" customWidth="1"/>
    <col min="12797" max="12797" width="5" style="13" customWidth="1"/>
    <col min="12798" max="12798" width="11.15234375" style="13" customWidth="1"/>
    <col min="12799" max="12799" width="10.3828125" style="13" customWidth="1"/>
    <col min="12800" max="12800" width="10.84375" style="13" customWidth="1"/>
    <col min="12801" max="12801" width="7.765625" style="13" customWidth="1"/>
    <col min="12802" max="12802" width="9.84375" style="13" customWidth="1"/>
    <col min="12803" max="12803" width="10.61328125" style="13" customWidth="1"/>
    <col min="12804" max="13046" width="6.15234375" style="13"/>
    <col min="13047" max="13047" width="5" style="13" customWidth="1"/>
    <col min="13048" max="13048" width="8.84375" style="13" customWidth="1"/>
    <col min="13049" max="13049" width="5" style="13" customWidth="1"/>
    <col min="13050" max="13050" width="8.23046875" style="13" bestFit="1" customWidth="1"/>
    <col min="13051" max="13051" width="16.15234375" style="13" customWidth="1"/>
    <col min="13052" max="13052" width="86" style="13" customWidth="1"/>
    <col min="13053" max="13053" width="5" style="13" customWidth="1"/>
    <col min="13054" max="13054" width="11.15234375" style="13" customWidth="1"/>
    <col min="13055" max="13055" width="10.3828125" style="13" customWidth="1"/>
    <col min="13056" max="13056" width="10.84375" style="13" customWidth="1"/>
    <col min="13057" max="13057" width="7.765625" style="13" customWidth="1"/>
    <col min="13058" max="13058" width="9.84375" style="13" customWidth="1"/>
    <col min="13059" max="13059" width="10.61328125" style="13" customWidth="1"/>
    <col min="13060" max="13302" width="6.15234375" style="13"/>
    <col min="13303" max="13303" width="5" style="13" customWidth="1"/>
    <col min="13304" max="13304" width="8.84375" style="13" customWidth="1"/>
    <col min="13305" max="13305" width="5" style="13" customWidth="1"/>
    <col min="13306" max="13306" width="8.23046875" style="13" bestFit="1" customWidth="1"/>
    <col min="13307" max="13307" width="16.15234375" style="13" customWidth="1"/>
    <col min="13308" max="13308" width="86" style="13" customWidth="1"/>
    <col min="13309" max="13309" width="5" style="13" customWidth="1"/>
    <col min="13310" max="13310" width="11.15234375" style="13" customWidth="1"/>
    <col min="13311" max="13311" width="10.3828125" style="13" customWidth="1"/>
    <col min="13312" max="13312" width="10.84375" style="13" customWidth="1"/>
    <col min="13313" max="13313" width="7.765625" style="13" customWidth="1"/>
    <col min="13314" max="13314" width="9.84375" style="13" customWidth="1"/>
    <col min="13315" max="13315" width="10.61328125" style="13" customWidth="1"/>
    <col min="13316" max="13558" width="6.15234375" style="13"/>
    <col min="13559" max="13559" width="5" style="13" customWidth="1"/>
    <col min="13560" max="13560" width="8.84375" style="13" customWidth="1"/>
    <col min="13561" max="13561" width="5" style="13" customWidth="1"/>
    <col min="13562" max="13562" width="8.23046875" style="13" bestFit="1" customWidth="1"/>
    <col min="13563" max="13563" width="16.15234375" style="13" customWidth="1"/>
    <col min="13564" max="13564" width="86" style="13" customWidth="1"/>
    <col min="13565" max="13565" width="5" style="13" customWidth="1"/>
    <col min="13566" max="13566" width="11.15234375" style="13" customWidth="1"/>
    <col min="13567" max="13567" width="10.3828125" style="13" customWidth="1"/>
    <col min="13568" max="13568" width="10.84375" style="13" customWidth="1"/>
    <col min="13569" max="13569" width="7.765625" style="13" customWidth="1"/>
    <col min="13570" max="13570" width="9.84375" style="13" customWidth="1"/>
    <col min="13571" max="13571" width="10.61328125" style="13" customWidth="1"/>
    <col min="13572" max="13814" width="6.15234375" style="13"/>
    <col min="13815" max="13815" width="5" style="13" customWidth="1"/>
    <col min="13816" max="13816" width="8.84375" style="13" customWidth="1"/>
    <col min="13817" max="13817" width="5" style="13" customWidth="1"/>
    <col min="13818" max="13818" width="8.23046875" style="13" bestFit="1" customWidth="1"/>
    <col min="13819" max="13819" width="16.15234375" style="13" customWidth="1"/>
    <col min="13820" max="13820" width="86" style="13" customWidth="1"/>
    <col min="13821" max="13821" width="5" style="13" customWidth="1"/>
    <col min="13822" max="13822" width="11.15234375" style="13" customWidth="1"/>
    <col min="13823" max="13823" width="10.3828125" style="13" customWidth="1"/>
    <col min="13824" max="13824" width="10.84375" style="13" customWidth="1"/>
    <col min="13825" max="13825" width="7.765625" style="13" customWidth="1"/>
    <col min="13826" max="13826" width="9.84375" style="13" customWidth="1"/>
    <col min="13827" max="13827" width="10.61328125" style="13" customWidth="1"/>
    <col min="13828" max="14070" width="6.15234375" style="13"/>
    <col min="14071" max="14071" width="5" style="13" customWidth="1"/>
    <col min="14072" max="14072" width="8.84375" style="13" customWidth="1"/>
    <col min="14073" max="14073" width="5" style="13" customWidth="1"/>
    <col min="14074" max="14074" width="8.23046875" style="13" bestFit="1" customWidth="1"/>
    <col min="14075" max="14075" width="16.15234375" style="13" customWidth="1"/>
    <col min="14076" max="14076" width="86" style="13" customWidth="1"/>
    <col min="14077" max="14077" width="5" style="13" customWidth="1"/>
    <col min="14078" max="14078" width="11.15234375" style="13" customWidth="1"/>
    <col min="14079" max="14079" width="10.3828125" style="13" customWidth="1"/>
    <col min="14080" max="14080" width="10.84375" style="13" customWidth="1"/>
    <col min="14081" max="14081" width="7.765625" style="13" customWidth="1"/>
    <col min="14082" max="14082" width="9.84375" style="13" customWidth="1"/>
    <col min="14083" max="14083" width="10.61328125" style="13" customWidth="1"/>
    <col min="14084" max="14326" width="6.15234375" style="13"/>
    <col min="14327" max="14327" width="5" style="13" customWidth="1"/>
    <col min="14328" max="14328" width="8.84375" style="13" customWidth="1"/>
    <col min="14329" max="14329" width="5" style="13" customWidth="1"/>
    <col min="14330" max="14330" width="8.23046875" style="13" bestFit="1" customWidth="1"/>
    <col min="14331" max="14331" width="16.15234375" style="13" customWidth="1"/>
    <col min="14332" max="14332" width="86" style="13" customWidth="1"/>
    <col min="14333" max="14333" width="5" style="13" customWidth="1"/>
    <col min="14334" max="14334" width="11.15234375" style="13" customWidth="1"/>
    <col min="14335" max="14335" width="10.3828125" style="13" customWidth="1"/>
    <col min="14336" max="14336" width="10.84375" style="13" customWidth="1"/>
    <col min="14337" max="14337" width="7.765625" style="13" customWidth="1"/>
    <col min="14338" max="14338" width="9.84375" style="13" customWidth="1"/>
    <col min="14339" max="14339" width="10.61328125" style="13" customWidth="1"/>
    <col min="14340" max="14582" width="6.15234375" style="13"/>
    <col min="14583" max="14583" width="5" style="13" customWidth="1"/>
    <col min="14584" max="14584" width="8.84375" style="13" customWidth="1"/>
    <col min="14585" max="14585" width="5" style="13" customWidth="1"/>
    <col min="14586" max="14586" width="8.23046875" style="13" bestFit="1" customWidth="1"/>
    <col min="14587" max="14587" width="16.15234375" style="13" customWidth="1"/>
    <col min="14588" max="14588" width="86" style="13" customWidth="1"/>
    <col min="14589" max="14589" width="5" style="13" customWidth="1"/>
    <col min="14590" max="14590" width="11.15234375" style="13" customWidth="1"/>
    <col min="14591" max="14591" width="10.3828125" style="13" customWidth="1"/>
    <col min="14592" max="14592" width="10.84375" style="13" customWidth="1"/>
    <col min="14593" max="14593" width="7.765625" style="13" customWidth="1"/>
    <col min="14594" max="14594" width="9.84375" style="13" customWidth="1"/>
    <col min="14595" max="14595" width="10.61328125" style="13" customWidth="1"/>
    <col min="14596" max="14838" width="6.15234375" style="13"/>
    <col min="14839" max="14839" width="5" style="13" customWidth="1"/>
    <col min="14840" max="14840" width="8.84375" style="13" customWidth="1"/>
    <col min="14841" max="14841" width="5" style="13" customWidth="1"/>
    <col min="14842" max="14842" width="8.23046875" style="13" bestFit="1" customWidth="1"/>
    <col min="14843" max="14843" width="16.15234375" style="13" customWidth="1"/>
    <col min="14844" max="14844" width="86" style="13" customWidth="1"/>
    <col min="14845" max="14845" width="5" style="13" customWidth="1"/>
    <col min="14846" max="14846" width="11.15234375" style="13" customWidth="1"/>
    <col min="14847" max="14847" width="10.3828125" style="13" customWidth="1"/>
    <col min="14848" max="14848" width="10.84375" style="13" customWidth="1"/>
    <col min="14849" max="14849" width="7.765625" style="13" customWidth="1"/>
    <col min="14850" max="14850" width="9.84375" style="13" customWidth="1"/>
    <col min="14851" max="14851" width="10.61328125" style="13" customWidth="1"/>
    <col min="14852" max="15094" width="6.15234375" style="13"/>
    <col min="15095" max="15095" width="5" style="13" customWidth="1"/>
    <col min="15096" max="15096" width="8.84375" style="13" customWidth="1"/>
    <col min="15097" max="15097" width="5" style="13" customWidth="1"/>
    <col min="15098" max="15098" width="8.23046875" style="13" bestFit="1" customWidth="1"/>
    <col min="15099" max="15099" width="16.15234375" style="13" customWidth="1"/>
    <col min="15100" max="15100" width="86" style="13" customWidth="1"/>
    <col min="15101" max="15101" width="5" style="13" customWidth="1"/>
    <col min="15102" max="15102" width="11.15234375" style="13" customWidth="1"/>
    <col min="15103" max="15103" width="10.3828125" style="13" customWidth="1"/>
    <col min="15104" max="15104" width="10.84375" style="13" customWidth="1"/>
    <col min="15105" max="15105" width="7.765625" style="13" customWidth="1"/>
    <col min="15106" max="15106" width="9.84375" style="13" customWidth="1"/>
    <col min="15107" max="15107" width="10.61328125" style="13" customWidth="1"/>
    <col min="15108" max="15350" width="6.15234375" style="13"/>
    <col min="15351" max="15351" width="5" style="13" customWidth="1"/>
    <col min="15352" max="15352" width="8.84375" style="13" customWidth="1"/>
    <col min="15353" max="15353" width="5" style="13" customWidth="1"/>
    <col min="15354" max="15354" width="8.23046875" style="13" bestFit="1" customWidth="1"/>
    <col min="15355" max="15355" width="16.15234375" style="13" customWidth="1"/>
    <col min="15356" max="15356" width="86" style="13" customWidth="1"/>
    <col min="15357" max="15357" width="5" style="13" customWidth="1"/>
    <col min="15358" max="15358" width="11.15234375" style="13" customWidth="1"/>
    <col min="15359" max="15359" width="10.3828125" style="13" customWidth="1"/>
    <col min="15360" max="15360" width="10.84375" style="13" customWidth="1"/>
    <col min="15361" max="15361" width="7.765625" style="13" customWidth="1"/>
    <col min="15362" max="15362" width="9.84375" style="13" customWidth="1"/>
    <col min="15363" max="15363" width="10.61328125" style="13" customWidth="1"/>
    <col min="15364" max="15606" width="6.15234375" style="13"/>
    <col min="15607" max="15607" width="5" style="13" customWidth="1"/>
    <col min="15608" max="15608" width="8.84375" style="13" customWidth="1"/>
    <col min="15609" max="15609" width="5" style="13" customWidth="1"/>
    <col min="15610" max="15610" width="8.23046875" style="13" bestFit="1" customWidth="1"/>
    <col min="15611" max="15611" width="16.15234375" style="13" customWidth="1"/>
    <col min="15612" max="15612" width="86" style="13" customWidth="1"/>
    <col min="15613" max="15613" width="5" style="13" customWidth="1"/>
    <col min="15614" max="15614" width="11.15234375" style="13" customWidth="1"/>
    <col min="15615" max="15615" width="10.3828125" style="13" customWidth="1"/>
    <col min="15616" max="15616" width="10.84375" style="13" customWidth="1"/>
    <col min="15617" max="15617" width="7.765625" style="13" customWidth="1"/>
    <col min="15618" max="15618" width="9.84375" style="13" customWidth="1"/>
    <col min="15619" max="15619" width="10.61328125" style="13" customWidth="1"/>
    <col min="15620" max="15862" width="6.15234375" style="13"/>
    <col min="15863" max="15863" width="5" style="13" customWidth="1"/>
    <col min="15864" max="15864" width="8.84375" style="13" customWidth="1"/>
    <col min="15865" max="15865" width="5" style="13" customWidth="1"/>
    <col min="15866" max="15866" width="8.23046875" style="13" bestFit="1" customWidth="1"/>
    <col min="15867" max="15867" width="16.15234375" style="13" customWidth="1"/>
    <col min="15868" max="15868" width="86" style="13" customWidth="1"/>
    <col min="15869" max="15869" width="5" style="13" customWidth="1"/>
    <col min="15870" max="15870" width="11.15234375" style="13" customWidth="1"/>
    <col min="15871" max="15871" width="10.3828125" style="13" customWidth="1"/>
    <col min="15872" max="15872" width="10.84375" style="13" customWidth="1"/>
    <col min="15873" max="15873" width="7.765625" style="13" customWidth="1"/>
    <col min="15874" max="15874" width="9.84375" style="13" customWidth="1"/>
    <col min="15875" max="15875" width="10.61328125" style="13" customWidth="1"/>
    <col min="15876" max="16118" width="6.15234375" style="13"/>
    <col min="16119" max="16119" width="5" style="13" customWidth="1"/>
    <col min="16120" max="16120" width="8.84375" style="13" customWidth="1"/>
    <col min="16121" max="16121" width="5" style="13" customWidth="1"/>
    <col min="16122" max="16122" width="8.23046875" style="13" bestFit="1" customWidth="1"/>
    <col min="16123" max="16123" width="16.15234375" style="13" customWidth="1"/>
    <col min="16124" max="16124" width="86" style="13" customWidth="1"/>
    <col min="16125" max="16125" width="5" style="13" customWidth="1"/>
    <col min="16126" max="16126" width="11.15234375" style="13" customWidth="1"/>
    <col min="16127" max="16127" width="10.3828125" style="13" customWidth="1"/>
    <col min="16128" max="16128" width="10.84375" style="13" customWidth="1"/>
    <col min="16129" max="16129" width="7.765625" style="13" customWidth="1"/>
    <col min="16130" max="16130" width="9.84375" style="13" customWidth="1"/>
    <col min="16131" max="16131" width="10.61328125" style="13" customWidth="1"/>
    <col min="16132" max="16384" width="6.15234375" style="13"/>
  </cols>
  <sheetData>
    <row r="1" spans="1:9" x14ac:dyDescent="0.3">
      <c r="A1" s="129" t="s">
        <v>70</v>
      </c>
      <c r="B1" s="129"/>
      <c r="C1" s="129"/>
      <c r="D1" s="129"/>
      <c r="E1" s="129"/>
      <c r="F1" s="129"/>
      <c r="G1" s="129"/>
      <c r="H1" s="129"/>
    </row>
    <row r="2" spans="1:9" ht="12.75" customHeight="1" x14ac:dyDescent="0.3">
      <c r="A2" s="130"/>
      <c r="B2" s="130"/>
      <c r="C2" s="130"/>
      <c r="D2" s="130"/>
      <c r="E2" s="130"/>
      <c r="F2" s="130"/>
      <c r="G2" s="130"/>
      <c r="H2" s="130"/>
    </row>
    <row r="3" spans="1:9" ht="22.5" customHeight="1" thickBot="1" x14ac:dyDescent="0.35">
      <c r="A3" s="75"/>
      <c r="B3" s="75"/>
      <c r="C3" s="75"/>
      <c r="D3" s="75"/>
      <c r="E3" s="75"/>
      <c r="F3" s="75"/>
      <c r="G3" s="75"/>
      <c r="H3" s="75"/>
    </row>
    <row r="4" spans="1:9" s="11" customFormat="1" ht="52.5" customHeight="1" thickBot="1" x14ac:dyDescent="0.35">
      <c r="A4" s="73" t="s">
        <v>25</v>
      </c>
      <c r="B4" s="80" t="s">
        <v>0</v>
      </c>
      <c r="C4" s="80" t="s">
        <v>1</v>
      </c>
      <c r="D4" s="80" t="s">
        <v>2</v>
      </c>
      <c r="E4" s="80" t="s">
        <v>3</v>
      </c>
      <c r="F4" s="65" t="s">
        <v>26</v>
      </c>
      <c r="G4" s="65" t="s">
        <v>27</v>
      </c>
      <c r="H4" s="80" t="s">
        <v>4</v>
      </c>
    </row>
    <row r="5" spans="1:9" ht="13.5" thickBot="1" x14ac:dyDescent="0.35">
      <c r="A5" s="76"/>
      <c r="B5" s="77"/>
      <c r="C5" s="77"/>
      <c r="D5" s="77"/>
      <c r="E5" s="77"/>
      <c r="F5" s="78"/>
      <c r="G5" s="78"/>
      <c r="H5" s="79"/>
    </row>
    <row r="6" spans="1:9" ht="13.5" thickBot="1" x14ac:dyDescent="0.35">
      <c r="A6" s="73" t="s">
        <v>17</v>
      </c>
      <c r="B6" s="65"/>
      <c r="C6" s="65"/>
      <c r="D6" s="65"/>
      <c r="E6" s="65"/>
      <c r="F6" s="65" t="s">
        <v>28</v>
      </c>
      <c r="G6" s="65"/>
      <c r="H6" s="74"/>
    </row>
    <row r="7" spans="1:9" x14ac:dyDescent="0.3">
      <c r="A7" s="70"/>
      <c r="B7" s="71"/>
      <c r="C7" s="71"/>
      <c r="D7" s="71"/>
      <c r="E7" s="71"/>
      <c r="F7" s="72"/>
      <c r="G7" s="71"/>
      <c r="H7" s="62"/>
    </row>
    <row r="8" spans="1:9" x14ac:dyDescent="0.3">
      <c r="A8" s="9"/>
      <c r="B8" s="36"/>
      <c r="C8" s="36"/>
      <c r="D8" s="36"/>
      <c r="E8" s="36"/>
      <c r="F8" s="36"/>
      <c r="G8" s="36"/>
      <c r="H8" s="8"/>
    </row>
    <row r="9" spans="1:9" ht="39" x14ac:dyDescent="0.3">
      <c r="A9" s="9">
        <v>1.1000000000000001</v>
      </c>
      <c r="B9" s="36"/>
      <c r="C9" s="36"/>
      <c r="D9" s="38" t="s">
        <v>5</v>
      </c>
      <c r="E9" s="36" t="s">
        <v>30</v>
      </c>
      <c r="F9" s="12" t="s">
        <v>114</v>
      </c>
      <c r="G9" s="36" t="s">
        <v>29</v>
      </c>
      <c r="H9" s="8">
        <f>110*1.1</f>
        <v>121.00000000000001</v>
      </c>
      <c r="I9" s="13" t="str">
        <f>CONCATENATE(D9,"    ",E9)</f>
        <v>CVL/FLR    Marble flooring</v>
      </c>
    </row>
    <row r="10" spans="1:9" ht="188.25" customHeight="1" x14ac:dyDescent="0.3">
      <c r="A10" s="9"/>
      <c r="B10" s="36"/>
      <c r="C10" s="36"/>
      <c r="D10" s="36"/>
      <c r="E10" s="36"/>
      <c r="F10" s="14" t="s">
        <v>155</v>
      </c>
      <c r="G10" s="36"/>
      <c r="H10" s="8"/>
      <c r="I10" s="13" t="str">
        <f t="shared" ref="I10:I73" si="0">CONCATENATE(D10,"    ",E10)</f>
        <v xml:space="preserve">    </v>
      </c>
    </row>
    <row r="11" spans="1:9" x14ac:dyDescent="0.3">
      <c r="A11" s="9"/>
      <c r="B11" s="36"/>
      <c r="C11" s="36"/>
      <c r="D11" s="36"/>
      <c r="E11" s="36"/>
      <c r="F11" s="36"/>
      <c r="G11" s="36"/>
      <c r="H11" s="8"/>
      <c r="I11" s="13" t="str">
        <f t="shared" si="0"/>
        <v xml:space="preserve">    </v>
      </c>
    </row>
    <row r="12" spans="1:9" ht="52" x14ac:dyDescent="0.3">
      <c r="A12" s="46">
        <v>1.2</v>
      </c>
      <c r="B12" s="18"/>
      <c r="C12" s="14" t="s">
        <v>22</v>
      </c>
      <c r="D12" s="14" t="s">
        <v>71</v>
      </c>
      <c r="E12" s="14" t="s">
        <v>72</v>
      </c>
      <c r="F12" s="18" t="s">
        <v>131</v>
      </c>
      <c r="G12" s="14" t="s">
        <v>6</v>
      </c>
      <c r="H12" s="8">
        <v>10</v>
      </c>
      <c r="I12" s="13" t="str">
        <f t="shared" si="0"/>
        <v>CVL-TILE    Tile Cladding</v>
      </c>
    </row>
    <row r="13" spans="1:9" ht="101.25" customHeight="1" x14ac:dyDescent="0.3">
      <c r="A13" s="37"/>
      <c r="B13" s="18"/>
      <c r="C13" s="18"/>
      <c r="D13" s="18"/>
      <c r="E13" s="18"/>
      <c r="F13" s="14" t="s">
        <v>132</v>
      </c>
      <c r="G13" s="14"/>
      <c r="H13" s="8"/>
      <c r="I13" s="13" t="str">
        <f t="shared" si="0"/>
        <v xml:space="preserve">    </v>
      </c>
    </row>
    <row r="14" spans="1:9" x14ac:dyDescent="0.3">
      <c r="A14" s="37"/>
      <c r="B14" s="18"/>
      <c r="C14" s="18"/>
      <c r="D14" s="18"/>
      <c r="E14" s="18"/>
      <c r="F14" s="14"/>
      <c r="G14" s="14"/>
      <c r="H14" s="8"/>
      <c r="I14" s="13" t="str">
        <f t="shared" si="0"/>
        <v xml:space="preserve">    </v>
      </c>
    </row>
    <row r="15" spans="1:9" ht="52" x14ac:dyDescent="0.3">
      <c r="A15" s="53">
        <v>1.3</v>
      </c>
      <c r="B15" s="18"/>
      <c r="C15" s="18"/>
      <c r="D15" s="49" t="s">
        <v>71</v>
      </c>
      <c r="E15" s="49" t="s">
        <v>72</v>
      </c>
      <c r="F15" s="22" t="s">
        <v>76</v>
      </c>
      <c r="G15" s="49" t="s">
        <v>6</v>
      </c>
      <c r="H15" s="8">
        <f>(14*3.4)</f>
        <v>47.6</v>
      </c>
      <c r="I15" s="13" t="str">
        <f t="shared" si="0"/>
        <v>CVL-TILE    Tile Cladding</v>
      </c>
    </row>
    <row r="16" spans="1:9" ht="106.5" customHeight="1" x14ac:dyDescent="0.3">
      <c r="A16" s="37"/>
      <c r="B16" s="18"/>
      <c r="C16" s="18"/>
      <c r="D16" s="48"/>
      <c r="E16" s="48"/>
      <c r="F16" s="23" t="s">
        <v>133</v>
      </c>
      <c r="G16" s="49"/>
      <c r="H16" s="8"/>
      <c r="I16" s="13" t="str">
        <f t="shared" si="0"/>
        <v xml:space="preserve">    </v>
      </c>
    </row>
    <row r="17" spans="1:9" x14ac:dyDescent="0.3">
      <c r="A17" s="37"/>
      <c r="B17" s="18"/>
      <c r="C17" s="18"/>
      <c r="D17" s="48"/>
      <c r="E17" s="48"/>
      <c r="F17" s="23"/>
      <c r="G17" s="49"/>
      <c r="H17" s="8"/>
      <c r="I17" s="13" t="str">
        <f t="shared" si="0"/>
        <v xml:space="preserve">    </v>
      </c>
    </row>
    <row r="18" spans="1:9" ht="52" x14ac:dyDescent="0.3">
      <c r="A18" s="37">
        <v>1.4</v>
      </c>
      <c r="B18" s="18"/>
      <c r="C18" s="18"/>
      <c r="D18" s="1" t="s">
        <v>7</v>
      </c>
      <c r="E18" s="1" t="s">
        <v>23</v>
      </c>
      <c r="F18" s="1" t="s">
        <v>91</v>
      </c>
      <c r="G18" s="1" t="s">
        <v>6</v>
      </c>
      <c r="H18" s="3">
        <f>3.4*1.7+13</f>
        <v>18.78</v>
      </c>
      <c r="I18" s="13" t="str">
        <f t="shared" si="0"/>
        <v>CVL/CLD    marble wall cladding</v>
      </c>
    </row>
    <row r="19" spans="1:9" ht="164.25" customHeight="1" x14ac:dyDescent="0.3">
      <c r="A19" s="37"/>
      <c r="B19" s="18"/>
      <c r="C19" s="18"/>
      <c r="D19" s="2"/>
      <c r="E19" s="2"/>
      <c r="F19" s="1" t="s">
        <v>134</v>
      </c>
      <c r="G19" s="2"/>
      <c r="H19" s="3"/>
      <c r="I19" s="13" t="str">
        <f t="shared" si="0"/>
        <v xml:space="preserve">    </v>
      </c>
    </row>
    <row r="20" spans="1:9" x14ac:dyDescent="0.3">
      <c r="A20" s="37"/>
      <c r="B20" s="18"/>
      <c r="C20" s="18"/>
      <c r="D20" s="48"/>
      <c r="E20" s="48"/>
      <c r="F20" s="23"/>
      <c r="G20" s="49"/>
      <c r="H20" s="8"/>
      <c r="I20" s="13" t="str">
        <f t="shared" si="0"/>
        <v xml:space="preserve">    </v>
      </c>
    </row>
    <row r="21" spans="1:9" ht="52" x14ac:dyDescent="0.3">
      <c r="A21" s="37">
        <v>1.5</v>
      </c>
      <c r="B21" s="18"/>
      <c r="C21" s="18"/>
      <c r="D21" s="1" t="s">
        <v>7</v>
      </c>
      <c r="E21" s="1" t="s">
        <v>23</v>
      </c>
      <c r="F21" s="1" t="s">
        <v>92</v>
      </c>
      <c r="G21" s="1" t="s">
        <v>8</v>
      </c>
      <c r="H21" s="3">
        <v>7</v>
      </c>
      <c r="I21" s="13" t="str">
        <f t="shared" si="0"/>
        <v>CVL/CLD    marble wall cladding</v>
      </c>
    </row>
    <row r="22" spans="1:9" ht="176.25" customHeight="1" x14ac:dyDescent="0.3">
      <c r="A22" s="37"/>
      <c r="B22" s="18"/>
      <c r="C22" s="18"/>
      <c r="D22" s="2"/>
      <c r="E22" s="2"/>
      <c r="F22" s="1" t="s">
        <v>135</v>
      </c>
      <c r="G22" s="2"/>
      <c r="H22" s="3"/>
      <c r="I22" s="13" t="str">
        <f t="shared" si="0"/>
        <v xml:space="preserve">    </v>
      </c>
    </row>
    <row r="23" spans="1:9" x14ac:dyDescent="0.3">
      <c r="A23" s="37"/>
      <c r="B23" s="18"/>
      <c r="C23" s="18"/>
      <c r="D23" s="48"/>
      <c r="E23" s="48"/>
      <c r="F23" s="23"/>
      <c r="G23" s="49"/>
      <c r="H23" s="8"/>
      <c r="I23" s="13" t="str">
        <f t="shared" si="0"/>
        <v xml:space="preserve">    </v>
      </c>
    </row>
    <row r="24" spans="1:9" ht="65" x14ac:dyDescent="0.3">
      <c r="A24" s="37">
        <v>1.6</v>
      </c>
      <c r="B24" s="18"/>
      <c r="C24" s="18"/>
      <c r="D24" s="44" t="s">
        <v>31</v>
      </c>
      <c r="E24" s="36" t="s">
        <v>32</v>
      </c>
      <c r="F24" s="17" t="s">
        <v>93</v>
      </c>
      <c r="G24" s="36" t="s">
        <v>8</v>
      </c>
      <c r="H24" s="43">
        <f>10*1.2</f>
        <v>12</v>
      </c>
      <c r="I24" s="13" t="str">
        <f t="shared" si="0"/>
        <v>CVL/WCD    Marble Architrave</v>
      </c>
    </row>
    <row r="25" spans="1:9" ht="177" customHeight="1" x14ac:dyDescent="0.3">
      <c r="A25" s="37"/>
      <c r="B25" s="18"/>
      <c r="C25" s="18"/>
      <c r="D25" s="36"/>
      <c r="E25" s="36"/>
      <c r="F25" s="16" t="s">
        <v>94</v>
      </c>
      <c r="G25" s="36"/>
      <c r="H25" s="43"/>
      <c r="I25" s="13" t="str">
        <f t="shared" si="0"/>
        <v xml:space="preserve">    </v>
      </c>
    </row>
    <row r="26" spans="1:9" x14ac:dyDescent="0.3">
      <c r="A26" s="37"/>
      <c r="B26" s="18"/>
      <c r="C26" s="18"/>
      <c r="D26" s="36"/>
      <c r="E26" s="36"/>
      <c r="F26" s="16"/>
      <c r="G26" s="36"/>
      <c r="H26" s="43"/>
      <c r="I26" s="13" t="str">
        <f t="shared" si="0"/>
        <v xml:space="preserve">    </v>
      </c>
    </row>
    <row r="27" spans="1:9" ht="39" x14ac:dyDescent="0.3">
      <c r="A27" s="37">
        <v>1.7</v>
      </c>
      <c r="B27" s="18"/>
      <c r="C27" s="18"/>
      <c r="D27" s="15" t="s">
        <v>73</v>
      </c>
      <c r="E27" s="36" t="s">
        <v>68</v>
      </c>
      <c r="F27" s="41" t="s">
        <v>68</v>
      </c>
      <c r="G27" s="6" t="s">
        <v>8</v>
      </c>
      <c r="H27" s="7">
        <v>10</v>
      </c>
      <c r="I27" s="13" t="str">
        <f t="shared" si="0"/>
        <v>CVL/SKT    Marble Skirting</v>
      </c>
    </row>
    <row r="28" spans="1:9" ht="78" x14ac:dyDescent="0.3">
      <c r="A28" s="37"/>
      <c r="B28" s="18"/>
      <c r="C28" s="18"/>
      <c r="D28" s="6"/>
      <c r="E28" s="6"/>
      <c r="F28" s="40" t="s">
        <v>95</v>
      </c>
      <c r="G28" s="6"/>
      <c r="H28" s="7"/>
      <c r="I28" s="13" t="str">
        <f t="shared" si="0"/>
        <v xml:space="preserve">    </v>
      </c>
    </row>
    <row r="29" spans="1:9" ht="13.5" thickBot="1" x14ac:dyDescent="0.35">
      <c r="A29" s="54"/>
      <c r="B29" s="55"/>
      <c r="C29" s="55"/>
      <c r="D29" s="55"/>
      <c r="E29" s="55"/>
      <c r="F29" s="56"/>
      <c r="G29" s="56"/>
      <c r="H29" s="57"/>
      <c r="I29" s="13" t="str">
        <f t="shared" si="0"/>
        <v xml:space="preserve">    </v>
      </c>
    </row>
    <row r="30" spans="1:9" ht="13.5" thickBot="1" x14ac:dyDescent="0.35">
      <c r="A30" s="63"/>
      <c r="B30" s="64"/>
      <c r="C30" s="64"/>
      <c r="D30" s="64"/>
      <c r="E30" s="64"/>
      <c r="F30" s="65" t="s">
        <v>106</v>
      </c>
      <c r="G30" s="66"/>
      <c r="H30" s="67"/>
      <c r="I30" s="13" t="str">
        <f t="shared" si="0"/>
        <v xml:space="preserve">    </v>
      </c>
    </row>
    <row r="31" spans="1:9" ht="13.5" thickBot="1" x14ac:dyDescent="0.35">
      <c r="A31" s="59"/>
      <c r="B31" s="60"/>
      <c r="C31" s="60"/>
      <c r="D31" s="60"/>
      <c r="E31" s="60"/>
      <c r="F31" s="61"/>
      <c r="G31" s="61"/>
      <c r="H31" s="62"/>
      <c r="I31" s="13" t="str">
        <f t="shared" si="0"/>
        <v xml:space="preserve">    </v>
      </c>
    </row>
    <row r="32" spans="1:9" ht="15" thickBot="1" x14ac:dyDescent="0.35">
      <c r="A32" s="102" t="s">
        <v>18</v>
      </c>
      <c r="B32" s="103"/>
      <c r="C32" s="103"/>
      <c r="D32" s="103"/>
      <c r="E32" s="103"/>
      <c r="F32" s="104" t="s">
        <v>20</v>
      </c>
      <c r="G32" s="104"/>
      <c r="H32" s="105"/>
      <c r="I32" s="13" t="str">
        <f t="shared" si="0"/>
        <v xml:space="preserve">    </v>
      </c>
    </row>
    <row r="33" spans="1:9" ht="14.5" x14ac:dyDescent="0.3">
      <c r="A33" s="97"/>
      <c r="B33" s="98"/>
      <c r="C33" s="98"/>
      <c r="D33" s="98"/>
      <c r="E33" s="98"/>
      <c r="F33" s="99"/>
      <c r="G33" s="100"/>
      <c r="H33" s="101"/>
      <c r="I33" s="13" t="str">
        <f t="shared" si="0"/>
        <v xml:space="preserve">    </v>
      </c>
    </row>
    <row r="34" spans="1:9" ht="65" x14ac:dyDescent="0.3">
      <c r="A34" s="30">
        <v>2.1</v>
      </c>
      <c r="B34" s="31"/>
      <c r="C34" s="31"/>
      <c r="D34" s="47" t="s">
        <v>10</v>
      </c>
      <c r="E34" s="47" t="s">
        <v>33</v>
      </c>
      <c r="F34" s="42" t="s">
        <v>34</v>
      </c>
      <c r="G34" s="4" t="s">
        <v>29</v>
      </c>
      <c r="H34" s="5">
        <v>20</v>
      </c>
      <c r="I34" s="13" t="str">
        <f t="shared" si="0"/>
        <v>FP    GYPSUM -CEINLING</v>
      </c>
    </row>
    <row r="35" spans="1:9" ht="169" x14ac:dyDescent="0.3">
      <c r="A35" s="30"/>
      <c r="B35" s="31"/>
      <c r="C35" s="31"/>
      <c r="D35" s="31"/>
      <c r="E35" s="4"/>
      <c r="F35" s="112" t="s">
        <v>136</v>
      </c>
      <c r="G35" s="4"/>
      <c r="H35" s="5"/>
      <c r="I35" s="13" t="str">
        <f t="shared" si="0"/>
        <v xml:space="preserve">    </v>
      </c>
    </row>
    <row r="36" spans="1:9" ht="14.5" x14ac:dyDescent="0.3">
      <c r="A36" s="89"/>
      <c r="B36" s="90"/>
      <c r="C36" s="90"/>
      <c r="D36" s="90"/>
      <c r="E36" s="91"/>
      <c r="F36" s="92"/>
      <c r="G36" s="91"/>
      <c r="H36" s="93"/>
      <c r="I36" s="13" t="str">
        <f t="shared" si="0"/>
        <v xml:space="preserve">    </v>
      </c>
    </row>
    <row r="37" spans="1:9" ht="26" x14ac:dyDescent="0.3">
      <c r="A37" s="30">
        <v>2.4</v>
      </c>
      <c r="B37" s="31"/>
      <c r="C37" s="31"/>
      <c r="D37" s="47" t="s">
        <v>10</v>
      </c>
      <c r="E37" s="47" t="s">
        <v>11</v>
      </c>
      <c r="F37" s="42" t="s">
        <v>36</v>
      </c>
      <c r="G37" s="4" t="s">
        <v>29</v>
      </c>
      <c r="H37" s="5">
        <v>39</v>
      </c>
      <c r="I37" s="13" t="str">
        <f t="shared" si="0"/>
        <v>FP    GYP-CEL</v>
      </c>
    </row>
    <row r="38" spans="1:9" ht="91" x14ac:dyDescent="0.3">
      <c r="A38" s="30"/>
      <c r="B38" s="31"/>
      <c r="C38" s="31"/>
      <c r="D38" s="31"/>
      <c r="E38" s="31"/>
      <c r="F38" s="112" t="s">
        <v>37</v>
      </c>
      <c r="G38" s="4"/>
      <c r="H38" s="5"/>
      <c r="I38" s="13" t="str">
        <f t="shared" si="0"/>
        <v xml:space="preserve">    </v>
      </c>
    </row>
    <row r="39" spans="1:9" ht="15" thickBot="1" x14ac:dyDescent="0.35">
      <c r="A39" s="106"/>
      <c r="B39" s="107"/>
      <c r="C39" s="107"/>
      <c r="D39" s="107"/>
      <c r="E39" s="108"/>
      <c r="F39" s="109"/>
      <c r="G39" s="108"/>
      <c r="H39" s="110"/>
      <c r="I39" s="13" t="str">
        <f t="shared" si="0"/>
        <v xml:space="preserve">    </v>
      </c>
    </row>
    <row r="40" spans="1:9" ht="13.5" thickBot="1" x14ac:dyDescent="0.35">
      <c r="A40" s="63"/>
      <c r="B40" s="64"/>
      <c r="C40" s="64"/>
      <c r="D40" s="64"/>
      <c r="E40" s="64"/>
      <c r="F40" s="65" t="s">
        <v>120</v>
      </c>
      <c r="G40" s="66"/>
      <c r="H40" s="67"/>
      <c r="I40" s="13" t="str">
        <f t="shared" si="0"/>
        <v xml:space="preserve">    </v>
      </c>
    </row>
    <row r="41" spans="1:9" ht="13.5" thickBot="1" x14ac:dyDescent="0.35">
      <c r="A41" s="111"/>
      <c r="B41" s="94"/>
      <c r="C41" s="94"/>
      <c r="D41" s="94"/>
      <c r="E41" s="94"/>
      <c r="F41" s="78"/>
      <c r="G41" s="95"/>
      <c r="H41" s="96"/>
      <c r="I41" s="13" t="str">
        <f t="shared" si="0"/>
        <v xml:space="preserve">    </v>
      </c>
    </row>
    <row r="42" spans="1:9" ht="15" thickBot="1" x14ac:dyDescent="0.35">
      <c r="A42" s="102" t="s">
        <v>19</v>
      </c>
      <c r="B42" s="103"/>
      <c r="C42" s="103"/>
      <c r="D42" s="103"/>
      <c r="E42" s="103"/>
      <c r="F42" s="104" t="s">
        <v>21</v>
      </c>
      <c r="G42" s="104"/>
      <c r="H42" s="105"/>
      <c r="I42" s="13" t="str">
        <f t="shared" si="0"/>
        <v xml:space="preserve">    </v>
      </c>
    </row>
    <row r="43" spans="1:9" x14ac:dyDescent="0.3">
      <c r="A43" s="81"/>
      <c r="B43" s="82"/>
      <c r="C43" s="82"/>
      <c r="D43" s="82"/>
      <c r="E43" s="82"/>
      <c r="F43" s="72"/>
      <c r="G43" s="72"/>
      <c r="H43" s="83"/>
      <c r="I43" s="13" t="str">
        <f t="shared" si="0"/>
        <v xml:space="preserve">    </v>
      </c>
    </row>
    <row r="44" spans="1:9" ht="65" x14ac:dyDescent="0.3">
      <c r="A44" s="30">
        <v>3.1</v>
      </c>
      <c r="B44" s="31"/>
      <c r="C44" s="31"/>
      <c r="D44" s="47" t="s">
        <v>38</v>
      </c>
      <c r="E44" s="47" t="s">
        <v>39</v>
      </c>
      <c r="F44" s="34" t="s">
        <v>137</v>
      </c>
      <c r="G44" s="4" t="s">
        <v>29</v>
      </c>
      <c r="H44" s="5">
        <f>(10*3.6)+39</f>
        <v>75</v>
      </c>
      <c r="I44" s="13" t="str">
        <f t="shared" si="0"/>
        <v>CP-FR    ALUMINIUM FRAME WORK</v>
      </c>
    </row>
    <row r="45" spans="1:9" ht="112" x14ac:dyDescent="0.3">
      <c r="A45" s="30"/>
      <c r="B45" s="31"/>
      <c r="C45" s="31"/>
      <c r="D45" s="31"/>
      <c r="E45" s="31"/>
      <c r="F45" s="35" t="s">
        <v>138</v>
      </c>
      <c r="G45" s="4"/>
      <c r="H45" s="5"/>
      <c r="I45" s="13" t="str">
        <f t="shared" si="0"/>
        <v xml:space="preserve">    </v>
      </c>
    </row>
    <row r="46" spans="1:9" x14ac:dyDescent="0.3">
      <c r="A46" s="81"/>
      <c r="B46" s="82"/>
      <c r="C46" s="82"/>
      <c r="D46" s="82"/>
      <c r="E46" s="82"/>
      <c r="F46" s="72"/>
      <c r="G46" s="72"/>
      <c r="H46" s="83"/>
      <c r="I46" s="13" t="str">
        <f t="shared" si="0"/>
        <v xml:space="preserve">    </v>
      </c>
    </row>
    <row r="47" spans="1:9" ht="65" x14ac:dyDescent="0.3">
      <c r="A47" s="19">
        <v>3.2</v>
      </c>
      <c r="B47" s="27"/>
      <c r="C47" s="27"/>
      <c r="D47" s="21" t="s">
        <v>40</v>
      </c>
      <c r="E47" s="21" t="s">
        <v>139</v>
      </c>
      <c r="F47" s="12" t="s">
        <v>140</v>
      </c>
      <c r="G47" s="36" t="s">
        <v>29</v>
      </c>
      <c r="H47" s="8">
        <f>(7*2.1+2+3)+(1.35*3.6*4)</f>
        <v>39.14</v>
      </c>
      <c r="I47" s="13" t="str">
        <f t="shared" si="0"/>
        <v>CP-SKIN    Wooden Strip panelling</v>
      </c>
    </row>
    <row r="48" spans="1:9" ht="134.25" customHeight="1" x14ac:dyDescent="0.3">
      <c r="A48" s="19"/>
      <c r="B48" s="27"/>
      <c r="C48" s="27"/>
      <c r="D48" s="27"/>
      <c r="E48" s="27"/>
      <c r="F48" s="36" t="s">
        <v>141</v>
      </c>
      <c r="G48" s="12"/>
      <c r="H48" s="28"/>
      <c r="I48" s="13" t="str">
        <f t="shared" si="0"/>
        <v xml:space="preserve">    </v>
      </c>
    </row>
    <row r="49" spans="1:9" x14ac:dyDescent="0.3">
      <c r="A49" s="19"/>
      <c r="B49" s="27"/>
      <c r="C49" s="27"/>
      <c r="D49" s="27"/>
      <c r="E49" s="27"/>
      <c r="F49" s="12"/>
      <c r="G49" s="12"/>
      <c r="H49" s="28"/>
      <c r="I49" s="13" t="str">
        <f t="shared" si="0"/>
        <v xml:space="preserve">    </v>
      </c>
    </row>
    <row r="50" spans="1:9" ht="65" x14ac:dyDescent="0.3">
      <c r="A50" s="9">
        <v>3.3</v>
      </c>
      <c r="B50" s="21"/>
      <c r="C50" s="21"/>
      <c r="D50" s="21" t="s">
        <v>96</v>
      </c>
      <c r="E50" s="21" t="s">
        <v>97</v>
      </c>
      <c r="F50" s="17" t="s">
        <v>100</v>
      </c>
      <c r="G50" s="36" t="s">
        <v>29</v>
      </c>
      <c r="H50" s="8">
        <f>2*1.35+5.2*1.35</f>
        <v>9.7200000000000006</v>
      </c>
      <c r="I50" s="13" t="str">
        <f t="shared" si="0"/>
        <v>CP-Part    Wooden Partition</v>
      </c>
    </row>
    <row r="51" spans="1:9" ht="264" customHeight="1" x14ac:dyDescent="0.3">
      <c r="A51" s="9"/>
      <c r="B51" s="21"/>
      <c r="C51" s="21"/>
      <c r="D51" s="21"/>
      <c r="E51" s="21"/>
      <c r="F51" s="16" t="s">
        <v>142</v>
      </c>
      <c r="G51" s="36"/>
      <c r="H51" s="8"/>
      <c r="I51" s="13" t="str">
        <f t="shared" si="0"/>
        <v xml:space="preserve">    </v>
      </c>
    </row>
    <row r="52" spans="1:9" x14ac:dyDescent="0.3">
      <c r="A52" s="9"/>
      <c r="B52" s="21"/>
      <c r="C52" s="21"/>
      <c r="D52" s="21"/>
      <c r="E52" s="21"/>
      <c r="F52" s="16"/>
      <c r="G52" s="36"/>
      <c r="H52" s="8"/>
      <c r="I52" s="13" t="str">
        <f t="shared" si="0"/>
        <v xml:space="preserve">    </v>
      </c>
    </row>
    <row r="53" spans="1:9" ht="65" x14ac:dyDescent="0.3">
      <c r="A53" s="9">
        <v>3.4</v>
      </c>
      <c r="B53" s="21"/>
      <c r="C53" s="21"/>
      <c r="D53" s="21" t="s">
        <v>96</v>
      </c>
      <c r="E53" s="21" t="s">
        <v>97</v>
      </c>
      <c r="F53" s="17" t="s">
        <v>101</v>
      </c>
      <c r="G53" s="36" t="s">
        <v>29</v>
      </c>
      <c r="H53" s="8">
        <f>7*1.35+2+1</f>
        <v>12.450000000000001</v>
      </c>
      <c r="I53" s="13" t="str">
        <f t="shared" si="0"/>
        <v>CP-Part    Wooden Partition</v>
      </c>
    </row>
    <row r="54" spans="1:9" ht="249" customHeight="1" x14ac:dyDescent="0.3">
      <c r="A54" s="9"/>
      <c r="B54" s="21"/>
      <c r="C54" s="21"/>
      <c r="D54" s="21"/>
      <c r="E54" s="21"/>
      <c r="F54" s="16" t="s">
        <v>143</v>
      </c>
      <c r="G54" s="36"/>
      <c r="H54" s="8"/>
      <c r="I54" s="13" t="str">
        <f t="shared" si="0"/>
        <v xml:space="preserve">    </v>
      </c>
    </row>
    <row r="55" spans="1:9" x14ac:dyDescent="0.3">
      <c r="A55" s="9"/>
      <c r="B55" s="21"/>
      <c r="C55" s="21"/>
      <c r="D55" s="21"/>
      <c r="E55" s="21"/>
      <c r="F55" s="16"/>
      <c r="G55" s="36"/>
      <c r="H55" s="8"/>
      <c r="I55" s="13" t="str">
        <f t="shared" si="0"/>
        <v xml:space="preserve">    </v>
      </c>
    </row>
    <row r="56" spans="1:9" ht="39" x14ac:dyDescent="0.3">
      <c r="A56" s="9">
        <v>3.5</v>
      </c>
      <c r="B56" s="21"/>
      <c r="C56" s="21"/>
      <c r="D56" s="21" t="s">
        <v>96</v>
      </c>
      <c r="E56" s="21" t="s">
        <v>103</v>
      </c>
      <c r="F56" s="17" t="s">
        <v>144</v>
      </c>
      <c r="G56" s="36" t="s">
        <v>35</v>
      </c>
      <c r="H56" s="8">
        <v>3</v>
      </c>
      <c r="I56" s="13" t="str">
        <f t="shared" si="0"/>
        <v>CP-Part    Glass-Screen</v>
      </c>
    </row>
    <row r="57" spans="1:9" ht="52" x14ac:dyDescent="0.3">
      <c r="A57" s="9"/>
      <c r="B57" s="21"/>
      <c r="C57" s="21"/>
      <c r="D57" s="21"/>
      <c r="E57" s="21"/>
      <c r="F57" s="20" t="s">
        <v>145</v>
      </c>
      <c r="G57" s="36"/>
      <c r="H57" s="8"/>
      <c r="I57" s="13" t="str">
        <f t="shared" si="0"/>
        <v xml:space="preserve">    </v>
      </c>
    </row>
    <row r="58" spans="1:9" x14ac:dyDescent="0.3">
      <c r="A58" s="9"/>
      <c r="B58" s="21"/>
      <c r="C58" s="21"/>
      <c r="D58" s="21"/>
      <c r="E58" s="21"/>
      <c r="F58" s="16"/>
      <c r="G58" s="36"/>
      <c r="H58" s="8"/>
      <c r="I58" s="13" t="str">
        <f t="shared" si="0"/>
        <v xml:space="preserve">    </v>
      </c>
    </row>
    <row r="59" spans="1:9" x14ac:dyDescent="0.3">
      <c r="A59" s="9"/>
      <c r="B59" s="21"/>
      <c r="C59" s="21"/>
      <c r="D59" s="21"/>
      <c r="E59" s="21"/>
      <c r="F59" s="12"/>
      <c r="G59" s="36"/>
      <c r="H59" s="8"/>
      <c r="I59" s="13" t="str">
        <f t="shared" si="0"/>
        <v xml:space="preserve">    </v>
      </c>
    </row>
    <row r="60" spans="1:9" ht="39" x14ac:dyDescent="0.3">
      <c r="A60" s="9">
        <v>3.6</v>
      </c>
      <c r="B60" s="24"/>
      <c r="C60" s="21"/>
      <c r="D60" s="21" t="s">
        <v>42</v>
      </c>
      <c r="E60" s="21" t="s">
        <v>63</v>
      </c>
      <c r="F60" s="18" t="s">
        <v>98</v>
      </c>
      <c r="G60" s="36" t="s">
        <v>62</v>
      </c>
      <c r="H60" s="8">
        <v>1</v>
      </c>
      <c r="I60" s="13" t="str">
        <f t="shared" si="0"/>
        <v>CP-FUR    Serving counter</v>
      </c>
    </row>
    <row r="61" spans="1:9" x14ac:dyDescent="0.3">
      <c r="A61" s="9"/>
      <c r="B61" s="24"/>
      <c r="C61" s="21"/>
      <c r="D61" s="21"/>
      <c r="E61" s="36"/>
      <c r="F61" s="18" t="s">
        <v>99</v>
      </c>
      <c r="G61" s="36"/>
      <c r="H61" s="8"/>
      <c r="I61" s="13" t="str">
        <f t="shared" si="0"/>
        <v xml:space="preserve">    </v>
      </c>
    </row>
    <row r="62" spans="1:9" ht="290.25" customHeight="1" x14ac:dyDescent="0.3">
      <c r="A62" s="9"/>
      <c r="B62" s="24"/>
      <c r="C62" s="21"/>
      <c r="D62" s="21"/>
      <c r="E62" s="36"/>
      <c r="F62" s="45" t="s">
        <v>146</v>
      </c>
      <c r="G62" s="36"/>
      <c r="H62" s="8"/>
      <c r="I62" s="13" t="str">
        <f t="shared" si="0"/>
        <v xml:space="preserve">    </v>
      </c>
    </row>
    <row r="63" spans="1:9" x14ac:dyDescent="0.3">
      <c r="A63" s="9"/>
      <c r="B63" s="24"/>
      <c r="C63" s="21"/>
      <c r="D63" s="21"/>
      <c r="E63" s="36"/>
      <c r="F63" s="36"/>
      <c r="G63" s="36"/>
      <c r="H63" s="8"/>
      <c r="I63" s="13" t="str">
        <f t="shared" si="0"/>
        <v xml:space="preserve">    </v>
      </c>
    </row>
    <row r="64" spans="1:9" ht="39" x14ac:dyDescent="0.3">
      <c r="A64" s="9">
        <v>3.7</v>
      </c>
      <c r="B64" s="21"/>
      <c r="C64" s="21"/>
      <c r="D64" s="21" t="s">
        <v>42</v>
      </c>
      <c r="E64" s="21" t="s">
        <v>43</v>
      </c>
      <c r="F64" s="18" t="s">
        <v>44</v>
      </c>
      <c r="G64" s="36"/>
      <c r="H64" s="8"/>
      <c r="I64" s="13" t="str">
        <f t="shared" si="0"/>
        <v>CP-FUR    Coffee station</v>
      </c>
    </row>
    <row r="65" spans="1:9" x14ac:dyDescent="0.3">
      <c r="A65" s="26"/>
      <c r="B65" s="21"/>
      <c r="C65" s="21"/>
      <c r="D65" s="21"/>
      <c r="E65" s="21"/>
      <c r="F65" s="18" t="s">
        <v>102</v>
      </c>
      <c r="G65" s="36" t="s">
        <v>9</v>
      </c>
      <c r="H65" s="8">
        <v>1</v>
      </c>
      <c r="I65" s="13" t="str">
        <f t="shared" si="0"/>
        <v xml:space="preserve">    </v>
      </c>
    </row>
    <row r="66" spans="1:9" ht="247" x14ac:dyDescent="0.3">
      <c r="A66" s="9"/>
      <c r="B66" s="21"/>
      <c r="C66" s="21"/>
      <c r="D66" s="21"/>
      <c r="E66" s="36"/>
      <c r="F66" s="14" t="s">
        <v>147</v>
      </c>
      <c r="G66" s="36"/>
      <c r="H66" s="8"/>
      <c r="I66" s="13" t="str">
        <f t="shared" si="0"/>
        <v xml:space="preserve">    </v>
      </c>
    </row>
    <row r="67" spans="1:9" x14ac:dyDescent="0.3">
      <c r="A67" s="9"/>
      <c r="B67" s="21"/>
      <c r="C67" s="21"/>
      <c r="D67" s="21"/>
      <c r="E67" s="36"/>
      <c r="F67" s="36"/>
      <c r="G67" s="36"/>
      <c r="H67" s="8"/>
      <c r="I67" s="13" t="str">
        <f t="shared" si="0"/>
        <v xml:space="preserve">    </v>
      </c>
    </row>
    <row r="68" spans="1:9" x14ac:dyDescent="0.3">
      <c r="A68" s="9"/>
      <c r="B68" s="21"/>
      <c r="C68" s="21"/>
      <c r="D68" s="21"/>
      <c r="E68" s="36"/>
      <c r="F68" s="36"/>
      <c r="G68" s="36"/>
      <c r="H68" s="8"/>
      <c r="I68" s="13" t="str">
        <f t="shared" si="0"/>
        <v xml:space="preserve">    </v>
      </c>
    </row>
    <row r="69" spans="1:9" ht="26" x14ac:dyDescent="0.3">
      <c r="A69" s="9">
        <v>3.8</v>
      </c>
      <c r="B69" s="21"/>
      <c r="C69" s="21"/>
      <c r="D69" s="21" t="s">
        <v>41</v>
      </c>
      <c r="E69" s="21" t="s">
        <v>49</v>
      </c>
      <c r="F69" s="18" t="s">
        <v>69</v>
      </c>
      <c r="G69" s="36" t="s">
        <v>6</v>
      </c>
      <c r="H69" s="8">
        <f>(5*1)</f>
        <v>5</v>
      </c>
      <c r="I69" s="13" t="str">
        <f t="shared" si="0"/>
        <v>CP-GL    SS Jali</v>
      </c>
    </row>
    <row r="70" spans="1:9" ht="65" x14ac:dyDescent="0.3">
      <c r="A70" s="9"/>
      <c r="B70" s="21"/>
      <c r="C70" s="21"/>
      <c r="D70" s="21"/>
      <c r="E70" s="36"/>
      <c r="F70" s="39" t="s">
        <v>104</v>
      </c>
      <c r="G70" s="36"/>
      <c r="H70" s="8"/>
      <c r="I70" s="13" t="str">
        <f t="shared" si="0"/>
        <v xml:space="preserve">    </v>
      </c>
    </row>
    <row r="71" spans="1:9" x14ac:dyDescent="0.3">
      <c r="A71" s="9"/>
      <c r="B71" s="21"/>
      <c r="C71" s="21"/>
      <c r="D71" s="21"/>
      <c r="E71" s="36"/>
      <c r="F71" s="36"/>
      <c r="G71" s="36"/>
      <c r="H71" s="8"/>
      <c r="I71" s="13" t="str">
        <f t="shared" si="0"/>
        <v xml:space="preserve">    </v>
      </c>
    </row>
    <row r="72" spans="1:9" x14ac:dyDescent="0.3">
      <c r="A72" s="9"/>
      <c r="B72" s="21"/>
      <c r="C72" s="21"/>
      <c r="D72" s="21"/>
      <c r="E72" s="36"/>
      <c r="F72" s="36"/>
      <c r="G72" s="36"/>
      <c r="H72" s="8"/>
      <c r="I72" s="13" t="str">
        <f t="shared" si="0"/>
        <v xml:space="preserve">    </v>
      </c>
    </row>
    <row r="73" spans="1:9" ht="39" x14ac:dyDescent="0.3">
      <c r="A73" s="9">
        <v>3.9</v>
      </c>
      <c r="B73" s="21"/>
      <c r="C73" s="21"/>
      <c r="D73" s="21" t="s">
        <v>42</v>
      </c>
      <c r="E73" s="21" t="s">
        <v>45</v>
      </c>
      <c r="F73" s="17" t="s">
        <v>46</v>
      </c>
      <c r="G73" s="36" t="s">
        <v>9</v>
      </c>
      <c r="H73" s="8">
        <v>3</v>
      </c>
      <c r="I73" s="13" t="str">
        <f t="shared" si="0"/>
        <v>CP-FUR    TV Frame</v>
      </c>
    </row>
    <row r="74" spans="1:9" ht="91" x14ac:dyDescent="0.3">
      <c r="A74" s="9"/>
      <c r="B74" s="21"/>
      <c r="C74" s="21"/>
      <c r="D74" s="21"/>
      <c r="E74" s="36"/>
      <c r="F74" s="16" t="s">
        <v>148</v>
      </c>
      <c r="G74" s="36"/>
      <c r="H74" s="8"/>
      <c r="I74" s="13" t="str">
        <f t="shared" ref="I74:I123" si="1">CONCATENATE(D74,"    ",E74)</f>
        <v xml:space="preserve">    </v>
      </c>
    </row>
    <row r="75" spans="1:9" x14ac:dyDescent="0.3">
      <c r="A75" s="9"/>
      <c r="B75" s="21"/>
      <c r="C75" s="21"/>
      <c r="D75" s="21"/>
      <c r="E75" s="36"/>
      <c r="F75" s="36"/>
      <c r="G75" s="36"/>
      <c r="H75" s="8"/>
      <c r="I75" s="13" t="str">
        <f t="shared" si="1"/>
        <v xml:space="preserve">    </v>
      </c>
    </row>
    <row r="76" spans="1:9" ht="39" x14ac:dyDescent="0.3">
      <c r="A76" s="26">
        <v>3.1</v>
      </c>
      <c r="B76" s="21"/>
      <c r="C76" s="21"/>
      <c r="D76" s="21" t="s">
        <v>41</v>
      </c>
      <c r="E76" s="21" t="s">
        <v>47</v>
      </c>
      <c r="F76" s="18" t="s">
        <v>48</v>
      </c>
      <c r="G76" s="36" t="s">
        <v>9</v>
      </c>
      <c r="H76" s="8">
        <v>4</v>
      </c>
      <c r="I76" s="13" t="str">
        <f t="shared" si="1"/>
        <v>CP-GL    Glass Shelf</v>
      </c>
    </row>
    <row r="77" spans="1:9" ht="39" x14ac:dyDescent="0.3">
      <c r="A77" s="9"/>
      <c r="B77" s="21"/>
      <c r="C77" s="21"/>
      <c r="D77" s="21"/>
      <c r="E77" s="36"/>
      <c r="F77" s="14" t="s">
        <v>105</v>
      </c>
      <c r="G77" s="36"/>
      <c r="H77" s="8"/>
      <c r="I77" s="13" t="str">
        <f t="shared" si="1"/>
        <v xml:space="preserve">    </v>
      </c>
    </row>
    <row r="78" spans="1:9" x14ac:dyDescent="0.3">
      <c r="A78" s="68"/>
      <c r="B78" s="58"/>
      <c r="C78" s="58"/>
      <c r="D78" s="58"/>
      <c r="E78" s="69"/>
      <c r="F78" s="69"/>
      <c r="G78" s="69"/>
      <c r="H78" s="57"/>
      <c r="I78" s="13" t="str">
        <f t="shared" si="1"/>
        <v xml:space="preserve">    </v>
      </c>
    </row>
    <row r="79" spans="1:9" ht="39" x14ac:dyDescent="0.3">
      <c r="A79" s="26">
        <v>3.11</v>
      </c>
      <c r="B79" s="21"/>
      <c r="C79" s="21"/>
      <c r="D79" s="21" t="s">
        <v>41</v>
      </c>
      <c r="E79" s="21" t="s">
        <v>109</v>
      </c>
      <c r="F79" s="18" t="s">
        <v>111</v>
      </c>
      <c r="G79" s="36" t="s">
        <v>110</v>
      </c>
      <c r="H79" s="8">
        <v>1</v>
      </c>
      <c r="I79" s="13" t="str">
        <f t="shared" si="1"/>
        <v>CP-GL    Glass Box</v>
      </c>
    </row>
    <row r="80" spans="1:9" ht="52" x14ac:dyDescent="0.3">
      <c r="A80" s="9"/>
      <c r="B80" s="21"/>
      <c r="C80" s="21"/>
      <c r="D80" s="21"/>
      <c r="E80" s="36"/>
      <c r="F80" s="14" t="s">
        <v>115</v>
      </c>
      <c r="G80" s="36"/>
      <c r="H80" s="8"/>
      <c r="I80" s="13" t="str">
        <f t="shared" si="1"/>
        <v xml:space="preserve">    </v>
      </c>
    </row>
    <row r="81" spans="1:9" x14ac:dyDescent="0.3">
      <c r="A81" s="9"/>
      <c r="B81" s="21"/>
      <c r="C81" s="21"/>
      <c r="D81" s="21"/>
      <c r="E81" s="36"/>
      <c r="F81" s="36"/>
      <c r="G81" s="36"/>
      <c r="H81" s="8"/>
      <c r="I81" s="13" t="str">
        <f t="shared" si="1"/>
        <v xml:space="preserve">    </v>
      </c>
    </row>
    <row r="82" spans="1:9" ht="39" x14ac:dyDescent="0.3">
      <c r="A82" s="26">
        <v>3.12</v>
      </c>
      <c r="B82" s="21"/>
      <c r="C82" s="21"/>
      <c r="D82" s="21" t="s">
        <v>41</v>
      </c>
      <c r="E82" s="21" t="s">
        <v>109</v>
      </c>
      <c r="F82" s="18" t="s">
        <v>112</v>
      </c>
      <c r="G82" s="36" t="s">
        <v>110</v>
      </c>
      <c r="H82" s="8">
        <v>1</v>
      </c>
      <c r="I82" s="13" t="str">
        <f t="shared" si="1"/>
        <v>CP-GL    Glass Box</v>
      </c>
    </row>
    <row r="83" spans="1:9" ht="52" x14ac:dyDescent="0.3">
      <c r="A83" s="9"/>
      <c r="B83" s="21"/>
      <c r="C83" s="21"/>
      <c r="D83" s="21"/>
      <c r="E83" s="36"/>
      <c r="F83" s="14" t="s">
        <v>116</v>
      </c>
      <c r="G83" s="36"/>
      <c r="H83" s="8"/>
      <c r="I83" s="13" t="str">
        <f t="shared" si="1"/>
        <v xml:space="preserve">    </v>
      </c>
    </row>
    <row r="84" spans="1:9" x14ac:dyDescent="0.3">
      <c r="A84" s="68"/>
      <c r="B84" s="58"/>
      <c r="C84" s="58"/>
      <c r="D84" s="58"/>
      <c r="E84" s="69"/>
      <c r="F84" s="69"/>
      <c r="G84" s="69"/>
      <c r="H84" s="57"/>
      <c r="I84" s="13" t="str">
        <f t="shared" si="1"/>
        <v xml:space="preserve">    </v>
      </c>
    </row>
    <row r="85" spans="1:9" x14ac:dyDescent="0.3">
      <c r="A85" s="68"/>
      <c r="B85" s="58"/>
      <c r="C85" s="58"/>
      <c r="D85" s="58"/>
      <c r="E85" s="69"/>
      <c r="F85" s="69"/>
      <c r="G85" s="69"/>
      <c r="H85" s="57"/>
      <c r="I85" s="13" t="str">
        <f t="shared" si="1"/>
        <v xml:space="preserve">    </v>
      </c>
    </row>
    <row r="86" spans="1:9" ht="39" x14ac:dyDescent="0.3">
      <c r="A86" s="88">
        <v>3.13</v>
      </c>
      <c r="B86" s="58"/>
      <c r="C86" s="58"/>
      <c r="D86" s="10" t="s">
        <v>50</v>
      </c>
      <c r="E86" s="10" t="s">
        <v>64</v>
      </c>
      <c r="F86" s="25" t="s">
        <v>65</v>
      </c>
      <c r="G86" s="6" t="s">
        <v>51</v>
      </c>
      <c r="H86" s="7">
        <v>1</v>
      </c>
      <c r="I86" s="13" t="str">
        <f t="shared" si="1"/>
        <v>CP-DR     DOOR D-8</v>
      </c>
    </row>
    <row r="87" spans="1:9" x14ac:dyDescent="0.3">
      <c r="A87" s="68"/>
      <c r="B87" s="58"/>
      <c r="C87" s="58"/>
      <c r="D87" s="10"/>
      <c r="E87" s="6"/>
      <c r="F87" s="52" t="s">
        <v>67</v>
      </c>
      <c r="G87" s="6"/>
      <c r="H87" s="7"/>
      <c r="I87" s="13" t="str">
        <f t="shared" si="1"/>
        <v xml:space="preserve">    </v>
      </c>
    </row>
    <row r="88" spans="1:9" x14ac:dyDescent="0.3">
      <c r="A88" s="68"/>
      <c r="B88" s="58"/>
      <c r="C88" s="58"/>
      <c r="D88" s="10"/>
      <c r="E88" s="6"/>
      <c r="F88" s="52" t="s">
        <v>52</v>
      </c>
      <c r="G88" s="6"/>
      <c r="H88" s="7"/>
      <c r="I88" s="13" t="str">
        <f t="shared" si="1"/>
        <v xml:space="preserve">    </v>
      </c>
    </row>
    <row r="89" spans="1:9" ht="117" x14ac:dyDescent="0.3">
      <c r="A89" s="68"/>
      <c r="B89" s="58"/>
      <c r="C89" s="58"/>
      <c r="D89" s="10"/>
      <c r="E89" s="6"/>
      <c r="F89" s="52" t="s">
        <v>107</v>
      </c>
      <c r="G89" s="6"/>
      <c r="H89" s="7"/>
      <c r="I89" s="13" t="str">
        <f t="shared" si="1"/>
        <v xml:space="preserve">    </v>
      </c>
    </row>
    <row r="90" spans="1:9" x14ac:dyDescent="0.3">
      <c r="A90" s="68"/>
      <c r="B90" s="58"/>
      <c r="C90" s="58"/>
      <c r="D90" s="10"/>
      <c r="E90" s="10"/>
      <c r="F90" s="51" t="s">
        <v>12</v>
      </c>
      <c r="G90" s="6"/>
      <c r="H90" s="7"/>
      <c r="I90" s="13" t="str">
        <f t="shared" si="1"/>
        <v xml:space="preserve">    </v>
      </c>
    </row>
    <row r="91" spans="1:9" ht="78" x14ac:dyDescent="0.3">
      <c r="A91" s="68"/>
      <c r="B91" s="58"/>
      <c r="C91" s="58"/>
      <c r="D91" s="10"/>
      <c r="E91" s="6"/>
      <c r="F91" s="23" t="s">
        <v>108</v>
      </c>
      <c r="G91" s="6"/>
      <c r="H91" s="7"/>
      <c r="I91" s="13" t="str">
        <f t="shared" si="1"/>
        <v xml:space="preserve">    </v>
      </c>
    </row>
    <row r="92" spans="1:9" x14ac:dyDescent="0.3">
      <c r="A92" s="68"/>
      <c r="B92" s="58"/>
      <c r="C92" s="58"/>
      <c r="D92" s="10"/>
      <c r="E92" s="6"/>
      <c r="F92" s="50" t="s">
        <v>13</v>
      </c>
      <c r="G92" s="6"/>
      <c r="H92" s="7"/>
      <c r="I92" s="13" t="str">
        <f t="shared" si="1"/>
        <v xml:space="preserve">    </v>
      </c>
    </row>
    <row r="93" spans="1:9" ht="26" x14ac:dyDescent="0.3">
      <c r="A93" s="68"/>
      <c r="B93" s="58"/>
      <c r="C93" s="58"/>
      <c r="D93" s="10"/>
      <c r="E93" s="6"/>
      <c r="F93" s="20" t="s">
        <v>75</v>
      </c>
      <c r="G93" s="6"/>
      <c r="H93" s="7"/>
      <c r="I93" s="13" t="str">
        <f t="shared" si="1"/>
        <v xml:space="preserve">    </v>
      </c>
    </row>
    <row r="94" spans="1:9" x14ac:dyDescent="0.3">
      <c r="A94" s="68"/>
      <c r="B94" s="58"/>
      <c r="C94" s="58"/>
      <c r="D94" s="10"/>
      <c r="E94" s="10"/>
      <c r="F94" s="51" t="s">
        <v>24</v>
      </c>
      <c r="G94" s="6"/>
      <c r="H94" s="7"/>
      <c r="I94" s="13" t="str">
        <f t="shared" si="1"/>
        <v xml:space="preserve">    </v>
      </c>
    </row>
    <row r="95" spans="1:9" ht="65" x14ac:dyDescent="0.3">
      <c r="A95" s="68"/>
      <c r="B95" s="58"/>
      <c r="C95" s="58"/>
      <c r="D95" s="10"/>
      <c r="E95" s="6"/>
      <c r="F95" s="52" t="s">
        <v>66</v>
      </c>
      <c r="G95" s="6"/>
      <c r="H95" s="7"/>
      <c r="I95" s="13" t="str">
        <f t="shared" si="1"/>
        <v xml:space="preserve">    </v>
      </c>
    </row>
    <row r="96" spans="1:9" x14ac:dyDescent="0.3">
      <c r="A96" s="68"/>
      <c r="B96" s="58"/>
      <c r="C96" s="58"/>
      <c r="D96" s="58"/>
      <c r="E96" s="69"/>
      <c r="F96" s="69"/>
      <c r="G96" s="69"/>
      <c r="H96" s="57"/>
      <c r="I96" s="13" t="str">
        <f t="shared" si="1"/>
        <v xml:space="preserve">    </v>
      </c>
    </row>
    <row r="97" spans="1:9" ht="52" x14ac:dyDescent="0.3">
      <c r="A97" s="29">
        <v>3.14</v>
      </c>
      <c r="B97" s="27"/>
      <c r="C97" s="27"/>
      <c r="D97" s="21" t="s">
        <v>40</v>
      </c>
      <c r="E97" s="21" t="s">
        <v>149</v>
      </c>
      <c r="F97" s="12" t="s">
        <v>113</v>
      </c>
      <c r="G97" s="36" t="s">
        <v>35</v>
      </c>
      <c r="H97" s="8">
        <v>10</v>
      </c>
      <c r="I97" s="13" t="str">
        <f t="shared" si="1"/>
        <v>CP-SKIN    Wooden Capital</v>
      </c>
    </row>
    <row r="98" spans="1:9" ht="117" x14ac:dyDescent="0.3">
      <c r="A98" s="19"/>
      <c r="B98" s="27"/>
      <c r="C98" s="27"/>
      <c r="D98" s="27"/>
      <c r="E98" s="27"/>
      <c r="F98" s="36" t="s">
        <v>156</v>
      </c>
      <c r="G98" s="12"/>
      <c r="H98" s="28"/>
      <c r="I98" s="13" t="str">
        <f t="shared" si="1"/>
        <v xml:space="preserve">    </v>
      </c>
    </row>
    <row r="99" spans="1:9" x14ac:dyDescent="0.3">
      <c r="A99" s="68"/>
      <c r="B99" s="58"/>
      <c r="C99" s="58"/>
      <c r="D99" s="58"/>
      <c r="E99" s="69"/>
      <c r="F99" s="69"/>
      <c r="G99" s="69"/>
      <c r="H99" s="57"/>
      <c r="I99" s="13" t="str">
        <f t="shared" si="1"/>
        <v xml:space="preserve">    </v>
      </c>
    </row>
    <row r="100" spans="1:9" x14ac:dyDescent="0.3">
      <c r="A100" s="29">
        <v>3.15</v>
      </c>
      <c r="B100" s="27"/>
      <c r="C100" s="27"/>
      <c r="D100" s="21"/>
      <c r="E100" s="21"/>
      <c r="F100" s="25" t="s">
        <v>78</v>
      </c>
      <c r="G100" s="6" t="s">
        <v>8</v>
      </c>
      <c r="H100" s="7">
        <v>22</v>
      </c>
      <c r="I100" s="13" t="str">
        <f t="shared" si="1"/>
        <v xml:space="preserve">    </v>
      </c>
    </row>
    <row r="101" spans="1:9" ht="208" x14ac:dyDescent="0.3">
      <c r="A101" s="19"/>
      <c r="B101" s="27"/>
      <c r="C101" s="27"/>
      <c r="D101" s="21"/>
      <c r="E101" s="21"/>
      <c r="F101" s="20" t="s">
        <v>150</v>
      </c>
      <c r="G101" s="36"/>
      <c r="H101" s="8"/>
      <c r="I101" s="13" t="str">
        <f t="shared" si="1"/>
        <v xml:space="preserve">    </v>
      </c>
    </row>
    <row r="102" spans="1:9" x14ac:dyDescent="0.3">
      <c r="A102" s="19"/>
      <c r="B102" s="27"/>
      <c r="C102" s="27"/>
      <c r="D102" s="21"/>
      <c r="E102" s="21"/>
      <c r="F102" s="20"/>
      <c r="G102" s="36"/>
      <c r="H102" s="8"/>
      <c r="I102" s="13" t="str">
        <f t="shared" si="1"/>
        <v xml:space="preserve">    </v>
      </c>
    </row>
    <row r="103" spans="1:9" x14ac:dyDescent="0.3">
      <c r="A103" s="29">
        <v>3.16</v>
      </c>
      <c r="B103" s="27"/>
      <c r="C103" s="27"/>
      <c r="D103" s="21"/>
      <c r="E103" s="21"/>
      <c r="F103" s="25" t="s">
        <v>118</v>
      </c>
      <c r="G103" s="6" t="s">
        <v>119</v>
      </c>
      <c r="H103" s="7">
        <v>10</v>
      </c>
      <c r="I103" s="13" t="str">
        <f t="shared" si="1"/>
        <v xml:space="preserve">    </v>
      </c>
    </row>
    <row r="104" spans="1:9" ht="91" x14ac:dyDescent="0.3">
      <c r="A104" s="19"/>
      <c r="B104" s="27"/>
      <c r="C104" s="27"/>
      <c r="D104" s="21"/>
      <c r="E104" s="21"/>
      <c r="F104" s="20" t="s">
        <v>151</v>
      </c>
      <c r="G104" s="36"/>
      <c r="H104" s="8"/>
      <c r="I104" s="13" t="str">
        <f t="shared" si="1"/>
        <v xml:space="preserve">    </v>
      </c>
    </row>
    <row r="105" spans="1:9" x14ac:dyDescent="0.3">
      <c r="A105" s="19"/>
      <c r="B105" s="27"/>
      <c r="C105" s="27"/>
      <c r="D105" s="21"/>
      <c r="E105" s="21"/>
      <c r="F105" s="12"/>
      <c r="G105" s="36"/>
      <c r="H105" s="8"/>
      <c r="I105" s="13" t="str">
        <f t="shared" si="1"/>
        <v xml:space="preserve">    </v>
      </c>
    </row>
    <row r="106" spans="1:9" x14ac:dyDescent="0.3">
      <c r="A106" s="29">
        <v>3.17</v>
      </c>
      <c r="B106" s="27"/>
      <c r="C106" s="27"/>
      <c r="D106" s="21"/>
      <c r="E106" s="21"/>
      <c r="F106" s="12" t="s">
        <v>152</v>
      </c>
      <c r="G106" s="6" t="s">
        <v>8</v>
      </c>
      <c r="H106" s="7">
        <v>6</v>
      </c>
      <c r="I106" s="13" t="str">
        <f t="shared" si="1"/>
        <v xml:space="preserve">    </v>
      </c>
    </row>
    <row r="107" spans="1:9" ht="91" x14ac:dyDescent="0.3">
      <c r="A107" s="19"/>
      <c r="B107" s="27"/>
      <c r="C107" s="27"/>
      <c r="D107" s="21"/>
      <c r="E107" s="21"/>
      <c r="F107" s="36" t="s">
        <v>153</v>
      </c>
      <c r="G107" s="36"/>
      <c r="H107" s="8"/>
      <c r="I107" s="13" t="str">
        <f t="shared" si="1"/>
        <v xml:space="preserve">    </v>
      </c>
    </row>
    <row r="108" spans="1:9" x14ac:dyDescent="0.3">
      <c r="A108" s="19"/>
      <c r="B108" s="27"/>
      <c r="C108" s="27"/>
      <c r="D108" s="21"/>
      <c r="E108" s="21"/>
      <c r="F108" s="12"/>
      <c r="G108" s="36"/>
      <c r="H108" s="8"/>
      <c r="I108" s="13" t="str">
        <f t="shared" si="1"/>
        <v xml:space="preserve">    </v>
      </c>
    </row>
    <row r="109" spans="1:9" x14ac:dyDescent="0.3">
      <c r="A109" s="29">
        <v>3.18</v>
      </c>
      <c r="B109" s="27"/>
      <c r="C109" s="27"/>
      <c r="D109" s="21"/>
      <c r="E109" s="21"/>
      <c r="F109" s="12" t="s">
        <v>117</v>
      </c>
      <c r="G109" s="6" t="s">
        <v>6</v>
      </c>
      <c r="H109" s="7">
        <f>5*3.6</f>
        <v>18</v>
      </c>
      <c r="I109" s="13" t="str">
        <f t="shared" si="1"/>
        <v xml:space="preserve">    </v>
      </c>
    </row>
    <row r="110" spans="1:9" ht="78" x14ac:dyDescent="0.3">
      <c r="A110" s="87"/>
      <c r="B110" s="75"/>
      <c r="C110" s="75"/>
      <c r="D110" s="58"/>
      <c r="E110" s="58"/>
      <c r="F110" s="23" t="s">
        <v>154</v>
      </c>
      <c r="G110" s="69"/>
      <c r="H110" s="57"/>
      <c r="I110" s="13" t="str">
        <f t="shared" si="1"/>
        <v xml:space="preserve">    </v>
      </c>
    </row>
    <row r="111" spans="1:9" ht="13.5" thickBot="1" x14ac:dyDescent="0.35">
      <c r="A111" s="68"/>
      <c r="B111" s="58"/>
      <c r="C111" s="58"/>
      <c r="D111" s="58"/>
      <c r="E111" s="69"/>
      <c r="F111" s="69"/>
      <c r="G111" s="69"/>
      <c r="H111" s="57"/>
      <c r="I111" s="13" t="str">
        <f t="shared" si="1"/>
        <v xml:space="preserve">    </v>
      </c>
    </row>
    <row r="112" spans="1:9" ht="24" customHeight="1" thickBot="1" x14ac:dyDescent="0.35">
      <c r="A112" s="84"/>
      <c r="B112" s="85"/>
      <c r="C112" s="85"/>
      <c r="D112" s="85"/>
      <c r="E112" s="86"/>
      <c r="F112" s="65" t="s">
        <v>121</v>
      </c>
      <c r="G112" s="86"/>
      <c r="H112" s="67"/>
      <c r="I112" s="13" t="str">
        <f t="shared" si="1"/>
        <v xml:space="preserve">    </v>
      </c>
    </row>
    <row r="113" spans="1:9" ht="13.5" thickBot="1" x14ac:dyDescent="0.35">
      <c r="A113" s="77"/>
      <c r="B113" s="77"/>
      <c r="C113" s="77"/>
      <c r="D113" s="77"/>
      <c r="E113" s="77"/>
      <c r="F113" s="77"/>
      <c r="G113" s="77"/>
      <c r="H113" s="77"/>
      <c r="I113" s="13" t="str">
        <f t="shared" si="1"/>
        <v xml:space="preserve">    </v>
      </c>
    </row>
    <row r="114" spans="1:9" ht="15" thickBot="1" x14ac:dyDescent="0.35">
      <c r="A114" s="114" t="s">
        <v>14</v>
      </c>
      <c r="B114" s="103"/>
      <c r="C114" s="103"/>
      <c r="D114" s="103"/>
      <c r="E114" s="103"/>
      <c r="F114" s="104" t="s">
        <v>53</v>
      </c>
      <c r="G114" s="104"/>
      <c r="H114" s="105"/>
      <c r="I114" s="13" t="str">
        <f t="shared" si="1"/>
        <v xml:space="preserve">    </v>
      </c>
    </row>
    <row r="115" spans="1:9" ht="15.75" customHeight="1" x14ac:dyDescent="0.3">
      <c r="A115" s="113"/>
      <c r="B115" s="98"/>
      <c r="C115" s="98"/>
      <c r="D115" s="98"/>
      <c r="E115" s="98"/>
      <c r="F115" s="99"/>
      <c r="G115" s="100"/>
      <c r="H115" s="101"/>
      <c r="I115" s="13" t="str">
        <f t="shared" si="1"/>
        <v xml:space="preserve">    </v>
      </c>
    </row>
    <row r="116" spans="1:9" ht="39" x14ac:dyDescent="0.3">
      <c r="A116" s="30">
        <v>4.0999999999999996</v>
      </c>
      <c r="B116" s="31"/>
      <c r="C116" s="31"/>
      <c r="D116" s="31" t="s">
        <v>15</v>
      </c>
      <c r="E116" s="31" t="s">
        <v>54</v>
      </c>
      <c r="F116" s="32" t="s">
        <v>56</v>
      </c>
      <c r="G116" s="4" t="s">
        <v>6</v>
      </c>
      <c r="H116" s="5">
        <v>10</v>
      </c>
      <c r="I116" s="13" t="str">
        <f t="shared" si="1"/>
        <v>PNT    Wall Paint</v>
      </c>
    </row>
    <row r="117" spans="1:9" ht="72.5" x14ac:dyDescent="0.3">
      <c r="A117" s="30"/>
      <c r="B117" s="31"/>
      <c r="C117" s="31"/>
      <c r="D117" s="31"/>
      <c r="E117" s="31"/>
      <c r="F117" s="33" t="s">
        <v>55</v>
      </c>
      <c r="G117" s="4"/>
      <c r="H117" s="5"/>
      <c r="I117" s="13" t="str">
        <f t="shared" si="1"/>
        <v xml:space="preserve">    </v>
      </c>
    </row>
    <row r="118" spans="1:9" ht="14.5" x14ac:dyDescent="0.3">
      <c r="A118" s="30"/>
      <c r="B118" s="31"/>
      <c r="C118" s="31"/>
      <c r="D118" s="31"/>
      <c r="E118" s="31"/>
      <c r="F118" s="33"/>
      <c r="G118" s="4"/>
      <c r="H118" s="5"/>
      <c r="I118" s="13" t="str">
        <f t="shared" si="1"/>
        <v xml:space="preserve">    </v>
      </c>
    </row>
    <row r="119" spans="1:9" ht="39" x14ac:dyDescent="0.3">
      <c r="A119" s="30">
        <v>4.2</v>
      </c>
      <c r="B119" s="31"/>
      <c r="C119" s="31"/>
      <c r="D119" s="31" t="s">
        <v>15</v>
      </c>
      <c r="E119" s="31" t="s">
        <v>57</v>
      </c>
      <c r="F119" s="32" t="s">
        <v>16</v>
      </c>
      <c r="G119" s="4" t="s">
        <v>6</v>
      </c>
      <c r="H119" s="5">
        <v>20</v>
      </c>
      <c r="I119" s="13" t="str">
        <f t="shared" si="1"/>
        <v>PNT    Ceiling Paint</v>
      </c>
    </row>
    <row r="120" spans="1:9" ht="72.5" x14ac:dyDescent="0.3">
      <c r="A120" s="30"/>
      <c r="B120" s="31"/>
      <c r="C120" s="31"/>
      <c r="D120" s="31"/>
      <c r="E120" s="31"/>
      <c r="F120" s="33" t="s">
        <v>58</v>
      </c>
      <c r="G120" s="4"/>
      <c r="H120" s="5"/>
      <c r="I120" s="13" t="str">
        <f t="shared" si="1"/>
        <v xml:space="preserve">    </v>
      </c>
    </row>
    <row r="121" spans="1:9" ht="14.5" x14ac:dyDescent="0.3">
      <c r="A121" s="30"/>
      <c r="B121" s="31"/>
      <c r="C121" s="31"/>
      <c r="D121" s="31"/>
      <c r="E121" s="31"/>
      <c r="F121" s="33"/>
      <c r="G121" s="4"/>
      <c r="H121" s="5"/>
      <c r="I121" s="13" t="str">
        <f t="shared" si="1"/>
        <v xml:space="preserve">    </v>
      </c>
    </row>
    <row r="122" spans="1:9" ht="39" x14ac:dyDescent="0.3">
      <c r="A122" s="30">
        <v>4.3</v>
      </c>
      <c r="B122" s="31"/>
      <c r="C122" s="31"/>
      <c r="D122" s="31" t="s">
        <v>15</v>
      </c>
      <c r="E122" s="31" t="s">
        <v>59</v>
      </c>
      <c r="F122" s="32" t="s">
        <v>60</v>
      </c>
      <c r="G122" s="4" t="s">
        <v>6</v>
      </c>
      <c r="H122" s="5">
        <v>10</v>
      </c>
      <c r="I122" s="13" t="str">
        <f t="shared" si="1"/>
        <v>PNT    Black Paint</v>
      </c>
    </row>
    <row r="123" spans="1:9" ht="43.5" x14ac:dyDescent="0.3">
      <c r="A123" s="30"/>
      <c r="B123" s="31"/>
      <c r="C123" s="31"/>
      <c r="D123" s="31"/>
      <c r="E123" s="31"/>
      <c r="F123" s="33" t="s">
        <v>61</v>
      </c>
      <c r="G123" s="4"/>
      <c r="H123" s="5"/>
      <c r="I123" s="13" t="str">
        <f t="shared" si="1"/>
        <v xml:space="preserve">    </v>
      </c>
    </row>
    <row r="124" spans="1:9" ht="15" thickBot="1" x14ac:dyDescent="0.35">
      <c r="A124" s="30"/>
      <c r="B124" s="31"/>
      <c r="C124" s="31"/>
      <c r="D124" s="31"/>
      <c r="E124" s="31"/>
      <c r="F124" s="33"/>
      <c r="G124" s="4"/>
      <c r="H124" s="5"/>
    </row>
    <row r="125" spans="1:9" ht="13.5" thickBot="1" x14ac:dyDescent="0.35">
      <c r="A125" s="84"/>
      <c r="B125" s="85"/>
      <c r="C125" s="85"/>
      <c r="D125" s="85"/>
      <c r="E125" s="86"/>
      <c r="F125" s="65" t="s">
        <v>123</v>
      </c>
      <c r="G125" s="86"/>
      <c r="H125" s="67"/>
    </row>
    <row r="126" spans="1:9" ht="13.5" thickBot="1" x14ac:dyDescent="0.35"/>
    <row r="127" spans="1:9" ht="13.5" thickBot="1" x14ac:dyDescent="0.35">
      <c r="A127" s="84"/>
      <c r="B127" s="85"/>
      <c r="C127" s="85"/>
      <c r="D127" s="85"/>
      <c r="E127" s="86"/>
      <c r="F127" s="65" t="s">
        <v>122</v>
      </c>
      <c r="G127" s="86"/>
      <c r="H127" s="67"/>
    </row>
  </sheetData>
  <mergeCells count="2">
    <mergeCell ref="A1:H1"/>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26" sqref="A26"/>
    </sheetView>
  </sheetViews>
  <sheetFormatPr defaultRowHeight="13.5" x14ac:dyDescent="0.3"/>
  <cols>
    <col min="1" max="1" width="8.84375" bestFit="1" customWidth="1"/>
    <col min="2" max="2" width="33.3828125" customWidth="1"/>
    <col min="3" max="3" width="11.4609375" bestFit="1" customWidth="1"/>
  </cols>
  <sheetData>
    <row r="1" spans="1:3" ht="14" thickBot="1" x14ac:dyDescent="0.35"/>
    <row r="2" spans="1:3" ht="14" thickBot="1" x14ac:dyDescent="0.35">
      <c r="A2" s="131" t="s">
        <v>79</v>
      </c>
      <c r="B2" s="132"/>
      <c r="C2" s="133"/>
    </row>
    <row r="3" spans="1:3" x14ac:dyDescent="0.3">
      <c r="A3" s="120"/>
      <c r="B3" s="120"/>
      <c r="C3" s="120"/>
    </row>
    <row r="4" spans="1:3" ht="14" thickBot="1" x14ac:dyDescent="0.35">
      <c r="A4" s="121"/>
      <c r="B4" s="121"/>
      <c r="C4" s="121" t="s">
        <v>77</v>
      </c>
    </row>
    <row r="5" spans="1:3" ht="14" thickBot="1" x14ac:dyDescent="0.35">
      <c r="A5" s="122" t="s">
        <v>80</v>
      </c>
      <c r="B5" s="123" t="s">
        <v>82</v>
      </c>
      <c r="C5" s="124" t="s">
        <v>74</v>
      </c>
    </row>
    <row r="6" spans="1:3" x14ac:dyDescent="0.3">
      <c r="A6" s="120"/>
      <c r="B6" s="120"/>
      <c r="C6" s="120"/>
    </row>
    <row r="7" spans="1:3" x14ac:dyDescent="0.3">
      <c r="A7" s="118" t="s">
        <v>17</v>
      </c>
      <c r="B7" s="118" t="s">
        <v>124</v>
      </c>
      <c r="C7" s="119" t="e">
        <f>'9 Dinning'!#REF!</f>
        <v>#REF!</v>
      </c>
    </row>
    <row r="8" spans="1:3" x14ac:dyDescent="0.3">
      <c r="A8" s="118" t="s">
        <v>129</v>
      </c>
      <c r="B8" s="118" t="s">
        <v>20</v>
      </c>
      <c r="C8" s="119" t="e">
        <f>'9 Dinning'!#REF!</f>
        <v>#REF!</v>
      </c>
    </row>
    <row r="9" spans="1:3" x14ac:dyDescent="0.3">
      <c r="A9" s="118" t="s">
        <v>129</v>
      </c>
      <c r="B9" s="118" t="s">
        <v>21</v>
      </c>
      <c r="C9" s="119" t="e">
        <f>'9 Dinning'!#REF!</f>
        <v>#REF!</v>
      </c>
    </row>
    <row r="10" spans="1:3" x14ac:dyDescent="0.3">
      <c r="A10" s="118" t="s">
        <v>14</v>
      </c>
      <c r="B10" s="118" t="s">
        <v>125</v>
      </c>
      <c r="C10" s="119" t="e">
        <f>'9 Dinning'!#REF!</f>
        <v>#REF!</v>
      </c>
    </row>
    <row r="11" spans="1:3" ht="14" thickBot="1" x14ac:dyDescent="0.35">
      <c r="A11" s="121"/>
      <c r="B11" s="121"/>
      <c r="C11" s="121"/>
    </row>
    <row r="12" spans="1:3" ht="14" thickBot="1" x14ac:dyDescent="0.35">
      <c r="A12" s="122"/>
      <c r="B12" s="123" t="s">
        <v>126</v>
      </c>
      <c r="C12" s="125" t="e">
        <f>SUM(C7:C11)</f>
        <v>#REF!</v>
      </c>
    </row>
    <row r="13" spans="1:3" ht="14" thickBot="1" x14ac:dyDescent="0.35">
      <c r="A13" s="126"/>
      <c r="B13" s="126" t="s">
        <v>81</v>
      </c>
      <c r="C13" s="127" t="e">
        <f>C12*10%</f>
        <v>#REF!</v>
      </c>
    </row>
    <row r="14" spans="1:3" ht="14" thickBot="1" x14ac:dyDescent="0.35">
      <c r="A14" s="122"/>
      <c r="B14" s="123" t="s">
        <v>83</v>
      </c>
      <c r="C14" s="125" t="e">
        <f>SUM(C12:C13)</f>
        <v>#REF!</v>
      </c>
    </row>
    <row r="16" spans="1:3" x14ac:dyDescent="0.3">
      <c r="A16" s="128" t="s">
        <v>84</v>
      </c>
    </row>
    <row r="17" spans="1:3" x14ac:dyDescent="0.3">
      <c r="A17" s="116" t="s">
        <v>85</v>
      </c>
      <c r="B17" s="115"/>
      <c r="C17" s="115"/>
    </row>
    <row r="18" spans="1:3" x14ac:dyDescent="0.3">
      <c r="A18" s="116" t="s">
        <v>86</v>
      </c>
    </row>
    <row r="19" spans="1:3" x14ac:dyDescent="0.3">
      <c r="A19" s="117"/>
    </row>
    <row r="20" spans="1:3" x14ac:dyDescent="0.3">
      <c r="A20" s="128" t="s">
        <v>89</v>
      </c>
    </row>
    <row r="21" spans="1:3" x14ac:dyDescent="0.3">
      <c r="A21" s="116" t="s">
        <v>87</v>
      </c>
    </row>
    <row r="22" spans="1:3" x14ac:dyDescent="0.3">
      <c r="A22" s="116" t="s">
        <v>88</v>
      </c>
    </row>
    <row r="23" spans="1:3" x14ac:dyDescent="0.3">
      <c r="A23" s="116" t="s">
        <v>128</v>
      </c>
    </row>
    <row r="24" spans="1:3" x14ac:dyDescent="0.3">
      <c r="A24" s="116" t="s">
        <v>127</v>
      </c>
    </row>
    <row r="25" spans="1:3" x14ac:dyDescent="0.3">
      <c r="A25" s="116" t="s">
        <v>90</v>
      </c>
    </row>
    <row r="26" spans="1:3" x14ac:dyDescent="0.3">
      <c r="A26" s="116" t="s">
        <v>130</v>
      </c>
    </row>
  </sheetData>
  <mergeCells count="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9 Dinning</vt:lpstr>
      <vt:lpstr>SUMMARY FINE DINE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Smrutika Thoti</cp:lastModifiedBy>
  <cp:lastPrinted>2020-07-08T07:27:10Z</cp:lastPrinted>
  <dcterms:created xsi:type="dcterms:W3CDTF">2020-07-31T09:51:27Z</dcterms:created>
  <dcterms:modified xsi:type="dcterms:W3CDTF">2024-02-08T07:34:58Z</dcterms:modified>
</cp:coreProperties>
</file>