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afeccino MUM T1 C Food court\"/>
    </mc:Choice>
  </mc:AlternateContent>
  <bookViews>
    <workbookView xWindow="0" yWindow="0" windowWidth="7860" windowHeight="6945" activeTab="1"/>
  </bookViews>
  <sheets>
    <sheet name="Sheet2" sheetId="7" r:id="rId1"/>
    <sheet name="BOQ CAFECCINO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8" l="1"/>
  <c r="H16" i="8"/>
  <c r="H14" i="8"/>
  <c r="H8" i="8"/>
  <c r="H6" i="8"/>
  <c r="G47" i="7"/>
  <c r="G32" i="7"/>
  <c r="G31" i="7"/>
  <c r="G25" i="7"/>
  <c r="G24" i="7"/>
  <c r="H20" i="8"/>
  <c r="G20" i="7"/>
  <c r="F21" i="7"/>
  <c r="F20" i="7"/>
  <c r="F19" i="7"/>
  <c r="F17" i="7"/>
  <c r="G7" i="7"/>
  <c r="F14" i="7"/>
  <c r="F8" i="7"/>
  <c r="F7" i="7"/>
  <c r="G46" i="7" l="1"/>
  <c r="G50" i="7"/>
  <c r="G48" i="7"/>
  <c r="G44" i="7"/>
  <c r="G41" i="7"/>
  <c r="G37" i="7"/>
  <c r="G33" i="7"/>
  <c r="G29" i="7"/>
  <c r="F50" i="7"/>
  <c r="F43" i="7" l="1"/>
  <c r="F4" i="7"/>
  <c r="F5" i="7"/>
  <c r="F6" i="7"/>
  <c r="F9" i="7"/>
  <c r="F10" i="7"/>
  <c r="F11" i="7"/>
  <c r="F12" i="7"/>
  <c r="F13" i="7"/>
  <c r="F3" i="7"/>
  <c r="G14" i="7" l="1"/>
  <c r="F48" i="7"/>
  <c r="F24" i="7" l="1"/>
  <c r="F18" i="7"/>
  <c r="F16" i="7"/>
  <c r="F41" i="7"/>
  <c r="F37" i="7"/>
  <c r="F33" i="7"/>
  <c r="F29" i="7"/>
  <c r="F25" i="7"/>
  <c r="G21" i="7" l="1"/>
  <c r="F44" i="7"/>
</calcChain>
</file>

<file path=xl/sharedStrings.xml><?xml version="1.0" encoding="utf-8"?>
<sst xmlns="http://schemas.openxmlformats.org/spreadsheetml/2006/main" count="97" uniqueCount="69">
  <si>
    <t>-</t>
  </si>
  <si>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</si>
  <si>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</si>
  <si>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</si>
  <si>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</si>
  <si>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</si>
  <si>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</si>
  <si>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</si>
  <si>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</si>
  <si>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</si>
  <si>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</si>
  <si>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SQMT</t>
  </si>
  <si>
    <t>ceiling</t>
  </si>
  <si>
    <t xml:space="preserve">LOCATION </t>
  </si>
  <si>
    <t>buffing- solid acrylic surfaces</t>
  </si>
  <si>
    <t>NOS</t>
  </si>
  <si>
    <t>kitchen, store, smoking room, behind front counter</t>
  </si>
  <si>
    <t>re-painting of wall, ceiling</t>
  </si>
  <si>
    <t>Deep Cleaning of existing floor tiles/ dados in kitchen, store, behind front counter and smoking room  with chemical including rectification of damages.</t>
  </si>
  <si>
    <t>1. Removal of old damage floor tile. 
2. Providing &amp; Fixing of floor tile matching with the existing floor.</t>
  </si>
  <si>
    <t xml:space="preserve">Replacement of existing floor tile </t>
  </si>
  <si>
    <t xml:space="preserve">Cleaning of existing floor tiles/ dados in kitchen, store, behind front counter and smoking room </t>
  </si>
  <si>
    <t>Replacement of damaged floor tiles if required</t>
  </si>
  <si>
    <t xml:space="preserve">Buffing white solid acrylic surfaces of front counter  </t>
  </si>
  <si>
    <t xml:space="preserve">providing and fixing 6 mm fire rated ply on the existing ply under the front and back counters of BOH area </t>
  </si>
  <si>
    <t xml:space="preserve"> 6mm ply fire rated ply</t>
  </si>
  <si>
    <t>Buffing entire  white solid acrylic surfaces of front counter  until uniform semi-gloss appearance is achieved. Including all required material for the activity.</t>
  </si>
  <si>
    <t>1. Removing of existing light fittings &amp; handingover to EIC.
2. Providing &amp; fixing of new approved light fittings on same location as per instruction from EIC. Includes all neceassry electrical wirings &amp; electrical hardware items.</t>
  </si>
  <si>
    <t>Buffing of existing SS skirting 220 mm Ht. in entier outlet with neceassry cleaning agent.</t>
  </si>
  <si>
    <t>vinyl print</t>
  </si>
  <si>
    <t>DMB</t>
  </si>
  <si>
    <t>outlet BOH walls &amp; entire outlet ceilings</t>
  </si>
  <si>
    <t>FOH</t>
  </si>
  <si>
    <t>skirting of front counter</t>
  </si>
  <si>
    <t>providing and fixing of vinyl print of approved design on existing wall surface  of FOH</t>
  </si>
  <si>
    <t xml:space="preserve">FOH </t>
  </si>
  <si>
    <t xml:space="preserve">NOS </t>
  </si>
  <si>
    <t>length</t>
  </si>
  <si>
    <t>breadth</t>
  </si>
  <si>
    <t>location</t>
  </si>
  <si>
    <t>outlet</t>
  </si>
  <si>
    <t>increase lux level</t>
  </si>
  <si>
    <t>signage</t>
  </si>
  <si>
    <t xml:space="preserve">Cleaning of existing floor tiles/ dados in BOH and FOH </t>
  </si>
  <si>
    <t xml:space="preserve">BOQ of Interior Items for CAFECCINO, Mumbai T1 C Food Court </t>
  </si>
  <si>
    <t xml:space="preserve">BOQ of Interior Items for BUDWEISER &amp; CAFECCINO, Mumbai T1 C Food Court </t>
  </si>
  <si>
    <t>bulkhead</t>
  </si>
  <si>
    <t>budweiser</t>
  </si>
  <si>
    <t>cafeccino</t>
  </si>
  <si>
    <t>re lamination</t>
  </si>
  <si>
    <t>cafeccino + budweiser</t>
  </si>
  <si>
    <t>fascia of front counter</t>
  </si>
  <si>
    <t xml:space="preserve">new SS skirting </t>
  </si>
  <si>
    <t>quantity</t>
  </si>
  <si>
    <t>back wall of budweiser</t>
  </si>
  <si>
    <t>ply panel partition with laminate on granite top</t>
  </si>
  <si>
    <t>both the sides of panel</t>
  </si>
  <si>
    <t xml:space="preserve">providing and fixing of 6mm fire rated ply finished with 1mm thk laminate on existing surface of front counter </t>
  </si>
  <si>
    <t xml:space="preserve">shelves </t>
  </si>
  <si>
    <t xml:space="preserve">Increase lux level of existing lights.Replacement of old dull lights with new lights of 15 watt warm white and 4000 lux level each </t>
  </si>
  <si>
    <t>bar</t>
  </si>
  <si>
    <t>caffecino</t>
  </si>
  <si>
    <t xml:space="preserve">BAR </t>
  </si>
  <si>
    <t>CAFECCINO</t>
  </si>
  <si>
    <t>BAR</t>
  </si>
  <si>
    <t>DATE: 04-07-24</t>
  </si>
  <si>
    <t>1. Scraping of old wall paints / Ceiling paints.
2. Doing New paint on surface of existing walls/ ceiling in existing shade as per instruction from EIC.Include 2 coats of primer and 2rd coat of final paint..</t>
  </si>
  <si>
    <t xml:space="preserve">panasonic 43" inch DMB with accessories to support (2 in Cafeccino) </t>
  </si>
  <si>
    <t>Buffing of existing SS skirting and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</si>
</sst>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B0F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0" fontId="12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11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/>
    </xf>
    <xf numFmtId="165" fontId="6" fillId="0" borderId="5" xfId="2" applyNumberFormat="1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/>
    </xf>
    <xf numFmtId="166" fontId="13" fillId="5" borderId="5" xfId="4" applyFont="1" applyFill="1" applyBorder="1" applyAlignment="1">
      <alignment horizontal="center" vertical="center"/>
    </xf>
    <xf numFmtId="165" fontId="6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10" fillId="4" borderId="2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 wrapText="1"/>
    </xf>
    <xf numFmtId="165" fontId="4" fillId="0" borderId="5" xfId="2" applyNumberFormat="1" applyFont="1" applyFill="1" applyBorder="1" applyAlignment="1">
      <alignment horizontal="left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/>
    </xf>
    <xf numFmtId="0" fontId="13" fillId="5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164" fontId="7" fillId="2" borderId="5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2" fontId="4" fillId="2" borderId="6" xfId="1" applyNumberFormat="1" applyFont="1" applyFill="1" applyBorder="1" applyAlignment="1">
      <alignment horizontal="center" vertical="center"/>
    </xf>
    <xf numFmtId="2" fontId="4" fillId="0" borderId="6" xfId="2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/>
    </xf>
    <xf numFmtId="2" fontId="2" fillId="0" borderId="0" xfId="0" applyNumberFormat="1" applyFont="1"/>
    <xf numFmtId="165" fontId="5" fillId="0" borderId="5" xfId="2" applyNumberFormat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6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0" fillId="0" borderId="6" xfId="0" applyNumberFormat="1" applyBorder="1"/>
    <xf numFmtId="0" fontId="2" fillId="0" borderId="0" xfId="0" applyFont="1" applyBorder="1"/>
    <xf numFmtId="0" fontId="4" fillId="2" borderId="6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vertical="center" wrapText="1"/>
    </xf>
    <xf numFmtId="0" fontId="0" fillId="7" borderId="6" xfId="0" applyFill="1" applyBorder="1"/>
    <xf numFmtId="2" fontId="4" fillId="7" borderId="6" xfId="1" applyNumberFormat="1" applyFont="1" applyFill="1" applyBorder="1" applyAlignment="1">
      <alignment vertical="center" wrapText="1"/>
    </xf>
    <xf numFmtId="0" fontId="0" fillId="7" borderId="0" xfId="0" applyFill="1"/>
    <xf numFmtId="0" fontId="0" fillId="7" borderId="6" xfId="0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0" fillId="0" borderId="6" xfId="0" applyFill="1" applyBorder="1"/>
    <xf numFmtId="2" fontId="4" fillId="0" borderId="6" xfId="1" applyNumberFormat="1" applyFont="1" applyFill="1" applyBorder="1" applyAlignment="1">
      <alignment vertical="center" wrapText="1"/>
    </xf>
    <xf numFmtId="0" fontId="0" fillId="0" borderId="0" xfId="0" applyFill="1"/>
    <xf numFmtId="0" fontId="4" fillId="2" borderId="13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emf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226524</xdr:colOff>
      <xdr:row>2</xdr:row>
      <xdr:rowOff>79374</xdr:rowOff>
    </xdr:from>
    <xdr:to>
      <xdr:col>12</xdr:col>
      <xdr:colOff>549466</xdr:colOff>
      <xdr:row>10</xdr:row>
      <xdr:rowOff>47625</xdr:rowOff>
    </xdr:to>
    <xdr:pic>
      <xdr:nvPicPr>
        <xdr:cNvPr id="3" name="Picture 2" descr="D:\Khushbu Verma\OneDrive - Travel food Services\AIRPORTS\MUMBAI\MIAL\Mumbai T1&amp;T2_LODs\REFURBISH OUTLETS\CAFECCINO+BUDWEISER\WhatsApp Image 2024-05-14 at 3.59.14 PM (1)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8131" y="850445"/>
          <a:ext cx="2159906" cy="1623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13</xdr:row>
      <xdr:rowOff>0</xdr:rowOff>
    </xdr:from>
    <xdr:ext cx="1210056" cy="433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7274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64" name="Picture 6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81" name="Picture 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813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96" name="Picture 9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13</xdr:row>
      <xdr:rowOff>0</xdr:rowOff>
    </xdr:from>
    <xdr:ext cx="1210056" cy="433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8134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13</xdr:row>
      <xdr:rowOff>0</xdr:rowOff>
    </xdr:from>
    <xdr:ext cx="1294804" cy="2957"/>
    <xdr:pic>
      <xdr:nvPicPr>
        <xdr:cNvPr id="98" name="Picture 9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0422732" y="81343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4</xdr:col>
      <xdr:colOff>133350</xdr:colOff>
      <xdr:row>5</xdr:row>
      <xdr:rowOff>47625</xdr:rowOff>
    </xdr:from>
    <xdr:to>
      <xdr:col>4</xdr:col>
      <xdr:colOff>2216150</xdr:colOff>
      <xdr:row>5</xdr:row>
      <xdr:rowOff>1219200</xdr:rowOff>
    </xdr:to>
    <xdr:pic>
      <xdr:nvPicPr>
        <xdr:cNvPr id="99" name="Picture 98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266825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1333500</xdr:colOff>
      <xdr:row>5</xdr:row>
      <xdr:rowOff>1028700</xdr:rowOff>
    </xdr:from>
    <xdr:to>
      <xdr:col>4</xdr:col>
      <xdr:colOff>790575</xdr:colOff>
      <xdr:row>5</xdr:row>
      <xdr:rowOff>1047750</xdr:rowOff>
    </xdr:to>
    <xdr:cxnSp macro="">
      <xdr:nvCxnSpPr>
        <xdr:cNvPr id="100" name="Straight Arrow Connector 99"/>
        <xdr:cNvCxnSpPr/>
      </xdr:nvCxnSpPr>
      <xdr:spPr>
        <a:xfrm flipH="1" flipV="1">
          <a:off x="6638925" y="2247900"/>
          <a:ext cx="1266825" cy="1905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200025</xdr:colOff>
      <xdr:row>7</xdr:row>
      <xdr:rowOff>0</xdr:rowOff>
    </xdr:from>
    <xdr:to>
      <xdr:col>4</xdr:col>
      <xdr:colOff>2282825</xdr:colOff>
      <xdr:row>8</xdr:row>
      <xdr:rowOff>9525</xdr:rowOff>
    </xdr:to>
    <xdr:pic>
      <xdr:nvPicPr>
        <xdr:cNvPr id="101" name="Picture 100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57475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1790700</xdr:colOff>
      <xdr:row>7</xdr:row>
      <xdr:rowOff>257175</xdr:rowOff>
    </xdr:from>
    <xdr:to>
      <xdr:col>4</xdr:col>
      <xdr:colOff>1247775</xdr:colOff>
      <xdr:row>7</xdr:row>
      <xdr:rowOff>276225</xdr:rowOff>
    </xdr:to>
    <xdr:cxnSp macro="">
      <xdr:nvCxnSpPr>
        <xdr:cNvPr id="102" name="Straight Arrow Connector 101"/>
        <xdr:cNvCxnSpPr/>
      </xdr:nvCxnSpPr>
      <xdr:spPr>
        <a:xfrm flipH="1" flipV="1">
          <a:off x="7096125" y="2914650"/>
          <a:ext cx="1266825" cy="19050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254122</xdr:colOff>
      <xdr:row>11</xdr:row>
      <xdr:rowOff>66675</xdr:rowOff>
    </xdr:from>
    <xdr:to>
      <xdr:col>4</xdr:col>
      <xdr:colOff>2306634</xdr:colOff>
      <xdr:row>11</xdr:row>
      <xdr:rowOff>1609725</xdr:rowOff>
    </xdr:to>
    <xdr:pic>
      <xdr:nvPicPr>
        <xdr:cNvPr id="103" name="Picture 102" descr="D:\Khushbu Verma\OneDrive - Travel food Services\AIRPORTS\MUMBAI\MIAL\Mumbai T1&amp;T2_LODs\REFURBISH OUTLETS\CAFECCINO+BUDWEISER\WhatsApp Image 2024-05-14 at 3.59.14 PM (1).jpe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297" y="5238750"/>
          <a:ext cx="2052512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11</xdr:row>
      <xdr:rowOff>1266825</xdr:rowOff>
    </xdr:from>
    <xdr:to>
      <xdr:col>4</xdr:col>
      <xdr:colOff>1628776</xdr:colOff>
      <xdr:row>11</xdr:row>
      <xdr:rowOff>1276350</xdr:rowOff>
    </xdr:to>
    <xdr:cxnSp macro="">
      <xdr:nvCxnSpPr>
        <xdr:cNvPr id="104" name="Straight Arrow Connector 103"/>
        <xdr:cNvCxnSpPr/>
      </xdr:nvCxnSpPr>
      <xdr:spPr>
        <a:xfrm flipH="1" flipV="1">
          <a:off x="7162800" y="6438900"/>
          <a:ext cx="1581151" cy="9525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152400</xdr:colOff>
      <xdr:row>18</xdr:row>
      <xdr:rowOff>171450</xdr:rowOff>
    </xdr:from>
    <xdr:to>
      <xdr:col>4</xdr:col>
      <xdr:colOff>2235200</xdr:colOff>
      <xdr:row>20</xdr:row>
      <xdr:rowOff>9525</xdr:rowOff>
    </xdr:to>
    <xdr:pic>
      <xdr:nvPicPr>
        <xdr:cNvPr id="106" name="Picture 105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1753850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1676400</xdr:colOff>
      <xdr:row>19</xdr:row>
      <xdr:rowOff>762000</xdr:rowOff>
    </xdr:from>
    <xdr:to>
      <xdr:col>4</xdr:col>
      <xdr:colOff>1447801</xdr:colOff>
      <xdr:row>19</xdr:row>
      <xdr:rowOff>771525</xdr:rowOff>
    </xdr:to>
    <xdr:cxnSp macro="">
      <xdr:nvCxnSpPr>
        <xdr:cNvPr id="107" name="Straight Arrow Connector 106"/>
        <xdr:cNvCxnSpPr/>
      </xdr:nvCxnSpPr>
      <xdr:spPr>
        <a:xfrm flipH="1" flipV="1">
          <a:off x="6981825" y="12534900"/>
          <a:ext cx="1581151" cy="9525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247650</xdr:colOff>
      <xdr:row>23</xdr:row>
      <xdr:rowOff>104775</xdr:rowOff>
    </xdr:from>
    <xdr:to>
      <xdr:col>4</xdr:col>
      <xdr:colOff>2330450</xdr:colOff>
      <xdr:row>23</xdr:row>
      <xdr:rowOff>1276350</xdr:rowOff>
    </xdr:to>
    <xdr:pic>
      <xdr:nvPicPr>
        <xdr:cNvPr id="108" name="Picture 107" descr="D:\Khushbu Verma\OneDrive - Travel food Services\AIRPORTS\MUMBAI\MIAL\T1\photos\WhatsApp Image 2023-06-07 at 11.15.58 AM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3706475"/>
          <a:ext cx="20828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1533687</xdr:colOff>
      <xdr:row>23</xdr:row>
      <xdr:rowOff>1186589</xdr:rowOff>
    </xdr:from>
    <xdr:to>
      <xdr:col>4</xdr:col>
      <xdr:colOff>784967</xdr:colOff>
      <xdr:row>23</xdr:row>
      <xdr:rowOff>1194844</xdr:rowOff>
    </xdr:to>
    <xdr:cxnSp macro="">
      <xdr:nvCxnSpPr>
        <xdr:cNvPr id="109" name="Straight Arrow Connector 108"/>
        <xdr:cNvCxnSpPr/>
      </xdr:nvCxnSpPr>
      <xdr:spPr>
        <a:xfrm flipH="1" flipV="1">
          <a:off x="6845085" y="14836398"/>
          <a:ext cx="1059416" cy="8255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4" zoomScale="84" zoomScaleNormal="84" workbookViewId="0">
      <selection activeCell="O50" sqref="N50:O50"/>
    </sheetView>
  </sheetViews>
  <sheetFormatPr defaultRowHeight="15" x14ac:dyDescent="0.25"/>
  <cols>
    <col min="1" max="1" width="9.140625" style="53"/>
    <col min="2" max="2" width="21.140625" customWidth="1"/>
    <col min="9" max="9" width="17.7109375" customWidth="1"/>
  </cols>
  <sheetData>
    <row r="1" spans="1:9" ht="45.75" customHeight="1" x14ac:dyDescent="0.25">
      <c r="A1" s="76" t="s">
        <v>45</v>
      </c>
      <c r="B1" s="77"/>
      <c r="C1" s="77"/>
      <c r="D1" s="77"/>
      <c r="E1" s="77"/>
    </row>
    <row r="2" spans="1:9" x14ac:dyDescent="0.25">
      <c r="A2" s="54"/>
      <c r="B2" s="55"/>
      <c r="C2" s="56" t="s">
        <v>37</v>
      </c>
      <c r="D2" s="56" t="s">
        <v>38</v>
      </c>
      <c r="E2" s="56" t="s">
        <v>53</v>
      </c>
      <c r="F2" s="56"/>
      <c r="G2" s="56"/>
      <c r="H2" s="56" t="s">
        <v>39</v>
      </c>
      <c r="I2" s="56" t="s">
        <v>40</v>
      </c>
    </row>
    <row r="3" spans="1:9" ht="24" x14ac:dyDescent="0.25">
      <c r="A3" s="57">
        <v>1</v>
      </c>
      <c r="B3" s="55" t="s">
        <v>14</v>
      </c>
      <c r="C3" s="55">
        <v>0.24</v>
      </c>
      <c r="D3" s="55">
        <v>0.65</v>
      </c>
      <c r="E3" s="55"/>
      <c r="F3" s="58">
        <f>(C3*D3)</f>
        <v>0.156</v>
      </c>
      <c r="G3" s="58"/>
      <c r="H3" s="55"/>
      <c r="I3" s="78" t="s">
        <v>60</v>
      </c>
    </row>
    <row r="4" spans="1:9" x14ac:dyDescent="0.25">
      <c r="A4" s="60"/>
      <c r="B4" s="55"/>
      <c r="C4" s="55">
        <v>0.24</v>
      </c>
      <c r="D4" s="55">
        <v>0.65</v>
      </c>
      <c r="E4" s="55"/>
      <c r="F4" s="58">
        <f t="shared" ref="F4:F13" si="0">(C4*D4)</f>
        <v>0.156</v>
      </c>
      <c r="G4" s="58"/>
      <c r="H4" s="55"/>
      <c r="I4" s="79"/>
    </row>
    <row r="5" spans="1:9" x14ac:dyDescent="0.25">
      <c r="A5" s="60"/>
      <c r="B5" s="55"/>
      <c r="C5" s="55">
        <v>0.24</v>
      </c>
      <c r="D5" s="55">
        <v>0.65</v>
      </c>
      <c r="E5" s="55"/>
      <c r="F5" s="58">
        <f t="shared" si="0"/>
        <v>0.156</v>
      </c>
      <c r="G5" s="58"/>
      <c r="H5" s="55"/>
      <c r="I5" s="79"/>
    </row>
    <row r="6" spans="1:9" x14ac:dyDescent="0.25">
      <c r="A6" s="60"/>
      <c r="B6" s="55"/>
      <c r="C6" s="55">
        <v>2.39</v>
      </c>
      <c r="D6" s="55">
        <v>0.65</v>
      </c>
      <c r="E6" s="55"/>
      <c r="F6" s="58">
        <f t="shared" si="0"/>
        <v>1.5535000000000001</v>
      </c>
      <c r="G6" s="58"/>
      <c r="H6" s="55"/>
      <c r="I6" s="80"/>
    </row>
    <row r="7" spans="1:9" x14ac:dyDescent="0.25">
      <c r="A7" s="63"/>
      <c r="B7" s="55"/>
      <c r="C7" s="55"/>
      <c r="D7" s="55"/>
      <c r="E7" s="55"/>
      <c r="F7" s="59">
        <f>SUM(F3:F6)</f>
        <v>2.0215000000000001</v>
      </c>
      <c r="G7" s="59">
        <f>F7*1.1</f>
        <v>2.2236500000000001</v>
      </c>
      <c r="H7" s="55"/>
      <c r="I7" s="75"/>
    </row>
    <row r="8" spans="1:9" x14ac:dyDescent="0.25">
      <c r="A8" s="60"/>
      <c r="B8" s="55"/>
      <c r="C8" s="55">
        <v>0.18</v>
      </c>
      <c r="D8" s="55">
        <v>0.65</v>
      </c>
      <c r="E8" s="55"/>
      <c r="F8" s="58">
        <f t="shared" si="0"/>
        <v>0.11699999999999999</v>
      </c>
      <c r="G8" s="58"/>
      <c r="H8" s="55"/>
      <c r="I8" s="78" t="s">
        <v>61</v>
      </c>
    </row>
    <row r="9" spans="1:9" x14ac:dyDescent="0.25">
      <c r="A9" s="60"/>
      <c r="B9" s="55"/>
      <c r="C9" s="55">
        <v>0.44</v>
      </c>
      <c r="D9" s="55">
        <v>0.65</v>
      </c>
      <c r="E9" s="55"/>
      <c r="F9" s="58">
        <f t="shared" si="0"/>
        <v>0.28600000000000003</v>
      </c>
      <c r="G9" s="58"/>
      <c r="H9" s="55"/>
      <c r="I9" s="79"/>
    </row>
    <row r="10" spans="1:9" x14ac:dyDescent="0.25">
      <c r="A10" s="60"/>
      <c r="B10" s="55"/>
      <c r="C10" s="55">
        <v>0.18</v>
      </c>
      <c r="D10" s="55">
        <v>0.65</v>
      </c>
      <c r="E10" s="55"/>
      <c r="F10" s="58">
        <f t="shared" si="0"/>
        <v>0.11699999999999999</v>
      </c>
      <c r="G10" s="58"/>
      <c r="H10" s="55"/>
      <c r="I10" s="79"/>
    </row>
    <row r="11" spans="1:9" x14ac:dyDescent="0.25">
      <c r="A11" s="60"/>
      <c r="B11" s="55"/>
      <c r="C11" s="55">
        <v>0.15</v>
      </c>
      <c r="D11" s="55">
        <v>0.65</v>
      </c>
      <c r="E11" s="55"/>
      <c r="F11" s="58">
        <f t="shared" si="0"/>
        <v>9.7500000000000003E-2</v>
      </c>
      <c r="G11" s="58"/>
      <c r="H11" s="55"/>
      <c r="I11" s="79"/>
    </row>
    <row r="12" spans="1:9" x14ac:dyDescent="0.25">
      <c r="A12" s="60"/>
      <c r="B12" s="55"/>
      <c r="C12" s="55">
        <v>0.36</v>
      </c>
      <c r="D12" s="55">
        <v>0.65</v>
      </c>
      <c r="E12" s="55"/>
      <c r="F12" s="58">
        <f t="shared" si="0"/>
        <v>0.23399999999999999</v>
      </c>
      <c r="G12" s="58"/>
      <c r="H12" s="55"/>
      <c r="I12" s="79"/>
    </row>
    <row r="13" spans="1:9" x14ac:dyDescent="0.25">
      <c r="A13" s="54"/>
      <c r="B13" s="55"/>
      <c r="C13" s="55">
        <v>0.7</v>
      </c>
      <c r="D13" s="55">
        <v>0.65</v>
      </c>
      <c r="E13" s="55"/>
      <c r="F13" s="58">
        <f t="shared" si="0"/>
        <v>0.45499999999999996</v>
      </c>
      <c r="G13" s="58"/>
      <c r="H13" s="55"/>
      <c r="I13" s="80"/>
    </row>
    <row r="14" spans="1:9" ht="14.25" customHeight="1" x14ac:dyDescent="0.25">
      <c r="A14" s="54"/>
      <c r="B14" s="55"/>
      <c r="C14" s="55"/>
      <c r="D14" s="55"/>
      <c r="E14" s="55"/>
      <c r="F14" s="59">
        <f>SUM(F8:F13)</f>
        <v>1.3065</v>
      </c>
      <c r="G14" s="59">
        <f>F14*1.1</f>
        <v>1.4371500000000001</v>
      </c>
      <c r="H14" s="55"/>
      <c r="I14" s="60"/>
    </row>
    <row r="15" spans="1:9" x14ac:dyDescent="0.25">
      <c r="A15" s="54"/>
      <c r="B15" s="19"/>
      <c r="C15" s="19"/>
      <c r="D15" s="19"/>
      <c r="E15" s="19"/>
      <c r="F15" s="58"/>
      <c r="G15" s="58"/>
      <c r="H15" s="19"/>
      <c r="I15" s="19"/>
    </row>
    <row r="16" spans="1:9" ht="24" x14ac:dyDescent="0.25">
      <c r="A16" s="57">
        <v>2</v>
      </c>
      <c r="B16" s="55" t="s">
        <v>17</v>
      </c>
      <c r="C16" s="55">
        <v>7.76</v>
      </c>
      <c r="D16" s="55">
        <v>0.1</v>
      </c>
      <c r="E16" s="55">
        <v>0.5</v>
      </c>
      <c r="F16" s="58">
        <f>(C16*D16*E16)</f>
        <v>0.38800000000000001</v>
      </c>
      <c r="G16" s="58"/>
      <c r="H16" s="55" t="s">
        <v>46</v>
      </c>
      <c r="I16" s="55" t="s">
        <v>62</v>
      </c>
    </row>
    <row r="17" spans="1:9" x14ac:dyDescent="0.25">
      <c r="A17" s="63"/>
      <c r="B17" s="55"/>
      <c r="C17" s="55">
        <v>7.76</v>
      </c>
      <c r="D17" s="55">
        <v>0.1</v>
      </c>
      <c r="E17" s="55">
        <v>0.5</v>
      </c>
      <c r="F17" s="58">
        <f>(C17*D17*E17)</f>
        <v>0.38800000000000001</v>
      </c>
      <c r="G17" s="58"/>
      <c r="H17" s="55"/>
      <c r="I17" s="55" t="s">
        <v>63</v>
      </c>
    </row>
    <row r="18" spans="1:9" x14ac:dyDescent="0.25">
      <c r="A18" s="54"/>
      <c r="B18" s="19"/>
      <c r="C18" s="55">
        <v>7.76</v>
      </c>
      <c r="D18" s="55">
        <v>0.75</v>
      </c>
      <c r="E18" s="55">
        <v>0.5</v>
      </c>
      <c r="F18" s="58">
        <f>(C18*D18*E18)</f>
        <v>2.91</v>
      </c>
      <c r="G18" s="58"/>
      <c r="H18" s="55" t="s">
        <v>12</v>
      </c>
      <c r="I18" s="55" t="s">
        <v>62</v>
      </c>
    </row>
    <row r="19" spans="1:9" x14ac:dyDescent="0.25">
      <c r="A19" s="54"/>
      <c r="B19" s="19"/>
      <c r="C19" s="55">
        <v>7.76</v>
      </c>
      <c r="D19" s="55">
        <v>0.75</v>
      </c>
      <c r="E19" s="55">
        <v>0.5</v>
      </c>
      <c r="F19" s="58">
        <f>(C19*D19*E19)</f>
        <v>2.91</v>
      </c>
      <c r="G19" s="58"/>
      <c r="H19" s="55"/>
      <c r="I19" s="55" t="s">
        <v>63</v>
      </c>
    </row>
    <row r="20" spans="1:9" x14ac:dyDescent="0.25">
      <c r="A20" s="54"/>
      <c r="B20" s="19"/>
      <c r="C20" s="55"/>
      <c r="D20" s="55"/>
      <c r="E20" s="55"/>
      <c r="F20" s="59">
        <f>SUM(F16+F18)</f>
        <v>3.298</v>
      </c>
      <c r="G20" s="59">
        <f>F20*1.1</f>
        <v>3.6278000000000001</v>
      </c>
      <c r="H20" s="55"/>
      <c r="I20" s="55" t="s">
        <v>62</v>
      </c>
    </row>
    <row r="21" spans="1:9" x14ac:dyDescent="0.25">
      <c r="A21" s="54"/>
      <c r="B21" s="19"/>
      <c r="C21" s="19"/>
      <c r="D21" s="19"/>
      <c r="E21" s="19"/>
      <c r="F21" s="59">
        <f>SUM(F17+F19)</f>
        <v>3.298</v>
      </c>
      <c r="G21" s="59">
        <f>F21*1.1</f>
        <v>3.6278000000000001</v>
      </c>
      <c r="H21" s="19"/>
      <c r="I21" s="55" t="s">
        <v>63</v>
      </c>
    </row>
    <row r="22" spans="1:9" x14ac:dyDescent="0.25">
      <c r="A22" s="57">
        <v>3</v>
      </c>
      <c r="B22" s="55" t="s">
        <v>41</v>
      </c>
      <c r="C22" s="19"/>
      <c r="D22" s="19"/>
      <c r="E22" s="19"/>
      <c r="F22" s="19"/>
      <c r="G22" s="19"/>
      <c r="H22" s="19"/>
      <c r="I22" s="19"/>
    </row>
    <row r="23" spans="1:9" x14ac:dyDescent="0.25">
      <c r="A23" s="54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57">
        <v>4</v>
      </c>
      <c r="B24" s="55" t="s">
        <v>52</v>
      </c>
      <c r="C24" s="55">
        <v>7.45</v>
      </c>
      <c r="D24" s="55">
        <v>0.2</v>
      </c>
      <c r="E24" s="55">
        <v>1</v>
      </c>
      <c r="F24" s="58">
        <f>(C24*D24*E24)</f>
        <v>1.4900000000000002</v>
      </c>
      <c r="G24" s="59">
        <f>F24*1.1</f>
        <v>1.6390000000000005</v>
      </c>
      <c r="H24" s="19"/>
      <c r="I24" s="55" t="s">
        <v>64</v>
      </c>
    </row>
    <row r="25" spans="1:9" x14ac:dyDescent="0.25">
      <c r="A25" s="54"/>
      <c r="B25" s="19"/>
      <c r="C25" s="55">
        <v>7.45</v>
      </c>
      <c r="D25" s="55">
        <v>0.2</v>
      </c>
      <c r="E25" s="55">
        <v>1</v>
      </c>
      <c r="F25" s="58">
        <f>(C25*D25)</f>
        <v>1.4900000000000002</v>
      </c>
      <c r="G25" s="59">
        <f>F25*1.1</f>
        <v>1.6390000000000005</v>
      </c>
      <c r="H25" s="19"/>
      <c r="I25" s="55" t="s">
        <v>63</v>
      </c>
    </row>
    <row r="26" spans="1:9" x14ac:dyDescent="0.25">
      <c r="A26" s="54"/>
      <c r="B26" s="19"/>
      <c r="C26" s="19"/>
      <c r="D26" s="19"/>
      <c r="E26" s="19"/>
      <c r="F26" s="59"/>
      <c r="G26" s="59"/>
      <c r="H26" s="19"/>
      <c r="I26" s="61"/>
    </row>
    <row r="27" spans="1:9" x14ac:dyDescent="0.25">
      <c r="A27" s="57">
        <v>5</v>
      </c>
      <c r="B27" s="55" t="s">
        <v>42</v>
      </c>
      <c r="C27" s="58"/>
      <c r="D27" s="58"/>
      <c r="E27" s="58"/>
      <c r="F27" s="58">
        <v>1</v>
      </c>
      <c r="G27" s="58"/>
      <c r="H27" s="19"/>
      <c r="I27" s="55" t="s">
        <v>47</v>
      </c>
    </row>
    <row r="28" spans="1:9" s="68" customFormat="1" x14ac:dyDescent="0.25">
      <c r="A28" s="69"/>
      <c r="B28" s="65"/>
      <c r="C28" s="67"/>
      <c r="D28" s="67"/>
      <c r="E28" s="67"/>
      <c r="F28" s="67">
        <v>1</v>
      </c>
      <c r="G28" s="67"/>
      <c r="H28" s="66"/>
      <c r="I28" s="65" t="s">
        <v>48</v>
      </c>
    </row>
    <row r="29" spans="1:9" x14ac:dyDescent="0.25">
      <c r="A29" s="54"/>
      <c r="B29" s="19"/>
      <c r="C29" s="19"/>
      <c r="D29" s="19"/>
      <c r="E29" s="19"/>
      <c r="F29" s="59">
        <f>SUM(F27:F28)</f>
        <v>2</v>
      </c>
      <c r="G29" s="59">
        <f>F29*1.1</f>
        <v>2.2000000000000002</v>
      </c>
      <c r="H29" s="19"/>
      <c r="I29" s="19"/>
    </row>
    <row r="30" spans="1:9" x14ac:dyDescent="0.25">
      <c r="A30" s="54"/>
      <c r="B30" s="19"/>
      <c r="C30" s="19"/>
      <c r="D30" s="19"/>
      <c r="E30" s="19"/>
      <c r="F30" s="19"/>
      <c r="G30" s="19"/>
      <c r="H30" s="19"/>
      <c r="I30" s="19"/>
    </row>
    <row r="31" spans="1:9" s="74" customFormat="1" ht="36" x14ac:dyDescent="0.25">
      <c r="A31" s="70">
        <v>6</v>
      </c>
      <c r="B31" s="71" t="s">
        <v>43</v>
      </c>
      <c r="C31" s="72"/>
      <c r="D31" s="72"/>
      <c r="E31" s="72"/>
      <c r="F31" s="73">
        <v>11.6</v>
      </c>
      <c r="G31" s="59">
        <f>F31*1.1</f>
        <v>12.76</v>
      </c>
      <c r="H31" s="72"/>
      <c r="I31" s="71" t="s">
        <v>47</v>
      </c>
    </row>
    <row r="32" spans="1:9" s="68" customFormat="1" x14ac:dyDescent="0.25">
      <c r="A32" s="69"/>
      <c r="B32" s="66"/>
      <c r="C32" s="66"/>
      <c r="D32" s="66"/>
      <c r="E32" s="66"/>
      <c r="F32" s="67">
        <v>9.6999999999999993</v>
      </c>
      <c r="G32" s="59">
        <f>F32*1.1</f>
        <v>10.67</v>
      </c>
      <c r="H32" s="66"/>
      <c r="I32" s="65" t="s">
        <v>48</v>
      </c>
    </row>
    <row r="33" spans="1:9" x14ac:dyDescent="0.25">
      <c r="A33" s="54"/>
      <c r="B33" s="19"/>
      <c r="C33" s="19"/>
      <c r="D33" s="19"/>
      <c r="E33" s="19"/>
      <c r="F33" s="59">
        <f>SUM(F31:F32)</f>
        <v>21.299999999999997</v>
      </c>
      <c r="G33" s="59">
        <f>F33*1.1</f>
        <v>23.43</v>
      </c>
      <c r="H33" s="19"/>
      <c r="I33" s="19"/>
    </row>
    <row r="34" spans="1:9" x14ac:dyDescent="0.25">
      <c r="A34" s="54"/>
      <c r="B34" s="19"/>
      <c r="C34" s="19"/>
      <c r="D34" s="19"/>
      <c r="E34" s="19"/>
      <c r="F34" s="19"/>
      <c r="G34" s="19"/>
      <c r="H34" s="19"/>
      <c r="I34" s="19"/>
    </row>
    <row r="35" spans="1:9" s="74" customFormat="1" ht="36" x14ac:dyDescent="0.25">
      <c r="A35" s="70">
        <v>7</v>
      </c>
      <c r="B35" s="71" t="s">
        <v>22</v>
      </c>
      <c r="C35" s="72"/>
      <c r="D35" s="72"/>
      <c r="E35" s="72"/>
      <c r="F35" s="73">
        <v>5</v>
      </c>
      <c r="G35" s="73"/>
      <c r="H35" s="72"/>
      <c r="I35" s="71" t="s">
        <v>47</v>
      </c>
    </row>
    <row r="36" spans="1:9" s="68" customFormat="1" x14ac:dyDescent="0.25">
      <c r="A36" s="69"/>
      <c r="B36" s="66"/>
      <c r="C36" s="66"/>
      <c r="D36" s="66"/>
      <c r="E36" s="66"/>
      <c r="F36" s="67">
        <v>4</v>
      </c>
      <c r="G36" s="67"/>
      <c r="H36" s="66"/>
      <c r="I36" s="65" t="s">
        <v>48</v>
      </c>
    </row>
    <row r="37" spans="1:9" x14ac:dyDescent="0.25">
      <c r="A37" s="54"/>
      <c r="B37" s="19"/>
      <c r="C37" s="19"/>
      <c r="D37" s="19"/>
      <c r="E37" s="19"/>
      <c r="F37" s="59">
        <f>SUM(F35:F36)</f>
        <v>9</v>
      </c>
      <c r="G37" s="59">
        <f>F37*1.1</f>
        <v>9.9</v>
      </c>
      <c r="H37" s="19"/>
      <c r="I37" s="19"/>
    </row>
    <row r="38" spans="1:9" x14ac:dyDescent="0.25">
      <c r="A38" s="54"/>
      <c r="B38" s="19"/>
      <c r="C38" s="19"/>
      <c r="D38" s="19"/>
      <c r="E38" s="19"/>
      <c r="F38" s="58"/>
      <c r="G38" s="58"/>
      <c r="H38" s="19"/>
      <c r="I38" s="19"/>
    </row>
    <row r="39" spans="1:9" s="68" customFormat="1" ht="24" x14ac:dyDescent="0.25">
      <c r="A39" s="64">
        <v>8</v>
      </c>
      <c r="B39" s="65" t="s">
        <v>25</v>
      </c>
      <c r="C39" s="66"/>
      <c r="D39" s="66"/>
      <c r="E39" s="66"/>
      <c r="F39" s="67">
        <v>15</v>
      </c>
      <c r="G39" s="67"/>
      <c r="H39" s="66"/>
      <c r="I39" s="65" t="s">
        <v>50</v>
      </c>
    </row>
    <row r="40" spans="1:9" x14ac:dyDescent="0.25">
      <c r="A40" s="54"/>
      <c r="B40" s="19"/>
      <c r="C40" s="19"/>
      <c r="D40" s="19"/>
      <c r="E40" s="19"/>
      <c r="F40" s="58"/>
      <c r="G40" s="58"/>
      <c r="H40" s="19"/>
      <c r="I40" s="55"/>
    </row>
    <row r="41" spans="1:9" x14ac:dyDescent="0.25">
      <c r="A41" s="54"/>
      <c r="B41" s="19"/>
      <c r="C41" s="19"/>
      <c r="D41" s="19"/>
      <c r="E41" s="19"/>
      <c r="F41" s="59">
        <f>SUM(F39:F40)</f>
        <v>15</v>
      </c>
      <c r="G41" s="59">
        <f>F41*1.1</f>
        <v>16.5</v>
      </c>
      <c r="H41" s="19"/>
      <c r="I41" s="19"/>
    </row>
    <row r="42" spans="1:9" x14ac:dyDescent="0.25">
      <c r="A42" s="54"/>
      <c r="B42" s="19"/>
      <c r="C42" s="19"/>
      <c r="D42" s="19"/>
      <c r="E42" s="19"/>
      <c r="F42" s="19"/>
      <c r="G42" s="19"/>
      <c r="H42" s="19"/>
      <c r="I42" s="19"/>
    </row>
    <row r="43" spans="1:9" ht="23.25" customHeight="1" x14ac:dyDescent="0.25">
      <c r="A43" s="57">
        <v>9</v>
      </c>
      <c r="B43" s="55" t="s">
        <v>29</v>
      </c>
      <c r="C43">
        <v>2</v>
      </c>
      <c r="D43">
        <v>2.8</v>
      </c>
      <c r="E43" s="58"/>
      <c r="F43" s="58">
        <f>(C43*D43)</f>
        <v>5.6</v>
      </c>
      <c r="G43" s="58"/>
      <c r="H43" s="60"/>
      <c r="I43" s="55" t="s">
        <v>56</v>
      </c>
    </row>
    <row r="44" spans="1:9" x14ac:dyDescent="0.25">
      <c r="A44" s="54"/>
      <c r="B44" s="19"/>
      <c r="C44" s="58"/>
      <c r="D44" s="58"/>
      <c r="E44" s="58"/>
      <c r="F44" s="59">
        <f>SUM(F43:F43)</f>
        <v>5.6</v>
      </c>
      <c r="G44" s="59">
        <f>F44*1.1</f>
        <v>6.16</v>
      </c>
      <c r="H44" s="19"/>
      <c r="I44" s="19"/>
    </row>
    <row r="46" spans="1:9" ht="36" x14ac:dyDescent="0.25">
      <c r="B46" s="55" t="s">
        <v>49</v>
      </c>
      <c r="F46" s="58">
        <v>3</v>
      </c>
      <c r="G46" s="59">
        <f>F46*1.1</f>
        <v>3.3000000000000003</v>
      </c>
      <c r="H46" s="55" t="s">
        <v>51</v>
      </c>
      <c r="I46" s="55" t="s">
        <v>60</v>
      </c>
    </row>
    <row r="47" spans="1:9" ht="36" x14ac:dyDescent="0.25">
      <c r="F47" s="58">
        <v>3</v>
      </c>
      <c r="G47" s="59">
        <f>F47*1.1</f>
        <v>3.3000000000000003</v>
      </c>
      <c r="H47" s="55" t="s">
        <v>51</v>
      </c>
      <c r="I47" s="55" t="s">
        <v>48</v>
      </c>
    </row>
    <row r="48" spans="1:9" ht="24" x14ac:dyDescent="0.25">
      <c r="B48" s="55" t="s">
        <v>55</v>
      </c>
      <c r="C48">
        <v>2</v>
      </c>
      <c r="D48">
        <v>2.8</v>
      </c>
      <c r="F48">
        <f>(C48*D48)</f>
        <v>5.6</v>
      </c>
      <c r="G48" s="59">
        <f>F48*1.1</f>
        <v>6.16</v>
      </c>
      <c r="I48" s="55" t="s">
        <v>54</v>
      </c>
    </row>
    <row r="50" spans="2:9" ht="24" x14ac:dyDescent="0.25">
      <c r="B50" s="55" t="s">
        <v>58</v>
      </c>
      <c r="C50">
        <v>1</v>
      </c>
      <c r="D50">
        <v>0.45</v>
      </c>
      <c r="E50">
        <v>2</v>
      </c>
      <c r="F50">
        <f>(C50*D50*E50)</f>
        <v>0.9</v>
      </c>
      <c r="G50" s="59">
        <f>F50*1.1</f>
        <v>0.9900000000000001</v>
      </c>
      <c r="I50" s="55" t="s">
        <v>54</v>
      </c>
    </row>
  </sheetData>
  <mergeCells count="3">
    <mergeCell ref="A1:E1"/>
    <mergeCell ref="I3:I6"/>
    <mergeCell ref="I8:I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19" zoomScale="90" zoomScaleNormal="90" workbookViewId="0">
      <selection activeCell="B12" sqref="B12"/>
    </sheetView>
  </sheetViews>
  <sheetFormatPr defaultColWidth="9.140625" defaultRowHeight="15" x14ac:dyDescent="0.25"/>
  <cols>
    <col min="1" max="1" width="9.140625" style="18" customWidth="1"/>
    <col min="2" max="2" width="29.85546875" style="18" bestFit="1" customWidth="1"/>
    <col min="3" max="3" width="40.5703125" style="34" customWidth="1"/>
    <col min="4" max="4" width="27.140625" style="34" customWidth="1"/>
    <col min="5" max="5" width="35" style="18" customWidth="1"/>
    <col min="6" max="6" width="14.5703125" style="18" customWidth="1"/>
    <col min="7" max="8" width="9.140625" style="38"/>
    <col min="9" max="16384" width="9.140625" style="18"/>
  </cols>
  <sheetData>
    <row r="1" spans="1:13" ht="33" customHeight="1" x14ac:dyDescent="0.25">
      <c r="A1" s="81" t="s">
        <v>44</v>
      </c>
      <c r="B1" s="82"/>
      <c r="C1" s="82"/>
      <c r="D1" s="43"/>
      <c r="E1" s="21"/>
      <c r="F1" s="21"/>
      <c r="G1" s="40"/>
      <c r="H1" s="40"/>
      <c r="I1" s="21"/>
      <c r="J1" s="21"/>
      <c r="K1" s="22"/>
    </row>
    <row r="2" spans="1:13" x14ac:dyDescent="0.25">
      <c r="A2" s="23"/>
      <c r="B2" s="23"/>
      <c r="C2" s="30"/>
      <c r="D2" s="30"/>
      <c r="E2" s="23"/>
      <c r="F2" s="23"/>
      <c r="G2" s="17"/>
      <c r="H2" s="17"/>
      <c r="I2" s="17"/>
      <c r="J2" s="17"/>
      <c r="K2" s="1" t="s">
        <v>65</v>
      </c>
    </row>
    <row r="3" spans="1:13" x14ac:dyDescent="0.25">
      <c r="A3" s="10" t="s">
        <v>1</v>
      </c>
      <c r="B3" s="28" t="s">
        <v>2</v>
      </c>
      <c r="C3" s="31" t="s">
        <v>3</v>
      </c>
      <c r="D3" s="31" t="s">
        <v>13</v>
      </c>
      <c r="E3" s="10" t="s">
        <v>7</v>
      </c>
      <c r="F3" s="10" t="s">
        <v>4</v>
      </c>
      <c r="G3" s="11" t="s">
        <v>5</v>
      </c>
      <c r="H3" s="10" t="s">
        <v>6</v>
      </c>
      <c r="I3" s="10" t="s">
        <v>9</v>
      </c>
      <c r="J3" s="10" t="s">
        <v>10</v>
      </c>
      <c r="K3" s="2" t="s">
        <v>8</v>
      </c>
    </row>
    <row r="4" spans="1:13" x14ac:dyDescent="0.25">
      <c r="A4" s="8"/>
      <c r="B4" s="8"/>
      <c r="C4" s="6"/>
      <c r="D4" s="6"/>
      <c r="E4" s="8"/>
      <c r="F4" s="8"/>
      <c r="G4" s="15"/>
      <c r="H4" s="15"/>
      <c r="I4" s="15"/>
      <c r="J4" s="15"/>
      <c r="K4" s="3"/>
    </row>
    <row r="5" spans="1:13" ht="18" customHeight="1" x14ac:dyDescent="0.25">
      <c r="A5" s="83"/>
      <c r="B5" s="84"/>
      <c r="C5" s="32"/>
      <c r="D5" s="32"/>
      <c r="E5" s="4"/>
      <c r="F5" s="4"/>
      <c r="G5" s="41"/>
      <c r="H5" s="41"/>
      <c r="I5" s="4"/>
      <c r="J5" s="4"/>
      <c r="K5" s="5"/>
    </row>
    <row r="6" spans="1:13" ht="98.25" customHeight="1" x14ac:dyDescent="0.25">
      <c r="A6" s="47">
        <v>1</v>
      </c>
      <c r="B6" s="46" t="s">
        <v>14</v>
      </c>
      <c r="C6" s="29" t="s">
        <v>26</v>
      </c>
      <c r="D6" s="29" t="s">
        <v>23</v>
      </c>
      <c r="E6" s="24"/>
      <c r="F6" s="27"/>
      <c r="G6" s="42" t="s">
        <v>11</v>
      </c>
      <c r="H6" s="26">
        <f>Sheet2!$G$14</f>
        <v>1.4371500000000001</v>
      </c>
      <c r="I6" s="14"/>
      <c r="J6" s="14"/>
      <c r="K6" s="9"/>
    </row>
    <row r="7" spans="1:13" x14ac:dyDescent="0.25">
      <c r="A7" s="8"/>
      <c r="B7" s="7"/>
      <c r="C7" s="33"/>
      <c r="D7" s="33"/>
      <c r="E7" s="24"/>
      <c r="F7" s="27"/>
      <c r="G7" s="42"/>
      <c r="H7" s="26"/>
      <c r="I7" s="14"/>
      <c r="J7" s="14"/>
      <c r="K7" s="9"/>
    </row>
    <row r="8" spans="1:13" ht="91.5" customHeight="1" x14ac:dyDescent="0.25">
      <c r="A8" s="47">
        <v>2</v>
      </c>
      <c r="B8" s="46" t="s">
        <v>17</v>
      </c>
      <c r="C8" s="29" t="s">
        <v>66</v>
      </c>
      <c r="D8" s="29" t="s">
        <v>31</v>
      </c>
      <c r="E8" s="14"/>
      <c r="F8" s="13"/>
      <c r="G8" s="42" t="s">
        <v>11</v>
      </c>
      <c r="H8" s="26">
        <f>Sheet2!$G$21</f>
        <v>3.6278000000000001</v>
      </c>
      <c r="I8" s="14"/>
      <c r="J8" s="14"/>
      <c r="K8" s="12"/>
    </row>
    <row r="9" spans="1:13" ht="14.25" customHeight="1" x14ac:dyDescent="0.25">
      <c r="A9" s="15"/>
      <c r="B9" s="7"/>
      <c r="C9" s="29"/>
      <c r="D9" s="29"/>
      <c r="E9" s="14"/>
      <c r="F9" s="16"/>
      <c r="G9" s="42"/>
      <c r="H9" s="14"/>
      <c r="I9" s="14"/>
      <c r="J9" s="14"/>
      <c r="K9" s="12"/>
    </row>
    <row r="10" spans="1:13" ht="77.25" customHeight="1" x14ac:dyDescent="0.25">
      <c r="A10" s="47">
        <v>3</v>
      </c>
      <c r="B10" s="46" t="s">
        <v>59</v>
      </c>
      <c r="C10" s="29" t="s">
        <v>27</v>
      </c>
      <c r="D10" s="29" t="s">
        <v>32</v>
      </c>
      <c r="E10" s="14"/>
      <c r="F10" s="13"/>
      <c r="G10" s="42" t="s">
        <v>15</v>
      </c>
      <c r="H10" s="26">
        <v>10</v>
      </c>
      <c r="I10" s="14"/>
      <c r="J10" s="14"/>
      <c r="K10" s="12" t="s">
        <v>0</v>
      </c>
      <c r="M10" s="48"/>
    </row>
    <row r="11" spans="1:13" x14ac:dyDescent="0.25">
      <c r="A11" s="8"/>
      <c r="B11" s="8"/>
      <c r="C11" s="6"/>
      <c r="D11" s="6"/>
      <c r="E11" s="8"/>
      <c r="F11" s="8"/>
      <c r="G11" s="15"/>
      <c r="H11" s="15"/>
      <c r="I11" s="8"/>
      <c r="J11" s="8"/>
      <c r="K11" s="8"/>
    </row>
    <row r="12" spans="1:13" ht="135.75" customHeight="1" x14ac:dyDescent="0.25">
      <c r="A12" s="47">
        <v>4</v>
      </c>
      <c r="B12" s="49" t="s">
        <v>68</v>
      </c>
      <c r="C12" s="29" t="s">
        <v>28</v>
      </c>
      <c r="D12" s="29" t="s">
        <v>33</v>
      </c>
      <c r="E12" s="14"/>
      <c r="F12" s="13"/>
      <c r="G12" s="42" t="s">
        <v>11</v>
      </c>
      <c r="H12" s="26">
        <v>2.5</v>
      </c>
      <c r="I12" s="14"/>
      <c r="J12" s="14"/>
      <c r="K12" s="12" t="s">
        <v>0</v>
      </c>
    </row>
    <row r="13" spans="1:13" x14ac:dyDescent="0.25">
      <c r="A13" s="14"/>
      <c r="B13" s="14"/>
      <c r="C13" s="25"/>
      <c r="D13" s="25"/>
      <c r="E13" s="14"/>
      <c r="F13" s="14"/>
      <c r="G13" s="14"/>
      <c r="H13" s="14"/>
      <c r="I13" s="14"/>
      <c r="J13" s="14"/>
      <c r="K13" s="14"/>
    </row>
    <row r="14" spans="1:13" ht="108.75" customHeight="1" x14ac:dyDescent="0.25">
      <c r="A14" s="50">
        <v>6</v>
      </c>
      <c r="B14" s="51" t="s">
        <v>21</v>
      </c>
      <c r="C14" s="36" t="s">
        <v>18</v>
      </c>
      <c r="D14" s="36" t="s">
        <v>16</v>
      </c>
      <c r="E14" s="35"/>
      <c r="F14" s="35"/>
      <c r="G14" s="35" t="s">
        <v>11</v>
      </c>
      <c r="H14" s="44">
        <f>Sheet2!$G$32</f>
        <v>10.67</v>
      </c>
      <c r="I14" s="35"/>
      <c r="J14" s="35"/>
      <c r="K14" s="35"/>
    </row>
    <row r="15" spans="1:13" x14ac:dyDescent="0.25">
      <c r="A15" s="20"/>
      <c r="B15" s="20"/>
      <c r="C15" s="37"/>
      <c r="D15" s="37"/>
      <c r="E15" s="20"/>
      <c r="F15" s="20"/>
      <c r="G15" s="39"/>
      <c r="H15" s="39"/>
      <c r="I15" s="20"/>
      <c r="J15" s="20"/>
      <c r="K15" s="20"/>
    </row>
    <row r="16" spans="1:13" ht="45" customHeight="1" x14ac:dyDescent="0.25">
      <c r="A16" s="50">
        <v>6</v>
      </c>
      <c r="B16" s="51" t="s">
        <v>22</v>
      </c>
      <c r="C16" s="36" t="s">
        <v>19</v>
      </c>
      <c r="D16" s="36" t="s">
        <v>20</v>
      </c>
      <c r="E16" s="20"/>
      <c r="F16" s="20"/>
      <c r="G16" s="35" t="s">
        <v>11</v>
      </c>
      <c r="H16" s="26">
        <f>Sheet2!$F$36</f>
        <v>4</v>
      </c>
      <c r="I16" s="20"/>
      <c r="J16" s="20"/>
      <c r="K16" s="20"/>
    </row>
    <row r="17" spans="1:11" x14ac:dyDescent="0.25">
      <c r="A17" s="20"/>
      <c r="B17" s="20"/>
      <c r="C17" s="37"/>
      <c r="D17" s="37"/>
      <c r="E17" s="20"/>
      <c r="F17" s="20"/>
      <c r="G17" s="39"/>
      <c r="H17" s="39"/>
      <c r="I17" s="20"/>
      <c r="J17" s="20"/>
      <c r="K17" s="20"/>
    </row>
    <row r="18" spans="1:11" ht="114" customHeight="1" x14ac:dyDescent="0.25">
      <c r="A18" s="50">
        <v>7</v>
      </c>
      <c r="B18" s="51" t="s">
        <v>25</v>
      </c>
      <c r="C18" s="36" t="s">
        <v>24</v>
      </c>
      <c r="D18" s="36"/>
      <c r="E18" s="20"/>
      <c r="F18" s="20"/>
      <c r="G18" s="35" t="s">
        <v>11</v>
      </c>
      <c r="H18" s="45">
        <v>7.5</v>
      </c>
      <c r="I18" s="20"/>
      <c r="J18" s="20"/>
      <c r="K18" s="20"/>
    </row>
    <row r="19" spans="1:11" x14ac:dyDescent="0.25">
      <c r="A19" s="20"/>
      <c r="B19" s="20"/>
      <c r="C19" s="37"/>
      <c r="D19" s="36"/>
      <c r="E19" s="20"/>
      <c r="F19" s="20"/>
      <c r="G19" s="39"/>
      <c r="H19" s="39"/>
      <c r="I19" s="20"/>
      <c r="J19" s="20"/>
      <c r="K19" s="20"/>
    </row>
    <row r="20" spans="1:11" ht="90" customHeight="1" x14ac:dyDescent="0.25">
      <c r="A20" s="50">
        <v>8</v>
      </c>
      <c r="B20" s="51" t="s">
        <v>29</v>
      </c>
      <c r="C20" s="36" t="s">
        <v>34</v>
      </c>
      <c r="D20" s="36" t="s">
        <v>35</v>
      </c>
      <c r="E20" s="20"/>
      <c r="F20" s="20"/>
      <c r="G20" s="35" t="s">
        <v>11</v>
      </c>
      <c r="H20" s="45">
        <f>Sheet2!G44</f>
        <v>6.16</v>
      </c>
      <c r="I20" s="20"/>
      <c r="J20" s="20"/>
      <c r="K20" s="20"/>
    </row>
    <row r="21" spans="1:11" x14ac:dyDescent="0.25">
      <c r="A21" s="20"/>
      <c r="B21" s="20"/>
      <c r="C21" s="37"/>
      <c r="D21" s="37"/>
      <c r="E21" s="20"/>
      <c r="F21" s="20"/>
      <c r="G21" s="39"/>
      <c r="H21" s="39"/>
      <c r="I21" s="20"/>
      <c r="J21" s="20"/>
      <c r="K21" s="20"/>
    </row>
    <row r="22" spans="1:11" ht="24" x14ac:dyDescent="0.25">
      <c r="A22" s="50">
        <v>9</v>
      </c>
      <c r="B22" s="52" t="s">
        <v>30</v>
      </c>
      <c r="C22" s="36" t="s">
        <v>67</v>
      </c>
      <c r="D22" s="36" t="s">
        <v>32</v>
      </c>
      <c r="E22" s="20"/>
      <c r="F22" s="20"/>
      <c r="G22" s="35" t="s">
        <v>36</v>
      </c>
      <c r="H22" s="35">
        <v>2</v>
      </c>
      <c r="I22" s="20"/>
      <c r="J22" s="20"/>
      <c r="K22" s="20"/>
    </row>
    <row r="23" spans="1:11" x14ac:dyDescent="0.25">
      <c r="A23" s="50"/>
      <c r="B23" s="52"/>
      <c r="C23" s="36"/>
      <c r="D23" s="36"/>
      <c r="E23" s="20"/>
      <c r="F23" s="20"/>
      <c r="G23" s="35"/>
      <c r="H23" s="35"/>
      <c r="I23" s="20"/>
      <c r="J23" s="62"/>
      <c r="K23" s="62"/>
    </row>
    <row r="24" spans="1:11" ht="105" customHeight="1" x14ac:dyDescent="0.25">
      <c r="A24" s="50">
        <v>10</v>
      </c>
      <c r="B24" s="51" t="s">
        <v>49</v>
      </c>
      <c r="C24" s="36" t="s">
        <v>57</v>
      </c>
      <c r="D24" s="36"/>
      <c r="E24" s="20"/>
      <c r="F24" s="20"/>
      <c r="G24" s="35" t="s">
        <v>11</v>
      </c>
      <c r="H24" s="44">
        <f>Sheet2!$G$47</f>
        <v>3.3000000000000003</v>
      </c>
      <c r="I24" s="20"/>
      <c r="J24" s="62"/>
      <c r="K24" s="62"/>
    </row>
    <row r="25" spans="1:11" x14ac:dyDescent="0.25">
      <c r="A25" s="20"/>
      <c r="B25" s="20"/>
      <c r="C25" s="37"/>
      <c r="D25" s="37"/>
      <c r="E25" s="20"/>
      <c r="F25" s="20"/>
      <c r="G25" s="39"/>
      <c r="H25" s="39"/>
      <c r="I25" s="20"/>
    </row>
  </sheetData>
  <protectedRanges>
    <protectedRange sqref="G1:G2 G4:G5" name="Range1"/>
    <protectedRange sqref="G10:G12 G6 G8" name="Range1_4_1"/>
    <protectedRange sqref="K11" name="Range1_7_1"/>
  </protectedRanges>
  <mergeCells count="2">
    <mergeCell ref="A1:C1"/>
    <mergeCell ref="A5:B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4FD26-36C4-4096-B1A0-5D536A6DAB74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edca550-45ec-413d-b410-eb5899b7564f"/>
    <ds:schemaRef ds:uri="http://schemas.openxmlformats.org/package/2006/metadata/core-properties"/>
    <ds:schemaRef ds:uri="93f5a7a4-2ad1-46b6-8cf3-ba87f7d66d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BOQ CAFECCINO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2023-09-06T13:07:27Z</cp:lastPrinted>
  <dcterms:created xsi:type="dcterms:W3CDTF">2023-06-06T04:16:56Z</dcterms:created>
  <dcterms:modified xsi:type="dcterms:W3CDTF">2024-07-05T08:37:36Z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