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0730" windowHeight="11160" tabRatio="872"/>
  </bookViews>
  <sheets>
    <sheet name="PHE BOQ" sheetId="17" r:id="rId1"/>
    <sheet name="General Notes" sheetId="1" r:id="rId2"/>
  </sheets>
  <definedNames>
    <definedName name="_xlnm.Print_Titles" localSheetId="0">'PHE BOQ'!$5:$6</definedName>
  </definedNames>
  <calcPr calcId="162913"/>
</workbook>
</file>

<file path=xl/calcChain.xml><?xml version="1.0" encoding="utf-8"?>
<calcChain xmlns="http://schemas.openxmlformats.org/spreadsheetml/2006/main">
  <c r="D95" i="17" l="1"/>
  <c r="J109" i="17"/>
  <c r="L109" i="17" s="1"/>
  <c r="J107" i="17"/>
  <c r="L107" i="17" s="1"/>
  <c r="J105" i="17"/>
  <c r="L105" i="17" s="1"/>
  <c r="J97" i="17"/>
  <c r="L97" i="17" s="1"/>
  <c r="J96" i="17"/>
  <c r="L96" i="17" s="1"/>
  <c r="J94" i="17"/>
  <c r="L94" i="17" s="1"/>
  <c r="J93" i="17"/>
  <c r="L93" i="17" s="1"/>
  <c r="J92" i="17"/>
  <c r="L92" i="17" s="1"/>
  <c r="J91" i="17"/>
  <c r="L91" i="17" s="1"/>
  <c r="J90" i="17"/>
  <c r="L90" i="17" s="1"/>
  <c r="J89" i="17"/>
  <c r="L89" i="17" s="1"/>
  <c r="J88" i="17"/>
  <c r="L88" i="17" s="1"/>
  <c r="J87" i="17"/>
  <c r="L87" i="17" s="1"/>
  <c r="J86" i="17"/>
  <c r="L86" i="17" s="1"/>
  <c r="J85" i="17"/>
  <c r="L85" i="17" s="1"/>
  <c r="J84" i="17"/>
  <c r="L84" i="17" s="1"/>
  <c r="J83" i="17"/>
  <c r="L83" i="17" s="1"/>
  <c r="J82" i="17"/>
  <c r="L82" i="17" s="1"/>
  <c r="J81" i="17"/>
  <c r="L81" i="17" s="1"/>
  <c r="J73" i="17"/>
  <c r="L73" i="17" s="1"/>
  <c r="J71" i="17"/>
  <c r="L71" i="17" s="1"/>
  <c r="J69" i="17"/>
  <c r="L69" i="17" s="1"/>
  <c r="J67" i="17"/>
  <c r="L67" i="17" s="1"/>
  <c r="J64" i="17"/>
  <c r="L64" i="17" s="1"/>
  <c r="J63" i="17"/>
  <c r="L63" i="17" s="1"/>
  <c r="J62" i="17"/>
  <c r="L62" i="17" s="1"/>
  <c r="J61" i="17"/>
  <c r="L61" i="17" s="1"/>
  <c r="J60" i="17"/>
  <c r="L60" i="17" s="1"/>
  <c r="J59" i="17"/>
  <c r="L59" i="17" s="1"/>
  <c r="J53" i="17"/>
  <c r="L53" i="17" s="1"/>
  <c r="J51" i="17"/>
  <c r="J49" i="17"/>
  <c r="L49" i="17" s="1"/>
  <c r="J47" i="17"/>
  <c r="L47" i="17" s="1"/>
  <c r="J45" i="17"/>
  <c r="J41" i="17"/>
  <c r="L41" i="17" s="1"/>
  <c r="J38" i="17"/>
  <c r="L38" i="17" s="1"/>
  <c r="J37" i="17"/>
  <c r="L37" i="17" s="1"/>
  <c r="J36" i="17"/>
  <c r="L36" i="17" s="1"/>
  <c r="J33" i="17"/>
  <c r="L33" i="17" s="1"/>
  <c r="J32" i="17"/>
  <c r="L32" i="17" s="1"/>
  <c r="J31" i="17"/>
  <c r="L31" i="17" s="1"/>
  <c r="J28" i="17"/>
  <c r="L28" i="17" s="1"/>
  <c r="J27" i="17"/>
  <c r="L27" i="17" s="1"/>
  <c r="J26" i="17"/>
  <c r="L26" i="17" s="1"/>
  <c r="J25" i="17"/>
  <c r="L25" i="17" s="1"/>
  <c r="J22" i="17"/>
  <c r="L22" i="17" s="1"/>
  <c r="J21" i="17"/>
  <c r="L21" i="17" s="1"/>
  <c r="J20" i="17"/>
  <c r="L20" i="17" s="1"/>
  <c r="J19" i="17"/>
  <c r="L19" i="17" s="1"/>
  <c r="J18" i="17"/>
  <c r="L18" i="17" s="1"/>
  <c r="J15" i="17"/>
  <c r="L15" i="17" s="1"/>
  <c r="J14" i="17"/>
  <c r="L14" i="17" s="1"/>
  <c r="J13" i="17"/>
  <c r="L13" i="17" s="1"/>
  <c r="J12" i="17"/>
  <c r="L12" i="17" s="1"/>
  <c r="J11" i="17"/>
  <c r="L11" i="17" s="1"/>
  <c r="H95" i="17"/>
  <c r="F95" i="17"/>
  <c r="G95" i="17"/>
  <c r="E95" i="17"/>
  <c r="J95" i="17" l="1"/>
  <c r="L95" i="17" s="1"/>
  <c r="L51" i="17"/>
  <c r="L75" i="17" l="1"/>
  <c r="L111" i="17" l="1"/>
  <c r="L55" i="17" l="1"/>
  <c r="L100" i="17" l="1"/>
  <c r="L113" i="17" s="1"/>
</calcChain>
</file>

<file path=xl/sharedStrings.xml><?xml version="1.0" encoding="utf-8"?>
<sst xmlns="http://schemas.openxmlformats.org/spreadsheetml/2006/main" count="207" uniqueCount="148">
  <si>
    <t>GENERAL NOTES</t>
  </si>
  <si>
    <t>The  items given in this schedule are provisional. The  Contractor  shall be paid for the actual quantity of work executed as measured at the site at the rates tendered. The Owner reserves the right to  increase  or decrease any of the quantities, or to  ommit  totally any  item of work. Any claim by the Contractor on  these  accounts  will not be entertained.</t>
  </si>
  <si>
    <t>The  Contractor shall visit the site and shall satisfy himself  as  to  the conditions  under which the work is to be performed. He  shall  also check  and  ascertain the location of any  existing  structure  or  equipment  or  any other situation which may affect  the  work.  No  extra  claim  as  a  consequence of  ignorance  or  on  ground  of  insufficient description will be allowed at a later date.</t>
  </si>
  <si>
    <t>All equipment and material shall be IS approved.</t>
  </si>
  <si>
    <t>All approvals shall be obtained from Owner / Consultant</t>
  </si>
  <si>
    <t>All equipment and material shall be inspected at manufacturer’s works as per relevant IS by the Owner or his representative before despatch to site.</t>
  </si>
  <si>
    <t>All vendor drawings shall be approved by the Owner/Consultant before fabrication work starts.</t>
  </si>
  <si>
    <t>All items of work under this Contract shall be executed strictly to fulfill the requirements laid down under “Basis of Design” in the specifications. Type of equipment, material specification, methods of installation and testing and type of control shall be in accordance with the specifications, approved shop drawings and the relevant Indian Standards, however capacity of each component and their quantities shall be such as to fulfill the above mentioned requirement.</t>
  </si>
  <si>
    <t>The unit rate for all equipment or materials shall include cost in INDIAN RUPEES (INR) for equipment and materials including all taxes and duties and also including forwarding, freight, insurance and transport into Contractor’s store at site, storage, installation, testing, balancing, commissioning and other works required.</t>
  </si>
  <si>
    <t>The rate for each item of work included in the Schedule of Quantities shall, unless expressly stated otherwise, include cost of :</t>
  </si>
  <si>
    <t>a</t>
  </si>
  <si>
    <t>All materials, fixing materials, accessories, appliances tools, plants, equipment, transport, labour and incidentals required in preparation for and in the full and entire execution, testing, balancing, commissioning and completion of work called for in the item and as per Specifications and Drawings.</t>
  </si>
  <si>
    <t>b</t>
  </si>
  <si>
    <t>Wastage on materials and labour.</t>
  </si>
  <si>
    <t>c</t>
  </si>
  <si>
    <t>Loading, transporting, unloading, handling/double handling, hoisting to all levels, setting, fitting and fixing in position, protecting, disposal of debris and all other labour necessary in and for the full and entire execution and for the job in accordance with the contract documents, good practice and recognize principles.</t>
  </si>
  <si>
    <t>d</t>
  </si>
  <si>
    <t>Liabilities, obligations and risks arising out of Conditions of Contract.</t>
  </si>
  <si>
    <t>e</t>
  </si>
  <si>
    <t>All requirements of Specifications, whether such requirements are mentioned in the item or not. The Specifications and Drawings where available, are to be read as complimentary to and part of the Schedule of Quantities and any work called for in one shall be taken as required for all.</t>
  </si>
  <si>
    <t>f</t>
  </si>
  <si>
    <t>The Contractor shall procure and bring Materials/Equipment to the site only on the basis of drawings approved for construction and shop drawings and not on the basis of Bill of Quantities which are approximate only. This also applies to the Contractor’s requisition for Owner supplied materials.</t>
  </si>
  <si>
    <t>The contractor shall cooperate with all trades and agencies working on the site.  He shall make provision for hangers, sleeves, structural openings and other requirements well in advance to prevent hold up of progress of the construction schedule.  All supports to the civil structure shall be provided with anchor fasteners.</t>
  </si>
  <si>
    <t>Shop drawings are detailed working drawings coordinated with other trading work, which incorporate the contractor’s details for execution of the work and incorporate equipment manufacturer’s details and dimensions to ensure that the same can be installed in the space provided.</t>
  </si>
  <si>
    <t>All shop drawings will be made on AutoCAD and colored prints has to be produced for site work.</t>
  </si>
  <si>
    <t>This Schedule shall be fully priced and the extensions and totals duly checked. The rates for all items shall be filled in INK including NIL items.</t>
  </si>
  <si>
    <t>No alteration whatsoever is to be made to the text or quantities of this Schedule unless such alteration is authorised in writing by Consultant. Any such alterations, notes or additions shall, unless authorized in writing, be disregarded when tender documents are considered.</t>
  </si>
  <si>
    <t>In the event of an error occurring in the amount of the Schedule, as a result of wrong extension of the unit rate and quantity, the unit rate quoted by the tenderer shall be regarded as firm and the extensions shall be amended on the basis of rates.</t>
  </si>
  <si>
    <t>Any error in totaling in the amount column and in carrying forward total shall be corrected. Any error, in description or in quantity, omission of items from this Schedule shall not vitiate this Contract but shall be corrected and deemed to be variation required by the Consultant/Project Manager.</t>
  </si>
  <si>
    <t>Rates have been called for a number of items of works, as alternatives which, for the present do not form part of the total value of tender. However the rates for these items shall be quoted, with due care so that in the event of choice of an alternative item of work, said rate shall form part of the contract and shall not violate the contract any way.</t>
  </si>
  <si>
    <t>The contractor shall , from time to time, clear away all debris and excess materials accumulated at the site failing which the same shall be done by Project Manager at contractor’s risk and cost and cost of clean up shall be deducted from the contractors prorata bill.</t>
  </si>
  <si>
    <t>On completion of all works, contractor shall demolish all stores, remove all surplus materials and leave the site in a broom clean condition, failing which the same shall be done by the Project Manager at the Contractor'’ risk and cost.  Cost of the cleanup shall be deducted from the contractor’s bills on pro-rata basis in proportion to his contact value.</t>
  </si>
  <si>
    <t>Description</t>
  </si>
  <si>
    <t>Unit</t>
  </si>
  <si>
    <t>Rate</t>
  </si>
  <si>
    <t>Amount</t>
  </si>
  <si>
    <t>Nos.</t>
  </si>
  <si>
    <t>Item No.</t>
  </si>
  <si>
    <t>Rev:</t>
  </si>
  <si>
    <t>Date:</t>
  </si>
  <si>
    <t>All Testing and Commissioning shall be as per relevant details covered in the specifications. All these testing records are to be maintained and submitted for Owner / Owner’s  representative.</t>
  </si>
  <si>
    <t>BOQ shall be read in conjuction with technical specification, drawings,In the event of conflict between Bill of Quantities and other documents including the Specifications and drawings, the most stringent shall apply. The interpretation of the Consultant/Project Manager shall be final and binding.</t>
  </si>
  <si>
    <t>On award of the work, contractor shall submit a schedule of construction in the form i.e BAR chart for approval of the Project Manager.</t>
  </si>
  <si>
    <t>On award of the work the contractor shall be issued three (3) sets of consultant’s drawings.  The drawings shall be the basis of contractor’s shop drawings.</t>
  </si>
  <si>
    <t>After the devices and equipment  have been installed and commissioned, contractor shall cleanup the same and remove all plaster, paints, stains, stickers and other foreign matter or discoloration leaving the same in a ready to use condition.</t>
  </si>
  <si>
    <t>WATER SUPPLY  PIPING</t>
  </si>
  <si>
    <t>R.mt</t>
  </si>
  <si>
    <t>25 mm Dia</t>
  </si>
  <si>
    <t>32mm Dia</t>
  </si>
  <si>
    <t xml:space="preserve">40mm Dia </t>
  </si>
  <si>
    <t>20mm Dia</t>
  </si>
  <si>
    <t>A</t>
  </si>
  <si>
    <t>B</t>
  </si>
  <si>
    <t xml:space="preserve">DRAINAGE </t>
  </si>
  <si>
    <t>40mm Dia</t>
  </si>
  <si>
    <t xml:space="preserve">50mm Dia </t>
  </si>
  <si>
    <t>75mm Dia</t>
  </si>
  <si>
    <t>100 mm Dia</t>
  </si>
  <si>
    <t>Nos</t>
  </si>
  <si>
    <t xml:space="preserve">NOTES : </t>
  </si>
  <si>
    <t>All  the items of work given in this schedule of quantities  shall  be executed strictly in accordance with the latest Indian Standard Specifications.</t>
  </si>
  <si>
    <t>150 mm Dia</t>
  </si>
  <si>
    <t xml:space="preserve">65mm Dia  </t>
  </si>
  <si>
    <t>C</t>
  </si>
  <si>
    <t>SUB TOTAL  OF  A</t>
  </si>
  <si>
    <t>SUB TOTAL  OF B</t>
  </si>
  <si>
    <t xml:space="preserve">25mm Dia </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</si>
  <si>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</si>
  <si>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 xml:space="preserve"> </t>
  </si>
  <si>
    <t>8kw</t>
  </si>
  <si>
    <t>1. Taxes and duties shall be Extra as actual</t>
  </si>
  <si>
    <t>D</t>
  </si>
  <si>
    <t xml:space="preserve"> Provision for scaffolding  if any required at site , contactor shall need to be provided.</t>
  </si>
  <si>
    <t>Remove existing drain and water supply lines which are not required. Clean the site for new installations.</t>
  </si>
  <si>
    <t>SANITARY AND C. P. FITTINGS &amp; FIXTURES</t>
  </si>
  <si>
    <t>Sink Pillar Cock</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</si>
  <si>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</si>
  <si>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</si>
  <si>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35 L Capacity- For shower</t>
  </si>
  <si>
    <t>5 L Capacity-</t>
  </si>
  <si>
    <t xml:space="preserve">3.5kw in pantry- optional </t>
  </si>
  <si>
    <t>32 mm Dia incoming line</t>
  </si>
  <si>
    <t>13kw-3ph- Subject to load permits</t>
  </si>
  <si>
    <t>Make</t>
  </si>
  <si>
    <t>Astral / Ashirwad /supreme / Prince  or Approved Equivalent</t>
  </si>
  <si>
    <t>Leader / Neta / Zolotto / or approved Equivalent</t>
  </si>
  <si>
    <t>AO Smith or Approved Equivalent</t>
  </si>
  <si>
    <t>Stiebel Entron  or Approved Equivalent</t>
  </si>
  <si>
    <t>Supreme / Finolex / Prince / Oriplast / or Approved Equivalent</t>
  </si>
  <si>
    <t>S.S. GRATING</t>
  </si>
  <si>
    <t>20 mm Dia</t>
  </si>
  <si>
    <t>SUB TOTAL -C-SANITARY AND C. P. FITTINGS &amp; FIXTURES           ( ONLY INSTALLATIONS)</t>
  </si>
  <si>
    <t xml:space="preserve">GRAND  - TOTAL  A , B,  C AND D </t>
  </si>
  <si>
    <t>Aco or Approved Equivalent</t>
  </si>
  <si>
    <r>
      <t>25 mm Dia incoming line</t>
    </r>
    <r>
      <rPr>
        <b/>
        <sz val="11"/>
        <color theme="1"/>
        <rFont val="Calibri"/>
        <family val="2"/>
        <scheme val="minor"/>
      </rPr>
      <t xml:space="preserve"> </t>
    </r>
  </si>
  <si>
    <r>
      <t>40 mm Dia incoming line</t>
    </r>
    <r>
      <rPr>
        <b/>
        <sz val="11"/>
        <color theme="1"/>
        <rFont val="Calibri"/>
        <family val="2"/>
        <scheme val="minor"/>
      </rPr>
      <t xml:space="preserve"> </t>
    </r>
  </si>
  <si>
    <t xml:space="preserve">20 L Capacity </t>
  </si>
  <si>
    <t>EWC with seat cover</t>
  </si>
  <si>
    <t xml:space="preserve">Concealed flush tank </t>
  </si>
  <si>
    <t>Concealed flush valve</t>
  </si>
  <si>
    <t xml:space="preserve">Health Faucet </t>
  </si>
  <si>
    <t>2 Way Bib-Cock with connection for Health Faucet</t>
  </si>
  <si>
    <t>Bided</t>
  </si>
  <si>
    <t xml:space="preserve">Under Counter  Wash Basin including waste Coupling </t>
  </si>
  <si>
    <t>Wash Basin Cock</t>
  </si>
  <si>
    <t>shower  and mixer</t>
  </si>
  <si>
    <t xml:space="preserve">Jet Spray </t>
  </si>
  <si>
    <t>Bath Tub  including waste Coupling and nessessary connections</t>
  </si>
  <si>
    <t xml:space="preserve">Bottle Trap for WHB/ sink and urinal with all connecting pipes </t>
  </si>
  <si>
    <t xml:space="preserve">Angle Cock with PVC pipe connection upto WHB/sink/Geyser connection </t>
  </si>
  <si>
    <t xml:space="preserve">Urinal </t>
  </si>
  <si>
    <t xml:space="preserve">Auto Flush Valve &amp; Sensor with connecting piping &amp; spreader for urinal(DC)  </t>
  </si>
  <si>
    <t>uPVC-SWR pipes  conforming to IS 13592/92 including fittings conforming to IS-14935/99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hotdip galvanised bracket nut bolts/ PVC Coated U-Clamp and screws] Vertical line bracket shall be fixed at every 0.8 mtr to 1.00 mtr.] (For Soil , Waste, Vent and  RWP-Internal  and vertical shaft  ).</t>
  </si>
  <si>
    <t>Supply, Install  PVC Multi Floor Trap  for the following pipes including making all approved quality Solvent cement  joints with material &amp; labour etc.  all complete as per direction of the engineer-in-charge.</t>
  </si>
  <si>
    <t>Supply, Install  PVC Floor Trap  for the following pipes including making all approved quality Solvent cement  joints with material &amp; labour etc.  all complete as per direction of the engineer-in-charge.</t>
  </si>
  <si>
    <t>Providing ,fixing, testing and commissioning capstan make Water Meter including providing &amp; fixing matching Isolation valves ,strainer, non-return valve,complete with all necessary fittings etc  screwed  type(15Kgs/Sq.cm). Valve shall have with union.</t>
  </si>
  <si>
    <r>
      <t xml:space="preserve">Providing  &amp;  Fixing  of gun metal  heavy   </t>
    </r>
    <r>
      <rPr>
        <b/>
        <sz val="11"/>
        <color theme="1"/>
        <rFont val="Calibri"/>
        <family val="2"/>
        <scheme val="minor"/>
      </rPr>
      <t xml:space="preserve">Ball Valves-PN-16 </t>
    </r>
    <r>
      <rPr>
        <sz val="11"/>
        <color theme="1"/>
        <rFont val="Calibri"/>
        <family val="2"/>
        <scheme val="minor"/>
      </rPr>
      <t>(approved makes as covered in specification)</t>
    </r>
    <r>
      <rPr>
        <b/>
        <sz val="11"/>
        <color theme="1"/>
        <rFont val="Calibri"/>
        <family val="2"/>
        <scheme val="minor"/>
      </rPr>
      <t xml:space="preserve"> </t>
    </r>
    <r>
      <rPr>
        <sz val="11"/>
        <color theme="1"/>
        <rFont val="Calibri"/>
        <family val="2"/>
        <scheme val="minor"/>
      </rPr>
      <t>screwed type for water system of the following diameters.  Valve shall have with unions.</t>
    </r>
  </si>
  <si>
    <r>
      <t xml:space="preserve">SITC of </t>
    </r>
    <r>
      <rPr>
        <b/>
        <sz val="11"/>
        <color theme="1"/>
        <rFont val="Calibri"/>
        <family val="2"/>
        <scheme val="minor"/>
      </rPr>
      <t xml:space="preserve">ACO grease trap -model Lipumobil S -Capacity -32 lit ( 0.5 LPS) </t>
    </r>
    <r>
      <rPr>
        <sz val="11"/>
        <color theme="1"/>
        <rFont val="Calibri"/>
        <family val="2"/>
        <scheme val="minor"/>
      </rPr>
      <t xml:space="preserve"> with all required accessories </t>
    </r>
  </si>
  <si>
    <r>
      <t>Supply, Install</t>
    </r>
    <r>
      <rPr>
        <b/>
        <sz val="11"/>
        <color theme="1"/>
        <rFont val="Calibri"/>
        <family val="2"/>
        <scheme val="minor"/>
      </rPr>
      <t xml:space="preserve"> PVC urinal  Traps</t>
    </r>
    <r>
      <rPr>
        <sz val="11"/>
        <color theme="1"/>
        <rFont val="Calibri"/>
        <family val="2"/>
        <scheme val="minor"/>
      </rPr>
      <t xml:space="preserve"> including fixing with necessary consumables with Circular SS Grating with anti cockroach jali Suitable for 75mm Dia outlet </t>
    </r>
  </si>
  <si>
    <r>
      <t>Supply, Install</t>
    </r>
    <r>
      <rPr>
        <b/>
        <sz val="11"/>
        <color theme="1"/>
        <rFont val="Calibri"/>
        <family val="2"/>
        <scheme val="minor"/>
      </rPr>
      <t xml:space="preserve"> PVC P- Traps</t>
    </r>
    <r>
      <rPr>
        <sz val="11"/>
        <color theme="1"/>
        <rFont val="Calibri"/>
        <family val="2"/>
        <scheme val="minor"/>
      </rPr>
      <t xml:space="preserve"> including fixing with necessary consumables with Circular SS Grating with anti cockroach jali Suitable for 75mm Dia outlet </t>
    </r>
  </si>
  <si>
    <r>
      <t xml:space="preserve">SITC of </t>
    </r>
    <r>
      <rPr>
        <b/>
        <sz val="11"/>
        <color theme="1"/>
        <rFont val="Calibri"/>
        <family val="2"/>
        <scheme val="minor"/>
      </rPr>
      <t xml:space="preserve">ACO grease trap -model Lipumobil 0.8 -Capacity -48 lit ( 0.8 LPS) </t>
    </r>
    <r>
      <rPr>
        <sz val="11"/>
        <color theme="1"/>
        <rFont val="Calibri"/>
        <family val="2"/>
        <scheme val="minor"/>
      </rPr>
      <t xml:space="preserve"> with all required accessories </t>
    </r>
    <r>
      <rPr>
        <b/>
        <sz val="11"/>
        <color theme="1"/>
        <rFont val="Calibri"/>
        <family val="2"/>
        <scheme val="minor"/>
      </rPr>
      <t>( Order shall be placed as per space available below the counter)</t>
    </r>
  </si>
  <si>
    <r>
      <t>50 mm Dia incoming line</t>
    </r>
    <r>
      <rPr>
        <b/>
        <sz val="11"/>
        <color theme="1"/>
        <rFont val="Calibri"/>
        <family val="2"/>
        <scheme val="minor"/>
      </rPr>
      <t xml:space="preserve"> </t>
    </r>
  </si>
  <si>
    <t>Supply , installation, testing and commissioning of  sanitary and C.P. fittings( Client /Architect to select the model no as required)</t>
  </si>
  <si>
    <t>Supply , installations/ testing and commissioning of S.S.Gratings</t>
  </si>
  <si>
    <t xml:space="preserve">SUB TOTAL -D-S.S. GRATING INSTALLATION      </t>
  </si>
  <si>
    <t>No</t>
  </si>
  <si>
    <t>Make- Ion Exchange/ or equivalent</t>
  </si>
  <si>
    <r>
      <t>Supply, Installation, Commissioning &amp; Testing for Booster pump for Ro water supply  WITH FLOW SWITCH GRAVITATIONAL FLOW (top to bottom flow) with both side Sensor operations- A) 3CUM PER HR. B) HEAD: 25M, C) PHASE: SINGLE PHASE, D) PROTECTION: IP55, E) MONOBLOCK TYPE, with sensors cabling &amp; Control panel.</t>
    </r>
    <r>
      <rPr>
        <b/>
        <sz val="11"/>
        <rFont val="Calibri"/>
        <family val="2"/>
        <scheme val="minor"/>
      </rPr>
      <t>(Pump shall be Auto fill stop and Auto empty start mechanisam)</t>
    </r>
  </si>
  <si>
    <t>1 HP</t>
  </si>
  <si>
    <t>1.5 HP</t>
  </si>
  <si>
    <t>Sintex</t>
  </si>
  <si>
    <t>P/F water level Indicator on loft water tank by means of a transparent clear tube fixed along height of the water tank hence making water level visible</t>
  </si>
  <si>
    <t xml:space="preserve">only installation of Under Counter Sink  including waste Coupling </t>
  </si>
  <si>
    <t xml:space="preserve">Grundfoss /Kirloskar / Bharat Bijli / Agasti / or Approved Equivalent </t>
  </si>
  <si>
    <t>Qty ( Total)</t>
  </si>
  <si>
    <t>Qty ( Bar beside Sushi)</t>
  </si>
  <si>
    <t>Qty            ( kitchen beside sushi bar)</t>
  </si>
  <si>
    <t>Qty                 ( Kitchen beside Ishara bar)</t>
  </si>
  <si>
    <t>Qty             ( Ishara bar)</t>
  </si>
  <si>
    <t>Supply, Installation of sintex loft mounted water tank of 200 Ltrs</t>
  </si>
  <si>
    <t>BUDWEISER AT HYDRABAD AIRPORT-PHE BOQ</t>
  </si>
  <si>
    <t>R1</t>
  </si>
  <si>
    <t>03.10.2024</t>
  </si>
  <si>
    <t xml:space="preserve">Qty                </t>
  </si>
  <si>
    <r>
      <rPr>
        <b/>
        <sz val="11"/>
        <rFont val="Calibri"/>
        <family val="2"/>
        <scheme val="minor"/>
      </rPr>
      <t>RO PACKAGE PLANT-</t>
    </r>
    <r>
      <rPr>
        <sz val="11"/>
        <rFont val="Calibri"/>
        <family val="2"/>
        <scheme val="minor"/>
      </rPr>
      <t xml:space="preserve">Supply , installations, testing and comminissioning of </t>
    </r>
    <r>
      <rPr>
        <b/>
        <sz val="11"/>
        <rFont val="Calibri"/>
        <family val="2"/>
        <scheme val="minor"/>
      </rPr>
      <t>Package RO plant 200 Lit/Hr</t>
    </r>
    <r>
      <rPr>
        <sz val="11"/>
        <rFont val="Calibri"/>
        <family val="2"/>
        <scheme val="minor"/>
      </rPr>
      <t xml:space="preserve"> including required  pressure pumps /panel/ pressurised tank if any , all assesories, valves and membrance cleaning system, ultra-violet sterilizer, internal piping, pressure gages etc. </t>
    </r>
    <r>
      <rPr>
        <b/>
        <sz val="11"/>
        <rFont val="Calibri"/>
        <family val="2"/>
        <scheme val="minor"/>
      </rPr>
      <t>(System shall be Auto fill stop and Auto empty start mechanisam) RO Plant will supply by Client</t>
    </r>
  </si>
  <si>
    <r>
      <t>Making chamber in brick work including internal tiling etc for  S.S Grating</t>
    </r>
    <r>
      <rPr>
        <b/>
        <sz val="11"/>
        <color theme="1"/>
        <rFont val="Calibri"/>
        <family val="2"/>
        <scheme val="minor"/>
      </rPr>
      <t xml:space="preserve"> size, 600mm x 300mm,  </t>
    </r>
    <r>
      <rPr>
        <sz val="11"/>
        <color theme="1"/>
        <rFont val="Calibri"/>
        <family val="2"/>
        <scheme val="minor"/>
      </rPr>
      <t xml:space="preserve">in 16 swg 25mm x25mm Square Pipe around the  Frame and </t>
    </r>
    <r>
      <rPr>
        <b/>
        <sz val="11"/>
        <color theme="1"/>
        <rFont val="Calibri"/>
        <family val="2"/>
        <scheme val="minor"/>
      </rPr>
      <t xml:space="preserve"> </t>
    </r>
    <r>
      <rPr>
        <sz val="11"/>
        <color theme="1"/>
        <rFont val="Calibri"/>
        <family val="2"/>
        <scheme val="minor"/>
      </rPr>
      <t xml:space="preserve"> 20mmX 20mm Square pipe in center of frame with </t>
    </r>
    <r>
      <rPr>
        <b/>
        <sz val="11"/>
        <color theme="1"/>
        <rFont val="Calibri"/>
        <family val="2"/>
        <scheme val="minor"/>
      </rPr>
      <t>SS perforated tray (304 SWR)</t>
    </r>
    <r>
      <rPr>
        <sz val="11"/>
        <color theme="1"/>
        <rFont val="Calibri"/>
        <family val="2"/>
        <scheme val="minor"/>
      </rPr>
      <t xml:space="preserve">. Complete as per architectural detail drawing &amp; Site Engineer's instruction. </t>
    </r>
    <r>
      <rPr>
        <b/>
        <sz val="11"/>
        <color theme="1"/>
        <rFont val="Calibri"/>
        <family val="2"/>
        <scheme val="minor"/>
      </rPr>
      <t>SS Gratings Supply by Client</t>
    </r>
  </si>
  <si>
    <r>
      <t>Making chamber in brick work including internal tiling etc for  S.S Grating</t>
    </r>
    <r>
      <rPr>
        <b/>
        <sz val="11"/>
        <color theme="1"/>
        <rFont val="Calibri"/>
        <family val="2"/>
        <scheme val="minor"/>
      </rPr>
      <t xml:space="preserve"> size, 300mm x 300mm,  </t>
    </r>
    <r>
      <rPr>
        <sz val="11"/>
        <color theme="1"/>
        <rFont val="Calibri"/>
        <family val="2"/>
        <scheme val="minor"/>
      </rPr>
      <t xml:space="preserve">in 16 swg 25mm x25mm Square Pipe around the  Frame and </t>
    </r>
    <r>
      <rPr>
        <b/>
        <sz val="11"/>
        <color theme="1"/>
        <rFont val="Calibri"/>
        <family val="2"/>
        <scheme val="minor"/>
      </rPr>
      <t xml:space="preserve"> </t>
    </r>
    <r>
      <rPr>
        <sz val="11"/>
        <color theme="1"/>
        <rFont val="Calibri"/>
        <family val="2"/>
        <scheme val="minor"/>
      </rPr>
      <t xml:space="preserve"> 20mmX 20mm Square pipe in center of frame with </t>
    </r>
    <r>
      <rPr>
        <b/>
        <sz val="11"/>
        <color theme="1"/>
        <rFont val="Calibri"/>
        <family val="2"/>
        <scheme val="minor"/>
      </rPr>
      <t>SS perforated tray (304 SWR)</t>
    </r>
    <r>
      <rPr>
        <sz val="11"/>
        <color theme="1"/>
        <rFont val="Calibri"/>
        <family val="2"/>
        <scheme val="minor"/>
      </rPr>
      <t>. Complete as per architectural detail drawing &amp; Site Engineer's instruction</t>
    </r>
    <r>
      <rPr>
        <b/>
        <sz val="11"/>
        <color theme="1"/>
        <rFont val="Calibri"/>
        <family val="2"/>
        <scheme val="minor"/>
      </rPr>
      <t>.SS Gratings Supply by Client</t>
    </r>
  </si>
  <si>
    <r>
      <t>Making chamber in brick work including internal tiling etc for  S.S Grating</t>
    </r>
    <r>
      <rPr>
        <b/>
        <sz val="11"/>
        <color theme="1"/>
        <rFont val="Calibri"/>
        <family val="2"/>
        <scheme val="minor"/>
      </rPr>
      <t xml:space="preserve"> size, 400mm x 400mm,  </t>
    </r>
    <r>
      <rPr>
        <sz val="11"/>
        <color theme="1"/>
        <rFont val="Calibri"/>
        <family val="2"/>
        <scheme val="minor"/>
      </rPr>
      <t xml:space="preserve">in 16 swg 25mm x25mm Square Pipe around the  Frame and </t>
    </r>
    <r>
      <rPr>
        <b/>
        <sz val="11"/>
        <color theme="1"/>
        <rFont val="Calibri"/>
        <family val="2"/>
        <scheme val="minor"/>
      </rPr>
      <t xml:space="preserve"> </t>
    </r>
    <r>
      <rPr>
        <sz val="11"/>
        <color theme="1"/>
        <rFont val="Calibri"/>
        <family val="2"/>
        <scheme val="minor"/>
      </rPr>
      <t xml:space="preserve"> 20mmX 20mm Square pipe in center of frame with </t>
    </r>
    <r>
      <rPr>
        <b/>
        <sz val="11"/>
        <color theme="1"/>
        <rFont val="Calibri"/>
        <family val="2"/>
        <scheme val="minor"/>
      </rPr>
      <t>SS perforated tray (304 SWR)</t>
    </r>
    <r>
      <rPr>
        <sz val="11"/>
        <color theme="1"/>
        <rFont val="Calibri"/>
        <family val="2"/>
        <scheme val="minor"/>
      </rPr>
      <t>. Complete as per architectural detail drawing &amp; Site Engineer's instruction</t>
    </r>
    <r>
      <rPr>
        <b/>
        <sz val="11"/>
        <color theme="1"/>
        <rFont val="Calibri"/>
        <family val="2"/>
        <scheme val="minor"/>
      </rPr>
      <t>.SS Gratings Supply by Client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</si>
</sst>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 #,##0;&quot;₹&quot;\ \-#,##0"/>
    <numFmt numFmtId="43" formatCode="_ * #,##0.00_ ;_ * \-#,##0.00_ ;_ * &quot;-&quot;??_ ;_ @_ "/>
    <numFmt numFmtId="164" formatCode="_(* #,##0.00_);_(* \(#,##0.00\);_(* &quot;-&quot;??_);_(@_)"/>
    <numFmt numFmtId="165" formatCode="_(* #,##0.00_);_(* \(#,##0.00\);_(* \-??_);_(@_)"/>
    <numFmt numFmtId="166" formatCode="0.0"/>
    <numFmt numFmtId="167" formatCode="_(* #,##0_);_(* \(#,##0\);_(* \-??_);_(@_)"/>
    <numFmt numFmtId="168" formatCode="#,##0.00\ ;&quot; (&quot;#,##0.00\);&quot; -&quot;#\ ;@\ "/>
    <numFmt numFmtId="169" formatCode="#,##0\ ;&quot; (&quot;#,##0\);&quot; -&quot;#\ ;@\ "/>
    <numFmt numFmtId="170" formatCode="[$Rs.-4009]#,##0.00;[Red]\-[$Rs.-4009]#,##0.00"/>
  </numFmts>
  <fonts count="25" x14ac:knownFonts="1">
    <font>
      <sz val="11"/>
      <color theme="1"/>
      <name val="Calibri"/>
      <family val="2"/>
      <scheme val="minor"/>
    </font>
    <font>
      <sz val="10"/>
      <name val="Arial"/>
      <family val="2"/>
    </font>
    <font>
      <sz val="11"/>
      <color theme="1"/>
      <name val="Calibri"/>
      <family val="2"/>
      <scheme val="minor"/>
    </font>
    <font>
      <sz val="11"/>
      <color indexed="8"/>
      <name val="Calibri"/>
      <family val="2"/>
    </font>
    <font>
      <b/>
      <sz val="11"/>
      <color theme="1"/>
      <name val="Calibri"/>
      <family val="2"/>
      <scheme val="minor"/>
    </font>
    <font>
      <sz val="11"/>
      <name val="Calibri"/>
      <family val="2"/>
      <scheme val="minor"/>
    </font>
    <font>
      <b/>
      <sz val="11"/>
      <name val="Calibri"/>
      <family val="2"/>
      <scheme val="minor"/>
    </font>
    <font>
      <b/>
      <u/>
      <sz val="11"/>
      <name val="Calibri"/>
      <family val="2"/>
      <scheme val="minor"/>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sz val="12"/>
      <color theme="1"/>
      <name val="Calibri"/>
      <family val="2"/>
      <scheme val="minor"/>
    </font>
    <font>
      <b/>
      <i/>
      <u/>
      <sz val="11"/>
      <color indexed="8"/>
      <name val="Arial"/>
      <family val="2"/>
    </font>
    <font>
      <b/>
      <sz val="12"/>
      <color theme="1"/>
      <name val="Calibri"/>
      <family val="2"/>
    </font>
    <font>
      <sz val="11"/>
      <color theme="1"/>
      <name val="Calibri"/>
      <family val="2"/>
    </font>
    <font>
      <sz val="10"/>
      <color theme="1"/>
      <name val="Arial"/>
      <family val="2"/>
    </font>
    <font>
      <b/>
      <sz val="11"/>
      <color theme="1"/>
      <name val="Calibri"/>
      <family val="2"/>
    </font>
    <font>
      <b/>
      <u/>
      <sz val="11"/>
      <color theme="1"/>
      <name val="Calibri"/>
      <family val="2"/>
    </font>
    <font>
      <sz val="12"/>
      <color theme="1"/>
      <name val="Arial"/>
      <family val="2"/>
    </font>
    <font>
      <sz val="12"/>
      <color theme="1"/>
      <name val="Calibri"/>
      <family val="2"/>
    </font>
    <font>
      <sz val="11"/>
      <color theme="1"/>
      <name val="Arial"/>
      <family val="2"/>
    </font>
    <font>
      <sz val="12"/>
      <color theme="1"/>
      <name val="Arial Narrow"/>
      <family val="2"/>
    </font>
    <font>
      <sz val="12"/>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0" tint="-0.14999847407452621"/>
        <bgColor indexed="35"/>
      </patternFill>
    </fill>
    <fill>
      <patternFill patternType="solid">
        <fgColor theme="0" tint="-0.14999847407452621"/>
        <bgColor indexed="49"/>
      </patternFill>
    </fill>
    <fill>
      <patternFill patternType="solid">
        <fgColor theme="3" tint="0.59999389629810485"/>
        <bgColor indexed="64"/>
      </patternFill>
    </fill>
    <fill>
      <patternFill patternType="solid">
        <fgColor indexed="44"/>
        <bgColor indexed="22"/>
      </patternFill>
    </fill>
  </fills>
  <borders count="29">
    <border>
      <left/>
      <right/>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medium">
        <color auto="1"/>
      </left>
      <right/>
      <top/>
      <bottom style="thin">
        <color auto="1"/>
      </bottom>
      <diagonal/>
    </border>
    <border>
      <left style="hair">
        <color indexed="64"/>
      </left>
      <right style="hair">
        <color indexed="64"/>
      </right>
      <top style="hair">
        <color indexed="64"/>
      </top>
      <bottom/>
      <diagonal/>
    </border>
    <border>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8"/>
      </bottom>
      <diagonal/>
    </border>
  </borders>
  <cellStyleXfs count="30">
    <xf numFmtId="0" fontId="0" fillId="0" borderId="0"/>
    <xf numFmtId="0" fontId="1" fillId="0" borderId="0"/>
    <xf numFmtId="0" fontId="1" fillId="0" borderId="0"/>
    <xf numFmtId="164" fontId="2" fillId="0" borderId="0" applyFont="0" applyFill="0" applyBorder="0" applyAlignment="0" applyProtection="0"/>
    <xf numFmtId="0" fontId="1" fillId="0" borderId="0"/>
    <xf numFmtId="0" fontId="3" fillId="0" borderId="0"/>
    <xf numFmtId="0" fontId="8" fillId="0" borderId="0"/>
    <xf numFmtId="165" fontId="8" fillId="0" borderId="0" applyFill="0" applyBorder="0" applyAlignment="0" applyProtection="0"/>
    <xf numFmtId="0" fontId="1" fillId="0" borderId="0"/>
    <xf numFmtId="168" fontId="9" fillId="0" borderId="0"/>
    <xf numFmtId="9" fontId="1" fillId="0" borderId="0" applyFill="0" applyBorder="0" applyAlignment="0" applyProtection="0"/>
    <xf numFmtId="0" fontId="8" fillId="0" borderId="0"/>
    <xf numFmtId="165" fontId="8" fillId="0" borderId="0" applyFill="0" applyBorder="0" applyAlignment="0" applyProtection="0"/>
    <xf numFmtId="168" fontId="9" fillId="0" borderId="0"/>
    <xf numFmtId="43" fontId="1" fillId="0" borderId="0" applyFont="0" applyFill="0" applyBorder="0" applyAlignment="0" applyProtection="0"/>
    <xf numFmtId="43" fontId="3" fillId="0" borderId="0" applyFont="0" applyFill="0" applyBorder="0" applyAlignment="0" applyProtection="0"/>
    <xf numFmtId="5" fontId="2" fillId="0" borderId="0" applyFont="0" applyFill="0" applyBorder="0" applyAlignment="0" applyProtection="0"/>
    <xf numFmtId="0" fontId="10" fillId="6" borderId="0"/>
    <xf numFmtId="0" fontId="11" fillId="0" borderId="0">
      <alignment horizontal="center" textRotation="90"/>
    </xf>
    <xf numFmtId="0" fontId="11" fillId="0" borderId="0">
      <alignment horizontal="center" textRotation="90"/>
    </xf>
    <xf numFmtId="0" fontId="1" fillId="0" borderId="0"/>
    <xf numFmtId="0" fontId="1" fillId="0" borderId="0"/>
    <xf numFmtId="0" fontId="3" fillId="0" borderId="0"/>
    <xf numFmtId="0" fontId="12" fillId="0" borderId="0"/>
    <xf numFmtId="0" fontId="13" fillId="0" borderId="0"/>
    <xf numFmtId="9" fontId="1" fillId="0" borderId="0" applyFont="0" applyFill="0" applyBorder="0" applyAlignment="0" applyProtection="0"/>
    <xf numFmtId="0" fontId="14" fillId="0" borderId="0"/>
    <xf numFmtId="0" fontId="14" fillId="0" borderId="0"/>
    <xf numFmtId="170" fontId="14" fillId="0" borderId="0"/>
    <xf numFmtId="170" fontId="14" fillId="0" borderId="0"/>
  </cellStyleXfs>
  <cellXfs count="198">
    <xf numFmtId="0" fontId="0" fillId="0" borderId="0" xfId="0"/>
    <xf numFmtId="0" fontId="6" fillId="0" borderId="0" xfId="0" applyFont="1" applyAlignment="1">
      <alignment vertical="center"/>
    </xf>
    <xf numFmtId="0" fontId="5" fillId="0" borderId="4" xfId="0" applyFont="1" applyBorder="1" applyAlignment="1">
      <alignment horizontal="justify" vertical="top" wrapText="1"/>
    </xf>
    <xf numFmtId="0" fontId="0" fillId="0" borderId="0" xfId="0" applyAlignment="1">
      <alignment horizontal="center" vertical="center"/>
    </xf>
    <xf numFmtId="0" fontId="5" fillId="0" borderId="0" xfId="0" applyFont="1"/>
    <xf numFmtId="0" fontId="5" fillId="0" borderId="4" xfId="0" applyFont="1" applyBorder="1"/>
    <xf numFmtId="0" fontId="7" fillId="0" borderId="4" xfId="0" applyFont="1" applyBorder="1"/>
    <xf numFmtId="0" fontId="5" fillId="0" borderId="4" xfId="0" applyFont="1" applyBorder="1" applyAlignment="1">
      <alignment horizontal="center" vertical="top" wrapText="1"/>
    </xf>
    <xf numFmtId="0" fontId="5" fillId="0" borderId="4" xfId="0" applyFont="1" applyBorder="1" applyAlignment="1">
      <alignment vertical="top" wrapText="1"/>
    </xf>
    <xf numFmtId="0" fontId="5" fillId="0" borderId="4" xfId="0" applyFont="1" applyBorder="1" applyAlignment="1">
      <alignment horizontal="justify" vertical="top"/>
    </xf>
    <xf numFmtId="0" fontId="5" fillId="0" borderId="4" xfId="0" applyFont="1" applyBorder="1" applyAlignment="1">
      <alignment vertical="top"/>
    </xf>
    <xf numFmtId="0" fontId="4" fillId="5" borderId="20" xfId="0" applyFont="1" applyFill="1" applyBorder="1" applyAlignment="1">
      <alignment horizontal="center" vertical="center"/>
    </xf>
    <xf numFmtId="0" fontId="4" fillId="5" borderId="4" xfId="0" applyFont="1" applyFill="1" applyBorder="1" applyAlignment="1">
      <alignment vertical="center"/>
    </xf>
    <xf numFmtId="0" fontId="0" fillId="0" borderId="4" xfId="0" applyBorder="1" applyAlignment="1">
      <alignment vertical="center"/>
    </xf>
    <xf numFmtId="0" fontId="4" fillId="0" borderId="14" xfId="0" applyFont="1" applyBorder="1" applyAlignment="1">
      <alignment horizontal="center" vertical="center"/>
    </xf>
    <xf numFmtId="0" fontId="0" fillId="3" borderId="10" xfId="0" applyFill="1" applyBorder="1" applyAlignment="1">
      <alignment horizontal="center" readingOrder="1"/>
    </xf>
    <xf numFmtId="0" fontId="0" fillId="0" borderId="10" xfId="0" applyBorder="1" applyAlignment="1">
      <alignment horizontal="center"/>
    </xf>
    <xf numFmtId="0" fontId="0" fillId="0" borderId="10" xfId="0" applyBorder="1" applyAlignment="1">
      <alignment horizontal="center" readingOrder="1"/>
    </xf>
    <xf numFmtId="0" fontId="4" fillId="0" borderId="10" xfId="0" applyFont="1" applyBorder="1" applyAlignment="1">
      <alignment horizontal="center" readingOrder="1"/>
    </xf>
    <xf numFmtId="0" fontId="0" fillId="0" borderId="0" xfId="0" applyAlignment="1">
      <alignment horizontal="center" readingOrder="1"/>
    </xf>
    <xf numFmtId="0" fontId="4" fillId="4" borderId="10" xfId="0" applyFont="1" applyFill="1" applyBorder="1" applyAlignment="1">
      <alignment horizontal="center" readingOrder="1"/>
    </xf>
    <xf numFmtId="0" fontId="4" fillId="3" borderId="16" xfId="0" applyFont="1" applyFill="1" applyBorder="1" applyAlignment="1">
      <alignment horizontal="center" readingOrder="1"/>
    </xf>
    <xf numFmtId="0" fontId="4" fillId="0" borderId="4" xfId="0" applyFont="1" applyBorder="1" applyAlignment="1">
      <alignment horizontal="center" readingOrder="1"/>
    </xf>
    <xf numFmtId="0" fontId="0" fillId="0" borderId="4" xfId="0" applyBorder="1" applyAlignment="1">
      <alignment horizontal="center" readingOrder="1"/>
    </xf>
    <xf numFmtId="3" fontId="15" fillId="2" borderId="4" xfId="2" applyNumberFormat="1" applyFont="1" applyFill="1" applyBorder="1" applyAlignment="1" applyProtection="1">
      <alignment horizontal="center" vertical="center"/>
      <protection locked="0"/>
    </xf>
    <xf numFmtId="3" fontId="4" fillId="2" borderId="4" xfId="2" applyNumberFormat="1" applyFont="1" applyFill="1" applyBorder="1" applyAlignment="1">
      <alignment horizontal="center" vertical="center" shrinkToFit="1"/>
    </xf>
    <xf numFmtId="3" fontId="4" fillId="0" borderId="4" xfId="2" applyNumberFormat="1" applyFont="1" applyBorder="1" applyAlignment="1">
      <alignment horizontal="center" vertical="center" shrinkToFit="1"/>
    </xf>
    <xf numFmtId="3" fontId="16" fillId="2" borderId="4" xfId="2" applyNumberFormat="1" applyFont="1" applyFill="1" applyBorder="1" applyAlignment="1">
      <alignment horizontal="center" vertical="center"/>
    </xf>
    <xf numFmtId="3" fontId="16" fillId="0" borderId="4" xfId="2" applyNumberFormat="1" applyFont="1" applyBorder="1" applyAlignment="1">
      <alignment horizontal="center" vertical="center"/>
    </xf>
    <xf numFmtId="0" fontId="0" fillId="0" borderId="10" xfId="0" applyBorder="1" applyAlignment="1">
      <alignment horizontal="center" vertical="center" readingOrder="1"/>
    </xf>
    <xf numFmtId="0" fontId="4" fillId="3" borderId="10" xfId="0" applyFont="1" applyFill="1" applyBorder="1" applyAlignment="1">
      <alignment horizontal="center"/>
    </xf>
    <xf numFmtId="0" fontId="4" fillId="0" borderId="16" xfId="0" applyFont="1" applyBorder="1" applyAlignment="1">
      <alignment horizontal="center"/>
    </xf>
    <xf numFmtId="0" fontId="4" fillId="0" borderId="4" xfId="0" applyFont="1" applyBorder="1" applyAlignment="1">
      <alignment horizontal="center"/>
    </xf>
    <xf numFmtId="0" fontId="4" fillId="0" borderId="18" xfId="0" applyFont="1" applyBorder="1" applyAlignment="1">
      <alignment horizontal="center"/>
    </xf>
    <xf numFmtId="0" fontId="0" fillId="0" borderId="0" xfId="0" applyAlignment="1">
      <alignment vertical="center"/>
    </xf>
    <xf numFmtId="0" fontId="0" fillId="0" borderId="9" xfId="0" applyBorder="1" applyAlignment="1">
      <alignment horizontal="center" vertical="center"/>
    </xf>
    <xf numFmtId="0" fontId="0" fillId="0" borderId="9" xfId="0" applyBorder="1" applyAlignment="1">
      <alignment vertical="top" wrapText="1"/>
    </xf>
    <xf numFmtId="0" fontId="0" fillId="0" borderId="4" xfId="0" applyBorder="1" applyAlignment="1">
      <alignment horizontal="center" vertical="center"/>
    </xf>
    <xf numFmtId="167" fontId="0" fillId="0" borderId="4" xfId="0" applyNumberFormat="1" applyBorder="1" applyAlignment="1">
      <alignment horizontal="center" vertical="center"/>
    </xf>
    <xf numFmtId="165" fontId="0" fillId="0" borderId="9" xfId="3" applyNumberFormat="1" applyFont="1" applyFill="1" applyBorder="1" applyAlignment="1" applyProtection="1">
      <alignment horizontal="center"/>
    </xf>
    <xf numFmtId="0" fontId="0" fillId="0" borderId="4" xfId="0" applyBorder="1" applyAlignment="1">
      <alignment horizontal="center" wrapText="1"/>
    </xf>
    <xf numFmtId="0" fontId="4" fillId="0" borderId="0" xfId="0" applyFont="1" applyAlignment="1">
      <alignment vertical="center"/>
    </xf>
    <xf numFmtId="0" fontId="0" fillId="0" borderId="9" xfId="0" applyBorder="1"/>
    <xf numFmtId="0" fontId="0" fillId="0" borderId="9" xfId="0" applyBorder="1" applyAlignment="1">
      <alignment horizontal="center"/>
    </xf>
    <xf numFmtId="167" fontId="17" fillId="0" borderId="9" xfId="7" applyNumberFormat="1" applyFont="1" applyFill="1" applyBorder="1" applyAlignment="1" applyProtection="1">
      <alignment horizontal="center"/>
    </xf>
    <xf numFmtId="4" fontId="0" fillId="0" borderId="4" xfId="2" applyNumberFormat="1" applyFont="1" applyBorder="1" applyAlignment="1">
      <alignment horizontal="center" vertical="center"/>
    </xf>
    <xf numFmtId="167" fontId="0" fillId="0" borderId="4" xfId="0" applyNumberFormat="1" applyBorder="1" applyAlignment="1">
      <alignment horizontal="center" vertical="center" wrapText="1"/>
    </xf>
    <xf numFmtId="0" fontId="4" fillId="5" borderId="4" xfId="0" applyFont="1" applyFill="1" applyBorder="1" applyAlignment="1">
      <alignment horizontal="center" vertical="center"/>
    </xf>
    <xf numFmtId="14" fontId="4" fillId="5" borderId="4" xfId="0" applyNumberFormat="1" applyFont="1" applyFill="1" applyBorder="1" applyAlignment="1">
      <alignment vertical="center"/>
    </xf>
    <xf numFmtId="0" fontId="4" fillId="0" borderId="6"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3" borderId="9" xfId="0" applyFont="1" applyFill="1" applyBorder="1" applyAlignment="1">
      <alignment horizontal="center" vertical="center"/>
    </xf>
    <xf numFmtId="0" fontId="4" fillId="3" borderId="9" xfId="0" applyFont="1" applyFill="1" applyBorder="1"/>
    <xf numFmtId="0" fontId="0" fillId="3" borderId="9" xfId="0" applyFill="1" applyBorder="1" applyAlignment="1">
      <alignment horizontal="center"/>
    </xf>
    <xf numFmtId="0" fontId="4" fillId="2" borderId="4" xfId="0" applyFont="1" applyFill="1" applyBorder="1" applyAlignment="1">
      <alignment horizontal="center" vertical="center"/>
    </xf>
    <xf numFmtId="0" fontId="4" fillId="0" borderId="9" xfId="0" applyFont="1" applyBorder="1" applyAlignment="1">
      <alignment horizontal="center" vertical="center"/>
    </xf>
    <xf numFmtId="165" fontId="4" fillId="0" borderId="9" xfId="3" applyNumberFormat="1" applyFont="1" applyFill="1" applyBorder="1" applyAlignment="1" applyProtection="1"/>
    <xf numFmtId="0" fontId="0" fillId="0" borderId="4" xfId="0" applyBorder="1" applyAlignment="1">
      <alignment horizontal="center" vertical="center" wrapText="1"/>
    </xf>
    <xf numFmtId="167" fontId="17" fillId="0" borderId="9" xfId="7" applyNumberFormat="1" applyFont="1" applyFill="1" applyBorder="1" applyAlignment="1" applyProtection="1">
      <alignment horizontal="center" readingOrder="1"/>
    </xf>
    <xf numFmtId="0" fontId="0" fillId="0" borderId="17" xfId="0" applyBorder="1" applyAlignment="1">
      <alignment horizontal="justify" vertical="center" wrapText="1"/>
    </xf>
    <xf numFmtId="0" fontId="0" fillId="0" borderId="9" xfId="0" applyBorder="1" applyAlignment="1">
      <alignment horizontal="justify" vertical="center" wrapText="1"/>
    </xf>
    <xf numFmtId="0" fontId="4" fillId="0" borderId="9" xfId="0" applyFont="1" applyBorder="1" applyAlignment="1">
      <alignment vertical="top" wrapText="1"/>
    </xf>
    <xf numFmtId="0" fontId="0" fillId="0" borderId="15" xfId="0" applyBorder="1" applyAlignment="1">
      <alignment horizontal="center"/>
    </xf>
    <xf numFmtId="0" fontId="4" fillId="0" borderId="10" xfId="0" applyFont="1" applyBorder="1" applyAlignment="1">
      <alignment vertical="top" wrapText="1"/>
    </xf>
    <xf numFmtId="0" fontId="0" fillId="0" borderId="4" xfId="0" applyBorder="1" applyAlignment="1">
      <alignment horizontal="center"/>
    </xf>
    <xf numFmtId="0" fontId="4" fillId="4" borderId="9" xfId="0" applyFont="1" applyFill="1" applyBorder="1"/>
    <xf numFmtId="0" fontId="4" fillId="4" borderId="9" xfId="0" applyFont="1" applyFill="1" applyBorder="1" applyAlignment="1">
      <alignment horizontal="center"/>
    </xf>
    <xf numFmtId="0" fontId="0" fillId="2" borderId="4" xfId="0" applyFill="1" applyBorder="1" applyAlignment="1">
      <alignment horizontal="center" vertical="center"/>
    </xf>
    <xf numFmtId="167" fontId="4" fillId="2" borderId="4" xfId="0" applyNumberFormat="1" applyFont="1" applyFill="1" applyBorder="1" applyAlignment="1">
      <alignment horizontal="center" vertical="center"/>
    </xf>
    <xf numFmtId="0" fontId="4" fillId="0" borderId="9" xfId="0" applyFont="1" applyBorder="1"/>
    <xf numFmtId="0" fontId="0" fillId="0" borderId="9" xfId="0" applyBorder="1" applyAlignment="1" applyProtection="1">
      <alignment vertical="top" wrapText="1"/>
      <protection locked="0"/>
    </xf>
    <xf numFmtId="167" fontId="17" fillId="0" borderId="9" xfId="3" applyNumberFormat="1" applyFont="1" applyFill="1" applyBorder="1" applyAlignment="1" applyProtection="1">
      <alignment horizontal="center" readingOrder="1"/>
    </xf>
    <xf numFmtId="0" fontId="0" fillId="0" borderId="9" xfId="0" applyBorder="1" applyAlignment="1">
      <alignment horizontal="justify" vertical="top" wrapText="1"/>
    </xf>
    <xf numFmtId="165" fontId="0" fillId="0" borderId="9" xfId="3" applyNumberFormat="1" applyFont="1" applyFill="1" applyBorder="1" applyAlignment="1" applyProtection="1">
      <alignment horizontal="center" vertical="center"/>
    </xf>
    <xf numFmtId="0" fontId="0" fillId="0" borderId="9" xfId="0" applyBorder="1" applyAlignment="1" applyProtection="1">
      <alignment horizontal="left" vertical="top" wrapText="1"/>
      <protection locked="0"/>
    </xf>
    <xf numFmtId="0" fontId="4" fillId="3" borderId="15" xfId="0" applyFont="1" applyFill="1" applyBorder="1" applyAlignment="1">
      <alignment horizontal="center" vertical="center"/>
    </xf>
    <xf numFmtId="0" fontId="4" fillId="3" borderId="15" xfId="0" applyFont="1" applyFill="1" applyBorder="1"/>
    <xf numFmtId="165" fontId="4" fillId="3" borderId="15" xfId="3" applyNumberFormat="1" applyFont="1" applyFill="1" applyBorder="1" applyAlignment="1" applyProtection="1"/>
    <xf numFmtId="0" fontId="0" fillId="2" borderId="25" xfId="0" applyFill="1" applyBorder="1" applyAlignment="1">
      <alignment vertical="center"/>
    </xf>
    <xf numFmtId="0" fontId="4" fillId="2" borderId="26" xfId="0" applyFont="1" applyFill="1" applyBorder="1" applyAlignment="1">
      <alignment horizontal="center" vertical="center"/>
    </xf>
    <xf numFmtId="0" fontId="4" fillId="0" borderId="4" xfId="0" applyFont="1" applyBorder="1"/>
    <xf numFmtId="165" fontId="4" fillId="0" borderId="4" xfId="3" applyNumberFormat="1" applyFont="1" applyFill="1" applyBorder="1" applyAlignment="1" applyProtection="1"/>
    <xf numFmtId="0" fontId="0" fillId="0" borderId="4" xfId="0" applyBorder="1"/>
    <xf numFmtId="165" fontId="0" fillId="0" borderId="4" xfId="3" applyNumberFormat="1" applyFont="1" applyFill="1" applyBorder="1" applyAlignment="1" applyProtection="1">
      <alignment horizontal="center"/>
    </xf>
    <xf numFmtId="166" fontId="18" fillId="2" borderId="4" xfId="2" applyNumberFormat="1" applyFont="1" applyFill="1" applyBorder="1" applyAlignment="1" applyProtection="1">
      <alignment horizontal="center" vertical="top" wrapText="1"/>
      <protection locked="0"/>
    </xf>
    <xf numFmtId="0" fontId="19" fillId="2" borderId="4" xfId="2" applyFont="1" applyFill="1" applyBorder="1" applyAlignment="1" applyProtection="1">
      <alignment vertical="top"/>
      <protection locked="0"/>
    </xf>
    <xf numFmtId="0" fontId="15" fillId="2" borderId="4" xfId="2" applyFont="1" applyFill="1" applyBorder="1" applyAlignment="1" applyProtection="1">
      <alignment horizontal="center" vertical="center"/>
      <protection locked="0"/>
    </xf>
    <xf numFmtId="168" fontId="20" fillId="2" borderId="4" xfId="3" applyNumberFormat="1" applyFont="1" applyFill="1" applyBorder="1" applyAlignment="1">
      <alignment vertical="center"/>
    </xf>
    <xf numFmtId="0" fontId="21" fillId="0" borderId="0" xfId="4" applyFont="1"/>
    <xf numFmtId="0" fontId="0" fillId="2" borderId="4" xfId="2" applyFont="1" applyFill="1" applyBorder="1" applyAlignment="1">
      <alignment horizontal="center" vertical="top"/>
    </xf>
    <xf numFmtId="0" fontId="4" fillId="2" borderId="4" xfId="2" applyFont="1" applyFill="1" applyBorder="1" applyAlignment="1">
      <alignment horizontal="left" vertical="top" wrapText="1" shrinkToFit="1"/>
    </xf>
    <xf numFmtId="0" fontId="4" fillId="2" borderId="4" xfId="2" applyFont="1" applyFill="1" applyBorder="1" applyAlignment="1">
      <alignment horizontal="center" vertical="center" shrinkToFit="1"/>
    </xf>
    <xf numFmtId="168" fontId="0" fillId="2" borderId="4" xfId="3" applyNumberFormat="1" applyFont="1" applyFill="1" applyBorder="1" applyAlignment="1">
      <alignment vertical="center"/>
    </xf>
    <xf numFmtId="0" fontId="0" fillId="0" borderId="0" xfId="4" applyFont="1"/>
    <xf numFmtId="0" fontId="0" fillId="0" borderId="4" xfId="2" applyFont="1" applyBorder="1" applyAlignment="1">
      <alignment horizontal="center" vertical="top"/>
    </xf>
    <xf numFmtId="0" fontId="4" fillId="0" borderId="4" xfId="2" applyFont="1" applyBorder="1" applyAlignment="1">
      <alignment horizontal="left" vertical="top" wrapText="1" shrinkToFit="1"/>
    </xf>
    <xf numFmtId="0" fontId="4" fillId="0" borderId="4" xfId="2" applyFont="1" applyBorder="1" applyAlignment="1">
      <alignment horizontal="center" vertical="center" shrinkToFit="1"/>
    </xf>
    <xf numFmtId="168" fontId="0" fillId="0" borderId="4" xfId="3" applyNumberFormat="1" applyFont="1" applyFill="1" applyBorder="1" applyAlignment="1">
      <alignment vertical="center"/>
    </xf>
    <xf numFmtId="0" fontId="0" fillId="0" borderId="4" xfId="8" applyFont="1" applyBorder="1" applyAlignment="1">
      <alignment horizontal="center" vertical="top"/>
    </xf>
    <xf numFmtId="0" fontId="0" fillId="0" borderId="4" xfId="5" applyFont="1" applyBorder="1" applyAlignment="1">
      <alignment vertical="top" wrapText="1"/>
    </xf>
    <xf numFmtId="4" fontId="0" fillId="0" borderId="4" xfId="8" applyNumberFormat="1" applyFont="1" applyBorder="1" applyAlignment="1">
      <alignment horizontal="center" vertical="center"/>
    </xf>
    <xf numFmtId="3" fontId="0" fillId="0" borderId="4" xfId="8" applyNumberFormat="1" applyFont="1" applyBorder="1" applyAlignment="1">
      <alignment horizontal="center" vertical="center" shrinkToFit="1"/>
    </xf>
    <xf numFmtId="0" fontId="0" fillId="0" borderId="4" xfId="2" applyFont="1" applyBorder="1" applyAlignment="1">
      <alignment horizontal="justify" vertical="top"/>
    </xf>
    <xf numFmtId="3" fontId="0" fillId="0" borderId="4" xfId="2" applyNumberFormat="1" applyFont="1" applyBorder="1" applyAlignment="1">
      <alignment horizontal="center" vertical="center"/>
    </xf>
    <xf numFmtId="2" fontId="0" fillId="0" borderId="4" xfId="8" applyNumberFormat="1" applyFont="1" applyBorder="1" applyAlignment="1">
      <alignment horizontal="center" vertical="top"/>
    </xf>
    <xf numFmtId="2" fontId="0" fillId="0" borderId="4" xfId="2" applyNumberFormat="1" applyFont="1" applyBorder="1" applyAlignment="1">
      <alignment horizontal="center" vertical="top"/>
    </xf>
    <xf numFmtId="169" fontId="0" fillId="0" borderId="4" xfId="3" applyNumberFormat="1" applyFont="1" applyFill="1" applyBorder="1" applyAlignment="1">
      <alignment vertical="center"/>
    </xf>
    <xf numFmtId="166" fontId="18" fillId="2" borderId="4" xfId="2" applyNumberFormat="1" applyFont="1" applyFill="1" applyBorder="1" applyAlignment="1">
      <alignment horizontal="center" vertical="top"/>
    </xf>
    <xf numFmtId="0" fontId="18" fillId="2" borderId="4" xfId="2" applyFont="1" applyFill="1" applyBorder="1" applyAlignment="1">
      <alignment horizontal="left" vertical="center" wrapText="1"/>
    </xf>
    <xf numFmtId="4" fontId="16" fillId="2" borderId="4" xfId="2" applyNumberFormat="1" applyFont="1" applyFill="1" applyBorder="1" applyAlignment="1">
      <alignment horizontal="center" vertical="center"/>
    </xf>
    <xf numFmtId="168" fontId="22" fillId="2" borderId="4" xfId="3" applyNumberFormat="1" applyFont="1" applyFill="1" applyBorder="1" applyAlignment="1">
      <alignment vertical="center"/>
    </xf>
    <xf numFmtId="169" fontId="4" fillId="2" borderId="4" xfId="3" applyNumberFormat="1" applyFont="1" applyFill="1" applyBorder="1" applyAlignment="1">
      <alignment vertical="center"/>
    </xf>
    <xf numFmtId="0" fontId="16" fillId="0" borderId="0" xfId="4" applyFont="1"/>
    <xf numFmtId="166" fontId="16" fillId="0" borderId="4" xfId="2" applyNumberFormat="1" applyFont="1" applyBorder="1" applyAlignment="1">
      <alignment horizontal="center" vertical="top"/>
    </xf>
    <xf numFmtId="0" fontId="16" fillId="0" borderId="4" xfId="2" applyFont="1" applyBorder="1" applyAlignment="1">
      <alignment horizontal="justify" vertical="top"/>
    </xf>
    <xf numFmtId="4" fontId="16" fillId="0" borderId="4" xfId="2" applyNumberFormat="1" applyFont="1" applyBorder="1" applyAlignment="1">
      <alignment horizontal="center" vertical="center"/>
    </xf>
    <xf numFmtId="168" fontId="17" fillId="0" borderId="4" xfId="3" applyNumberFormat="1" applyFont="1" applyFill="1" applyBorder="1" applyAlignment="1">
      <alignment vertical="center"/>
    </xf>
    <xf numFmtId="0" fontId="0" fillId="0" borderId="9" xfId="20" applyFont="1" applyBorder="1" applyAlignment="1">
      <alignment horizontal="center" vertical="center"/>
    </xf>
    <xf numFmtId="0" fontId="0" fillId="0" borderId="23" xfId="20" applyFont="1" applyBorder="1" applyAlignment="1">
      <alignment vertical="center" wrapText="1"/>
    </xf>
    <xf numFmtId="168" fontId="0" fillId="0" borderId="9" xfId="13" applyFont="1" applyBorder="1" applyAlignment="1">
      <alignment horizontal="center" vertical="center"/>
    </xf>
    <xf numFmtId="0" fontId="0" fillId="0" borderId="10" xfId="20" applyFont="1" applyBorder="1" applyAlignment="1">
      <alignment horizontal="center" vertical="center"/>
    </xf>
    <xf numFmtId="0" fontId="0" fillId="0" borderId="4" xfId="20" applyFont="1" applyBorder="1" applyAlignment="1">
      <alignment vertical="center" wrapText="1"/>
    </xf>
    <xf numFmtId="168" fontId="0" fillId="0" borderId="24" xfId="13" applyFont="1" applyBorder="1" applyAlignment="1">
      <alignment horizontal="center" vertical="center"/>
    </xf>
    <xf numFmtId="0" fontId="0" fillId="0" borderId="5" xfId="0" applyBorder="1" applyAlignment="1">
      <alignment horizontal="center" vertical="center"/>
    </xf>
    <xf numFmtId="165" fontId="4" fillId="3" borderId="9" xfId="3" applyNumberFormat="1" applyFont="1" applyFill="1" applyBorder="1" applyAlignment="1" applyProtection="1"/>
    <xf numFmtId="0" fontId="0" fillId="2" borderId="5" xfId="0" applyFill="1" applyBorder="1" applyAlignment="1">
      <alignment vertical="center"/>
    </xf>
    <xf numFmtId="0" fontId="4" fillId="0" borderId="15" xfId="0" applyFont="1" applyBorder="1"/>
    <xf numFmtId="165" fontId="4" fillId="0" borderId="15" xfId="3" applyNumberFormat="1" applyFont="1" applyFill="1" applyBorder="1" applyAlignment="1" applyProtection="1"/>
    <xf numFmtId="0" fontId="0" fillId="0" borderId="11" xfId="0" applyBorder="1" applyAlignment="1">
      <alignment vertical="center"/>
    </xf>
    <xf numFmtId="0" fontId="0" fillId="0" borderId="6" xfId="0" applyBorder="1" applyAlignment="1">
      <alignment vertical="center"/>
    </xf>
    <xf numFmtId="0" fontId="4" fillId="0" borderId="10" xfId="0" applyFont="1" applyBorder="1" applyAlignment="1">
      <alignment horizontal="center" vertical="center"/>
    </xf>
    <xf numFmtId="0" fontId="4" fillId="0" borderId="4" xfId="4" applyFont="1" applyBorder="1" applyAlignment="1">
      <alignment vertical="top" wrapText="1"/>
    </xf>
    <xf numFmtId="0" fontId="0" fillId="0" borderId="17" xfId="4" applyFont="1" applyBorder="1" applyAlignment="1">
      <alignment vertical="top" wrapText="1"/>
    </xf>
    <xf numFmtId="165" fontId="4" fillId="0" borderId="17" xfId="3" applyNumberFormat="1" applyFont="1" applyFill="1" applyBorder="1" applyAlignment="1" applyProtection="1"/>
    <xf numFmtId="0" fontId="0" fillId="0" borderId="12" xfId="0" applyBorder="1" applyAlignment="1">
      <alignment vertical="center"/>
    </xf>
    <xf numFmtId="0" fontId="0" fillId="0" borderId="13" xfId="0" applyBorder="1" applyAlignment="1">
      <alignment vertical="center"/>
    </xf>
    <xf numFmtId="3" fontId="0" fillId="0" borderId="4" xfId="2" applyNumberFormat="1" applyFont="1" applyBorder="1" applyAlignment="1">
      <alignment horizontal="center" vertical="center" shrinkToFit="1"/>
    </xf>
    <xf numFmtId="165" fontId="5" fillId="0" borderId="9" xfId="3" applyNumberFormat="1" applyFont="1" applyFill="1" applyBorder="1" applyAlignment="1" applyProtection="1">
      <alignment horizontal="center"/>
    </xf>
    <xf numFmtId="168" fontId="5" fillId="0" borderId="4" xfId="3" applyNumberFormat="1" applyFont="1" applyFill="1" applyBorder="1" applyAlignment="1">
      <alignment vertical="center"/>
    </xf>
    <xf numFmtId="168" fontId="5" fillId="0" borderId="4" xfId="3" applyNumberFormat="1" applyFont="1" applyFill="1" applyBorder="1" applyAlignment="1">
      <alignment horizontal="center" vertical="center"/>
    </xf>
    <xf numFmtId="165" fontId="5" fillId="0" borderId="17" xfId="3" applyNumberFormat="1" applyFont="1" applyFill="1" applyBorder="1" applyAlignment="1" applyProtection="1">
      <alignment horizontal="center" vertical="center"/>
    </xf>
    <xf numFmtId="168" fontId="5" fillId="0" borderId="13" xfId="3" applyNumberFormat="1" applyFont="1" applyFill="1" applyBorder="1" applyAlignment="1">
      <alignment horizontal="center" vertical="center"/>
    </xf>
    <xf numFmtId="165" fontId="5" fillId="0" borderId="4" xfId="3" applyNumberFormat="1" applyFont="1" applyFill="1" applyBorder="1" applyAlignment="1" applyProtection="1">
      <alignment horizontal="center"/>
    </xf>
    <xf numFmtId="0" fontId="23" fillId="0" borderId="4" xfId="0" applyFont="1" applyBorder="1" applyAlignment="1">
      <alignment horizontal="center" vertical="top"/>
    </xf>
    <xf numFmtId="0" fontId="24" fillId="0" borderId="4" xfId="0" applyFont="1" applyBorder="1" applyAlignment="1">
      <alignment vertical="top" wrapText="1"/>
    </xf>
    <xf numFmtId="1" fontId="23" fillId="0" borderId="4" xfId="0" applyNumberFormat="1" applyFont="1" applyBorder="1" applyAlignment="1">
      <alignment horizontal="center" vertical="top"/>
    </xf>
    <xf numFmtId="1" fontId="23" fillId="0" borderId="4" xfId="0" applyNumberFormat="1" applyFont="1" applyBorder="1" applyAlignment="1">
      <alignment vertical="center" wrapText="1"/>
    </xf>
    <xf numFmtId="1" fontId="23" fillId="0" borderId="4" xfId="0" applyNumberFormat="1" applyFont="1" applyBorder="1" applyAlignment="1">
      <alignment vertical="center"/>
    </xf>
    <xf numFmtId="0" fontId="23" fillId="0" borderId="0" xfId="0" applyFont="1"/>
    <xf numFmtId="0" fontId="5" fillId="0" borderId="0" xfId="4" applyFont="1"/>
    <xf numFmtId="0" fontId="5" fillId="0" borderId="10" xfId="20" applyFont="1" applyBorder="1" applyAlignment="1">
      <alignment horizontal="center" vertical="center"/>
    </xf>
    <xf numFmtId="0" fontId="5" fillId="0" borderId="9" xfId="0" applyFont="1" applyBorder="1" applyAlignment="1">
      <alignment horizontal="justify" vertical="top" wrapText="1"/>
    </xf>
    <xf numFmtId="0" fontId="5" fillId="0" borderId="10" xfId="0" applyFont="1" applyBorder="1" applyAlignment="1">
      <alignment horizontal="center" readingOrder="1"/>
    </xf>
    <xf numFmtId="167" fontId="5" fillId="0" borderId="4" xfId="0" applyNumberFormat="1"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readingOrder="1"/>
    </xf>
    <xf numFmtId="0" fontId="5" fillId="0" borderId="4" xfId="0" applyFont="1" applyBorder="1" applyAlignment="1">
      <alignment horizontal="center" readingOrder="1"/>
    </xf>
    <xf numFmtId="0" fontId="0" fillId="0" borderId="4" xfId="0" applyBorder="1" applyAlignment="1">
      <alignment horizontal="center" vertical="top"/>
    </xf>
    <xf numFmtId="1" fontId="0" fillId="0" borderId="4" xfId="0" applyNumberFormat="1" applyBorder="1" applyAlignment="1">
      <alignment horizontal="center" vertical="top"/>
    </xf>
    <xf numFmtId="1" fontId="0" fillId="0" borderId="4" xfId="0" applyNumberFormat="1" applyBorder="1" applyAlignment="1">
      <alignment vertical="center" wrapText="1"/>
    </xf>
    <xf numFmtId="1" fontId="0" fillId="0" borderId="4" xfId="0" applyNumberFormat="1" applyBorder="1" applyAlignment="1">
      <alignment horizontal="center" vertical="center" wrapText="1"/>
    </xf>
    <xf numFmtId="0" fontId="5" fillId="0" borderId="18" xfId="20" applyFont="1" applyBorder="1" applyAlignment="1">
      <alignment horizontal="center" vertical="center"/>
    </xf>
    <xf numFmtId="0" fontId="5" fillId="0" borderId="17" xfId="0" applyFont="1" applyBorder="1" applyAlignment="1">
      <alignment horizontal="justify" vertical="top" wrapText="1"/>
    </xf>
    <xf numFmtId="165" fontId="5" fillId="0" borderId="17" xfId="3" applyNumberFormat="1" applyFont="1" applyFill="1" applyBorder="1" applyAlignment="1" applyProtection="1">
      <alignment horizontal="center"/>
    </xf>
    <xf numFmtId="0" fontId="5" fillId="0" borderId="18" xfId="0" applyFont="1" applyBorder="1" applyAlignment="1">
      <alignment horizontal="center" readingOrder="1"/>
    </xf>
    <xf numFmtId="167" fontId="5" fillId="0" borderId="13" xfId="0" applyNumberFormat="1" applyFont="1" applyBorder="1" applyAlignment="1">
      <alignment horizontal="center" vertical="center"/>
    </xf>
    <xf numFmtId="0" fontId="0" fillId="0" borderId="13" xfId="0" applyBorder="1" applyAlignment="1">
      <alignment horizontal="center" wrapText="1"/>
    </xf>
    <xf numFmtId="165" fontId="5" fillId="0" borderId="9" xfId="3" applyNumberFormat="1" applyFont="1" applyFill="1" applyBorder="1" applyAlignment="1" applyProtection="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justify" vertical="top" wrapText="1"/>
    </xf>
    <xf numFmtId="165" fontId="5" fillId="0" borderId="15" xfId="3" applyNumberFormat="1" applyFont="1" applyFill="1" applyBorder="1" applyAlignment="1" applyProtection="1">
      <alignment horizontal="center"/>
    </xf>
    <xf numFmtId="0" fontId="5" fillId="0" borderId="28" xfId="0" applyFont="1" applyBorder="1" applyAlignment="1">
      <alignment horizontal="center" readingOrder="1"/>
    </xf>
    <xf numFmtId="0" fontId="5" fillId="0" borderId="28" xfId="0" applyFont="1" applyBorder="1" applyAlignment="1">
      <alignment horizontal="center" vertical="center"/>
    </xf>
    <xf numFmtId="0" fontId="4" fillId="0" borderId="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xf>
    <xf numFmtId="0" fontId="0" fillId="0" borderId="4" xfId="0" applyBorder="1" applyAlignment="1">
      <alignment horizontal="right" vertical="center" indent="1"/>
    </xf>
    <xf numFmtId="0" fontId="0" fillId="0" borderId="10" xfId="0" applyBorder="1" applyAlignment="1">
      <alignment horizontal="center" vertical="center"/>
    </xf>
    <xf numFmtId="0" fontId="4" fillId="0" borderId="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5" borderId="5" xfId="0" applyFont="1" applyFill="1" applyBorder="1" applyAlignment="1">
      <alignment horizontal="center" vertical="center"/>
    </xf>
    <xf numFmtId="0" fontId="4" fillId="5" borderId="19" xfId="0" applyFont="1" applyFill="1" applyBorder="1" applyAlignment="1">
      <alignment horizontal="center" vertical="center"/>
    </xf>
    <xf numFmtId="0" fontId="4" fillId="0" borderId="22" xfId="0" applyFont="1" applyBorder="1" applyAlignment="1">
      <alignment horizontal="center" wrapText="1"/>
    </xf>
    <xf numFmtId="0" fontId="4" fillId="0" borderId="21" xfId="0" applyFont="1" applyBorder="1" applyAlignment="1">
      <alignment horizontal="center" wrapText="1"/>
    </xf>
    <xf numFmtId="0" fontId="4" fillId="5" borderId="4" xfId="0" applyFont="1" applyFill="1" applyBorder="1" applyAlignment="1">
      <alignment horizontal="left"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5" borderId="5" xfId="0" applyFill="1" applyBorder="1" applyAlignment="1">
      <alignment horizontal="center" vertical="center"/>
    </xf>
    <xf numFmtId="0" fontId="6" fillId="5" borderId="19" xfId="0" applyFont="1" applyFill="1" applyBorder="1" applyAlignment="1">
      <alignment horizontal="center" vertical="center"/>
    </xf>
    <xf numFmtId="0" fontId="6" fillId="5" borderId="4" xfId="0" applyFont="1" applyFill="1" applyBorder="1" applyAlignment="1">
      <alignment horizontal="left" vertical="center"/>
    </xf>
    <xf numFmtId="0" fontId="5" fillId="0" borderId="4" xfId="0" applyFont="1" applyFill="1" applyBorder="1" applyAlignment="1">
      <alignment vertical="top" wrapText="1"/>
    </xf>
    <xf numFmtId="0" fontId="0" fillId="0" borderId="9" xfId="0" applyFill="1" applyBorder="1" applyAlignment="1">
      <alignment vertical="top" wrapText="1"/>
    </xf>
  </cellXfs>
  <cellStyles count="30">
    <cellStyle name="Comma" xfId="3" builtinId="3"/>
    <cellStyle name="Comma 2" xfId="7"/>
    <cellStyle name="Comma 2 2" xfId="14"/>
    <cellStyle name="Comma 2 3" xfId="13"/>
    <cellStyle name="Comma 3" xfId="12"/>
    <cellStyle name="Comma 3 2 2" xfId="15"/>
    <cellStyle name="Comma 4" xfId="9"/>
    <cellStyle name="Comma 5" xfId="16"/>
    <cellStyle name="Excel Built-in 60% - Accent5" xfId="17"/>
    <cellStyle name="Excel Built-in Normal" xfId="4"/>
    <cellStyle name="Heading1 1" xfId="18"/>
    <cellStyle name="Heading1 2" xfId="19"/>
    <cellStyle name="Normal" xfId="0" builtinId="0"/>
    <cellStyle name="Normal 10" xfId="20"/>
    <cellStyle name="Normal 16" xfId="21"/>
    <cellStyle name="Normal 2" xfId="1"/>
    <cellStyle name="Normal 2 2" xfId="22"/>
    <cellStyle name="Normal 2 3" xfId="23"/>
    <cellStyle name="Normal 2 82" xfId="24"/>
    <cellStyle name="Normal 3" xfId="8"/>
    <cellStyle name="Normal 3 2" xfId="2"/>
    <cellStyle name="Normal 3 3" xfId="11"/>
    <cellStyle name="Normal 4" xfId="5"/>
    <cellStyle name="Normal 5" xfId="6"/>
    <cellStyle name="Percent 2" xfId="25"/>
    <cellStyle name="Percent 3" xfId="10"/>
    <cellStyle name="Result 1" xfId="26"/>
    <cellStyle name="Result 2" xfId="27"/>
    <cellStyle name="Result2 1" xfId="28"/>
    <cellStyle name="Result2 2" xfId="29"/>
  </cellStyles>
  <dxfs count="0"/>
  <tableStyles count="0" defaultTableStyle="TableStyleMedium9" defaultPivotStyle="PivotStyleLight16"/>
  <colors>
    <mruColors>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1409700</xdr:colOff>
      <xdr:row>517</xdr:row>
      <xdr:rowOff>1228723</xdr:rowOff>
    </xdr:from>
    <xdr:to>
      <xdr:col>1</xdr:col>
      <xdr:colOff>1695451</xdr:colOff>
      <xdr:row>519</xdr:row>
      <xdr:rowOff>133349</xdr:rowOff>
    </xdr:to>
    <xdr:pic>
      <xdr:nvPicPr>
        <xdr:cNvPr id="4" name="Picture 1367" descr="010 SN">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628900" y="23898223"/>
          <a:ext cx="285751" cy="323851"/>
        </a:xfrm>
        <a:prstGeom prst="rect">
          <a:avLst/>
        </a:prstGeom>
        <a:noFill/>
        <a:ln w="9525">
          <a:noFill/>
          <a:miter lim="800000"/>
          <a:headEnd/>
          <a:tailEnd/>
        </a:ln>
      </xdr:spPr>
    </xdr:pic>
    <xdr:clientData/>
  </xdr:twoCellAnchor>
  <xdr:twoCellAnchor editAs="oneCell">
    <xdr:from>
      <xdr:col>1</xdr:col>
      <xdr:colOff>1733551</xdr:colOff>
      <xdr:row>517</xdr:row>
      <xdr:rowOff>1238249</xdr:rowOff>
    </xdr:from>
    <xdr:to>
      <xdr:col>1</xdr:col>
      <xdr:colOff>2009776</xdr:colOff>
      <xdr:row>519</xdr:row>
      <xdr:rowOff>104774</xdr:rowOff>
    </xdr:to>
    <xdr:pic>
      <xdr:nvPicPr>
        <xdr:cNvPr id="5" name="Picture 333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52751" y="2390774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2390776</xdr:colOff>
      <xdr:row>517</xdr:row>
      <xdr:rowOff>1238249</xdr:rowOff>
    </xdr:from>
    <xdr:to>
      <xdr:col>1</xdr:col>
      <xdr:colOff>2667001</xdr:colOff>
      <xdr:row>519</xdr:row>
      <xdr:rowOff>104774</xdr:rowOff>
    </xdr:to>
    <xdr:pic>
      <xdr:nvPicPr>
        <xdr:cNvPr id="6" name="Picture 333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09976" y="2390774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2057401</xdr:colOff>
      <xdr:row>517</xdr:row>
      <xdr:rowOff>1238249</xdr:rowOff>
    </xdr:from>
    <xdr:to>
      <xdr:col>1</xdr:col>
      <xdr:colOff>2333626</xdr:colOff>
      <xdr:row>519</xdr:row>
      <xdr:rowOff>104774</xdr:rowOff>
    </xdr:to>
    <xdr:pic>
      <xdr:nvPicPr>
        <xdr:cNvPr id="7" name="Picture 333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76601" y="2390774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2714626</xdr:colOff>
      <xdr:row>517</xdr:row>
      <xdr:rowOff>1238249</xdr:rowOff>
    </xdr:from>
    <xdr:to>
      <xdr:col>1</xdr:col>
      <xdr:colOff>2972441</xdr:colOff>
      <xdr:row>519</xdr:row>
      <xdr:rowOff>85724</xdr:rowOff>
    </xdr:to>
    <xdr:pic>
      <xdr:nvPicPr>
        <xdr:cNvPr id="8" name="Picture 134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33826" y="23907749"/>
          <a:ext cx="257815" cy="276225"/>
        </a:xfrm>
        <a:prstGeom prst="rect">
          <a:avLst/>
        </a:prstGeom>
        <a:noFill/>
        <a:ln w="9525">
          <a:noFill/>
          <a:miter lim="800000"/>
          <a:headEnd/>
          <a:tailEnd/>
        </a:ln>
      </xdr:spPr>
    </xdr:pic>
    <xdr:clientData/>
  </xdr:twoCellAnchor>
  <xdr:twoCellAnchor editAs="oneCell">
    <xdr:from>
      <xdr:col>1</xdr:col>
      <xdr:colOff>2152650</xdr:colOff>
      <xdr:row>519</xdr:row>
      <xdr:rowOff>1400175</xdr:rowOff>
    </xdr:from>
    <xdr:to>
      <xdr:col>1</xdr:col>
      <xdr:colOff>2419350</xdr:colOff>
      <xdr:row>521</xdr:row>
      <xdr:rowOff>95250</xdr:rowOff>
    </xdr:to>
    <xdr:pic>
      <xdr:nvPicPr>
        <xdr:cNvPr id="10" name="Picture 1367" descr="010 SN">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3371850" y="31356300"/>
          <a:ext cx="266700" cy="285750"/>
        </a:xfrm>
        <a:prstGeom prst="rect">
          <a:avLst/>
        </a:prstGeom>
        <a:noFill/>
        <a:ln w="9525">
          <a:noFill/>
          <a:miter lim="800000"/>
          <a:headEnd/>
          <a:tailEnd/>
        </a:ln>
      </xdr:spPr>
    </xdr:pic>
    <xdr:clientData/>
  </xdr:twoCellAnchor>
  <xdr:twoCellAnchor editAs="oneCell">
    <xdr:from>
      <xdr:col>1</xdr:col>
      <xdr:colOff>2438400</xdr:colOff>
      <xdr:row>519</xdr:row>
      <xdr:rowOff>1409700</xdr:rowOff>
    </xdr:from>
    <xdr:to>
      <xdr:col>1</xdr:col>
      <xdr:colOff>2686050</xdr:colOff>
      <xdr:row>521</xdr:row>
      <xdr:rowOff>74229</xdr:rowOff>
    </xdr:to>
    <xdr:pic>
      <xdr:nvPicPr>
        <xdr:cNvPr id="11" name="Picture 3331">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57600" y="31365825"/>
          <a:ext cx="247650"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2714625</xdr:colOff>
      <xdr:row>519</xdr:row>
      <xdr:rowOff>1409700</xdr:rowOff>
    </xdr:from>
    <xdr:to>
      <xdr:col>1</xdr:col>
      <xdr:colOff>2962275</xdr:colOff>
      <xdr:row>521</xdr:row>
      <xdr:rowOff>74229</xdr:rowOff>
    </xdr:to>
    <xdr:pic>
      <xdr:nvPicPr>
        <xdr:cNvPr id="12" name="Picture 333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33825" y="31365825"/>
          <a:ext cx="247650"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3571875</xdr:colOff>
      <xdr:row>519</xdr:row>
      <xdr:rowOff>1400175</xdr:rowOff>
    </xdr:from>
    <xdr:to>
      <xdr:col>2</xdr:col>
      <xdr:colOff>247650</xdr:colOff>
      <xdr:row>521</xdr:row>
      <xdr:rowOff>88108</xdr:rowOff>
    </xdr:to>
    <xdr:pic>
      <xdr:nvPicPr>
        <xdr:cNvPr id="13" name="Picture 627">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4" cstate="print">
          <a:grayscl/>
          <a:biLevel thresh="50000"/>
        </a:blip>
        <a:srcRect/>
        <a:stretch>
          <a:fillRect/>
        </a:stretch>
      </xdr:blipFill>
      <xdr:spPr bwMode="auto">
        <a:xfrm>
          <a:off x="4791075" y="31356300"/>
          <a:ext cx="247650" cy="278608"/>
        </a:xfrm>
        <a:prstGeom prst="rect">
          <a:avLst/>
        </a:prstGeom>
        <a:solidFill>
          <a:srgbClr val="969696"/>
        </a:solidFill>
        <a:ln w="9525">
          <a:solidFill>
            <a:srgbClr val="333300"/>
          </a:solidFill>
          <a:miter lim="800000"/>
          <a:headEnd/>
          <a:tailEnd/>
        </a:ln>
      </xdr:spPr>
    </xdr:pic>
    <xdr:clientData/>
  </xdr:twoCellAnchor>
  <xdr:twoCellAnchor editAs="oneCell">
    <xdr:from>
      <xdr:col>1</xdr:col>
      <xdr:colOff>3000375</xdr:colOff>
      <xdr:row>519</xdr:row>
      <xdr:rowOff>1409700</xdr:rowOff>
    </xdr:from>
    <xdr:to>
      <xdr:col>1</xdr:col>
      <xdr:colOff>3248025</xdr:colOff>
      <xdr:row>521</xdr:row>
      <xdr:rowOff>74229</xdr:rowOff>
    </xdr:to>
    <xdr:pic>
      <xdr:nvPicPr>
        <xdr:cNvPr id="14" name="Picture 333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19575" y="31365825"/>
          <a:ext cx="247650"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3295650</xdr:colOff>
      <xdr:row>519</xdr:row>
      <xdr:rowOff>1419225</xdr:rowOff>
    </xdr:from>
    <xdr:to>
      <xdr:col>2</xdr:col>
      <xdr:colOff>19050</xdr:colOff>
      <xdr:row>521</xdr:row>
      <xdr:rowOff>74834</xdr:rowOff>
    </xdr:to>
    <xdr:pic>
      <xdr:nvPicPr>
        <xdr:cNvPr id="15" name="Picture 134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514850" y="31375350"/>
          <a:ext cx="247650" cy="26533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tabSelected="1" zoomScale="85" zoomScaleNormal="85" workbookViewId="0">
      <selection activeCell="D10" sqref="D10"/>
    </sheetView>
  </sheetViews>
  <sheetFormatPr defaultRowHeight="15" x14ac:dyDescent="0.25"/>
  <cols>
    <col min="1" max="1" width="7.28515625" style="34" customWidth="1"/>
    <col min="2" max="2" width="52.85546875" style="34" customWidth="1"/>
    <col min="3" max="3" width="9.140625" style="3"/>
    <col min="4" max="4" width="10" style="34" customWidth="1"/>
    <col min="5" max="10" width="10.140625" style="34" hidden="1" customWidth="1"/>
    <col min="11" max="11" width="11.28515625" style="34" bestFit="1" customWidth="1"/>
    <col min="12" max="13" width="11.85546875" style="34" customWidth="1"/>
    <col min="14" max="258" width="9.140625" style="34"/>
    <col min="259" max="259" width="47.5703125" style="34" customWidth="1"/>
    <col min="260" max="262" width="9.140625" style="34"/>
    <col min="263" max="263" width="11.85546875" style="34" customWidth="1"/>
    <col min="264" max="514" width="9.140625" style="34"/>
    <col min="515" max="515" width="47.5703125" style="34" customWidth="1"/>
    <col min="516" max="518" width="9.140625" style="34"/>
    <col min="519" max="519" width="11.85546875" style="34" customWidth="1"/>
    <col min="520" max="770" width="9.140625" style="34"/>
    <col min="771" max="771" width="47.5703125" style="34" customWidth="1"/>
    <col min="772" max="774" width="9.140625" style="34"/>
    <col min="775" max="775" width="11.85546875" style="34" customWidth="1"/>
    <col min="776" max="1026" width="9.140625" style="34"/>
    <col min="1027" max="1027" width="47.5703125" style="34" customWidth="1"/>
    <col min="1028" max="1030" width="9.140625" style="34"/>
    <col min="1031" max="1031" width="11.85546875" style="34" customWidth="1"/>
    <col min="1032" max="1282" width="9.140625" style="34"/>
    <col min="1283" max="1283" width="47.5703125" style="34" customWidth="1"/>
    <col min="1284" max="1286" width="9.140625" style="34"/>
    <col min="1287" max="1287" width="11.85546875" style="34" customWidth="1"/>
    <col min="1288" max="1538" width="9.140625" style="34"/>
    <col min="1539" max="1539" width="47.5703125" style="34" customWidth="1"/>
    <col min="1540" max="1542" width="9.140625" style="34"/>
    <col min="1543" max="1543" width="11.85546875" style="34" customWidth="1"/>
    <col min="1544" max="1794" width="9.140625" style="34"/>
    <col min="1795" max="1795" width="47.5703125" style="34" customWidth="1"/>
    <col min="1796" max="1798" width="9.140625" style="34"/>
    <col min="1799" max="1799" width="11.85546875" style="34" customWidth="1"/>
    <col min="1800" max="2050" width="9.140625" style="34"/>
    <col min="2051" max="2051" width="47.5703125" style="34" customWidth="1"/>
    <col min="2052" max="2054" width="9.140625" style="34"/>
    <col min="2055" max="2055" width="11.85546875" style="34" customWidth="1"/>
    <col min="2056" max="2306" width="9.140625" style="34"/>
    <col min="2307" max="2307" width="47.5703125" style="34" customWidth="1"/>
    <col min="2308" max="2310" width="9.140625" style="34"/>
    <col min="2311" max="2311" width="11.85546875" style="34" customWidth="1"/>
    <col min="2312" max="2562" width="9.140625" style="34"/>
    <col min="2563" max="2563" width="47.5703125" style="34" customWidth="1"/>
    <col min="2564" max="2566" width="9.140625" style="34"/>
    <col min="2567" max="2567" width="11.85546875" style="34" customWidth="1"/>
    <col min="2568" max="2818" width="9.140625" style="34"/>
    <col min="2819" max="2819" width="47.5703125" style="34" customWidth="1"/>
    <col min="2820" max="2822" width="9.140625" style="34"/>
    <col min="2823" max="2823" width="11.85546875" style="34" customWidth="1"/>
    <col min="2824" max="3074" width="9.140625" style="34"/>
    <col min="3075" max="3075" width="47.5703125" style="34" customWidth="1"/>
    <col min="3076" max="3078" width="9.140625" style="34"/>
    <col min="3079" max="3079" width="11.85546875" style="34" customWidth="1"/>
    <col min="3080" max="3330" width="9.140625" style="34"/>
    <col min="3331" max="3331" width="47.5703125" style="34" customWidth="1"/>
    <col min="3332" max="3334" width="9.140625" style="34"/>
    <col min="3335" max="3335" width="11.85546875" style="34" customWidth="1"/>
    <col min="3336" max="3586" width="9.140625" style="34"/>
    <col min="3587" max="3587" width="47.5703125" style="34" customWidth="1"/>
    <col min="3588" max="3590" width="9.140625" style="34"/>
    <col min="3591" max="3591" width="11.85546875" style="34" customWidth="1"/>
    <col min="3592" max="3842" width="9.140625" style="34"/>
    <col min="3843" max="3843" width="47.5703125" style="34" customWidth="1"/>
    <col min="3844" max="3846" width="9.140625" style="34"/>
    <col min="3847" max="3847" width="11.85546875" style="34" customWidth="1"/>
    <col min="3848" max="4098" width="9.140625" style="34"/>
    <col min="4099" max="4099" width="47.5703125" style="34" customWidth="1"/>
    <col min="4100" max="4102" width="9.140625" style="34"/>
    <col min="4103" max="4103" width="11.85546875" style="34" customWidth="1"/>
    <col min="4104" max="4354" width="9.140625" style="34"/>
    <col min="4355" max="4355" width="47.5703125" style="34" customWidth="1"/>
    <col min="4356" max="4358" width="9.140625" style="34"/>
    <col min="4359" max="4359" width="11.85546875" style="34" customWidth="1"/>
    <col min="4360" max="4610" width="9.140625" style="34"/>
    <col min="4611" max="4611" width="47.5703125" style="34" customWidth="1"/>
    <col min="4612" max="4614" width="9.140625" style="34"/>
    <col min="4615" max="4615" width="11.85546875" style="34" customWidth="1"/>
    <col min="4616" max="4866" width="9.140625" style="34"/>
    <col min="4867" max="4867" width="47.5703125" style="34" customWidth="1"/>
    <col min="4868" max="4870" width="9.140625" style="34"/>
    <col min="4871" max="4871" width="11.85546875" style="34" customWidth="1"/>
    <col min="4872" max="5122" width="9.140625" style="34"/>
    <col min="5123" max="5123" width="47.5703125" style="34" customWidth="1"/>
    <col min="5124" max="5126" width="9.140625" style="34"/>
    <col min="5127" max="5127" width="11.85546875" style="34" customWidth="1"/>
    <col min="5128" max="5378" width="9.140625" style="34"/>
    <col min="5379" max="5379" width="47.5703125" style="34" customWidth="1"/>
    <col min="5380" max="5382" width="9.140625" style="34"/>
    <col min="5383" max="5383" width="11.85546875" style="34" customWidth="1"/>
    <col min="5384" max="5634" width="9.140625" style="34"/>
    <col min="5635" max="5635" width="47.5703125" style="34" customWidth="1"/>
    <col min="5636" max="5638" width="9.140625" style="34"/>
    <col min="5639" max="5639" width="11.85546875" style="34" customWidth="1"/>
    <col min="5640" max="5890" width="9.140625" style="34"/>
    <col min="5891" max="5891" width="47.5703125" style="34" customWidth="1"/>
    <col min="5892" max="5894" width="9.140625" style="34"/>
    <col min="5895" max="5895" width="11.85546875" style="34" customWidth="1"/>
    <col min="5896" max="6146" width="9.140625" style="34"/>
    <col min="6147" max="6147" width="47.5703125" style="34" customWidth="1"/>
    <col min="6148" max="6150" width="9.140625" style="34"/>
    <col min="6151" max="6151" width="11.85546875" style="34" customWidth="1"/>
    <col min="6152" max="6402" width="9.140625" style="34"/>
    <col min="6403" max="6403" width="47.5703125" style="34" customWidth="1"/>
    <col min="6404" max="6406" width="9.140625" style="34"/>
    <col min="6407" max="6407" width="11.85546875" style="34" customWidth="1"/>
    <col min="6408" max="6658" width="9.140625" style="34"/>
    <col min="6659" max="6659" width="47.5703125" style="34" customWidth="1"/>
    <col min="6660" max="6662" width="9.140625" style="34"/>
    <col min="6663" max="6663" width="11.85546875" style="34" customWidth="1"/>
    <col min="6664" max="6914" width="9.140625" style="34"/>
    <col min="6915" max="6915" width="47.5703125" style="34" customWidth="1"/>
    <col min="6916" max="6918" width="9.140625" style="34"/>
    <col min="6919" max="6919" width="11.85546875" style="34" customWidth="1"/>
    <col min="6920" max="7170" width="9.140625" style="34"/>
    <col min="7171" max="7171" width="47.5703125" style="34" customWidth="1"/>
    <col min="7172" max="7174" width="9.140625" style="34"/>
    <col min="7175" max="7175" width="11.85546875" style="34" customWidth="1"/>
    <col min="7176" max="7426" width="9.140625" style="34"/>
    <col min="7427" max="7427" width="47.5703125" style="34" customWidth="1"/>
    <col min="7428" max="7430" width="9.140625" style="34"/>
    <col min="7431" max="7431" width="11.85546875" style="34" customWidth="1"/>
    <col min="7432" max="7682" width="9.140625" style="34"/>
    <col min="7683" max="7683" width="47.5703125" style="34" customWidth="1"/>
    <col min="7684" max="7686" width="9.140625" style="34"/>
    <col min="7687" max="7687" width="11.85546875" style="34" customWidth="1"/>
    <col min="7688" max="7938" width="9.140625" style="34"/>
    <col min="7939" max="7939" width="47.5703125" style="34" customWidth="1"/>
    <col min="7940" max="7942" width="9.140625" style="34"/>
    <col min="7943" max="7943" width="11.85546875" style="34" customWidth="1"/>
    <col min="7944" max="8194" width="9.140625" style="34"/>
    <col min="8195" max="8195" width="47.5703125" style="34" customWidth="1"/>
    <col min="8196" max="8198" width="9.140625" style="34"/>
    <col min="8199" max="8199" width="11.85546875" style="34" customWidth="1"/>
    <col min="8200" max="8450" width="9.140625" style="34"/>
    <col min="8451" max="8451" width="47.5703125" style="34" customWidth="1"/>
    <col min="8452" max="8454" width="9.140625" style="34"/>
    <col min="8455" max="8455" width="11.85546875" style="34" customWidth="1"/>
    <col min="8456" max="8706" width="9.140625" style="34"/>
    <col min="8707" max="8707" width="47.5703125" style="34" customWidth="1"/>
    <col min="8708" max="8710" width="9.140625" style="34"/>
    <col min="8711" max="8711" width="11.85546875" style="34" customWidth="1"/>
    <col min="8712" max="8962" width="9.140625" style="34"/>
    <col min="8963" max="8963" width="47.5703125" style="34" customWidth="1"/>
    <col min="8964" max="8966" width="9.140625" style="34"/>
    <col min="8967" max="8967" width="11.85546875" style="34" customWidth="1"/>
    <col min="8968" max="9218" width="9.140625" style="34"/>
    <col min="9219" max="9219" width="47.5703125" style="34" customWidth="1"/>
    <col min="9220" max="9222" width="9.140625" style="34"/>
    <col min="9223" max="9223" width="11.85546875" style="34" customWidth="1"/>
    <col min="9224" max="9474" width="9.140625" style="34"/>
    <col min="9475" max="9475" width="47.5703125" style="34" customWidth="1"/>
    <col min="9476" max="9478" width="9.140625" style="34"/>
    <col min="9479" max="9479" width="11.85546875" style="34" customWidth="1"/>
    <col min="9480" max="9730" width="9.140625" style="34"/>
    <col min="9731" max="9731" width="47.5703125" style="34" customWidth="1"/>
    <col min="9732" max="9734" width="9.140625" style="34"/>
    <col min="9735" max="9735" width="11.85546875" style="34" customWidth="1"/>
    <col min="9736" max="9986" width="9.140625" style="34"/>
    <col min="9987" max="9987" width="47.5703125" style="34" customWidth="1"/>
    <col min="9988" max="9990" width="9.140625" style="34"/>
    <col min="9991" max="9991" width="11.85546875" style="34" customWidth="1"/>
    <col min="9992" max="10242" width="9.140625" style="34"/>
    <col min="10243" max="10243" width="47.5703125" style="34" customWidth="1"/>
    <col min="10244" max="10246" width="9.140625" style="34"/>
    <col min="10247" max="10247" width="11.85546875" style="34" customWidth="1"/>
    <col min="10248" max="10498" width="9.140625" style="34"/>
    <col min="10499" max="10499" width="47.5703125" style="34" customWidth="1"/>
    <col min="10500" max="10502" width="9.140625" style="34"/>
    <col min="10503" max="10503" width="11.85546875" style="34" customWidth="1"/>
    <col min="10504" max="10754" width="9.140625" style="34"/>
    <col min="10755" max="10755" width="47.5703125" style="34" customWidth="1"/>
    <col min="10756" max="10758" width="9.140625" style="34"/>
    <col min="10759" max="10759" width="11.85546875" style="34" customWidth="1"/>
    <col min="10760" max="11010" width="9.140625" style="34"/>
    <col min="11011" max="11011" width="47.5703125" style="34" customWidth="1"/>
    <col min="11012" max="11014" width="9.140625" style="34"/>
    <col min="11015" max="11015" width="11.85546875" style="34" customWidth="1"/>
    <col min="11016" max="11266" width="9.140625" style="34"/>
    <col min="11267" max="11267" width="47.5703125" style="34" customWidth="1"/>
    <col min="11268" max="11270" width="9.140625" style="34"/>
    <col min="11271" max="11271" width="11.85546875" style="34" customWidth="1"/>
    <col min="11272" max="11522" width="9.140625" style="34"/>
    <col min="11523" max="11523" width="47.5703125" style="34" customWidth="1"/>
    <col min="11524" max="11526" width="9.140625" style="34"/>
    <col min="11527" max="11527" width="11.85546875" style="34" customWidth="1"/>
    <col min="11528" max="11778" width="9.140625" style="34"/>
    <col min="11779" max="11779" width="47.5703125" style="34" customWidth="1"/>
    <col min="11780" max="11782" width="9.140625" style="34"/>
    <col min="11783" max="11783" width="11.85546875" style="34" customWidth="1"/>
    <col min="11784" max="12034" width="9.140625" style="34"/>
    <col min="12035" max="12035" width="47.5703125" style="34" customWidth="1"/>
    <col min="12036" max="12038" width="9.140625" style="34"/>
    <col min="12039" max="12039" width="11.85546875" style="34" customWidth="1"/>
    <col min="12040" max="12290" width="9.140625" style="34"/>
    <col min="12291" max="12291" width="47.5703125" style="34" customWidth="1"/>
    <col min="12292" max="12294" width="9.140625" style="34"/>
    <col min="12295" max="12295" width="11.85546875" style="34" customWidth="1"/>
    <col min="12296" max="12546" width="9.140625" style="34"/>
    <col min="12547" max="12547" width="47.5703125" style="34" customWidth="1"/>
    <col min="12548" max="12550" width="9.140625" style="34"/>
    <col min="12551" max="12551" width="11.85546875" style="34" customWidth="1"/>
    <col min="12552" max="12802" width="9.140625" style="34"/>
    <col min="12803" max="12803" width="47.5703125" style="34" customWidth="1"/>
    <col min="12804" max="12806" width="9.140625" style="34"/>
    <col min="12807" max="12807" width="11.85546875" style="34" customWidth="1"/>
    <col min="12808" max="13058" width="9.140625" style="34"/>
    <col min="13059" max="13059" width="47.5703125" style="34" customWidth="1"/>
    <col min="13060" max="13062" width="9.140625" style="34"/>
    <col min="13063" max="13063" width="11.85546875" style="34" customWidth="1"/>
    <col min="13064" max="13314" width="9.140625" style="34"/>
    <col min="13315" max="13315" width="47.5703125" style="34" customWidth="1"/>
    <col min="13316" max="13318" width="9.140625" style="34"/>
    <col min="13319" max="13319" width="11.85546875" style="34" customWidth="1"/>
    <col min="13320" max="13570" width="9.140625" style="34"/>
    <col min="13571" max="13571" width="47.5703125" style="34" customWidth="1"/>
    <col min="13572" max="13574" width="9.140625" style="34"/>
    <col min="13575" max="13575" width="11.85546875" style="34" customWidth="1"/>
    <col min="13576" max="13826" width="9.140625" style="34"/>
    <col min="13827" max="13827" width="47.5703125" style="34" customWidth="1"/>
    <col min="13828" max="13830" width="9.140625" style="34"/>
    <col min="13831" max="13831" width="11.85546875" style="34" customWidth="1"/>
    <col min="13832" max="14082" width="9.140625" style="34"/>
    <col min="14083" max="14083" width="47.5703125" style="34" customWidth="1"/>
    <col min="14084" max="14086" width="9.140625" style="34"/>
    <col min="14087" max="14087" width="11.85546875" style="34" customWidth="1"/>
    <col min="14088" max="14338" width="9.140625" style="34"/>
    <col min="14339" max="14339" width="47.5703125" style="34" customWidth="1"/>
    <col min="14340" max="14342" width="9.140625" style="34"/>
    <col min="14343" max="14343" width="11.85546875" style="34" customWidth="1"/>
    <col min="14344" max="14594" width="9.140625" style="34"/>
    <col min="14595" max="14595" width="47.5703125" style="34" customWidth="1"/>
    <col min="14596" max="14598" width="9.140625" style="34"/>
    <col min="14599" max="14599" width="11.85546875" style="34" customWidth="1"/>
    <col min="14600" max="14850" width="9.140625" style="34"/>
    <col min="14851" max="14851" width="47.5703125" style="34" customWidth="1"/>
    <col min="14852" max="14854" width="9.140625" style="34"/>
    <col min="14855" max="14855" width="11.85546875" style="34" customWidth="1"/>
    <col min="14856" max="15106" width="9.140625" style="34"/>
    <col min="15107" max="15107" width="47.5703125" style="34" customWidth="1"/>
    <col min="15108" max="15110" width="9.140625" style="34"/>
    <col min="15111" max="15111" width="11.85546875" style="34" customWidth="1"/>
    <col min="15112" max="15362" width="9.140625" style="34"/>
    <col min="15363" max="15363" width="47.5703125" style="34" customWidth="1"/>
    <col min="15364" max="15366" width="9.140625" style="34"/>
    <col min="15367" max="15367" width="11.85546875" style="34" customWidth="1"/>
    <col min="15368" max="15618" width="9.140625" style="34"/>
    <col min="15619" max="15619" width="47.5703125" style="34" customWidth="1"/>
    <col min="15620" max="15622" width="9.140625" style="34"/>
    <col min="15623" max="15623" width="11.85546875" style="34" customWidth="1"/>
    <col min="15624" max="15874" width="9.140625" style="34"/>
    <col min="15875" max="15875" width="47.5703125" style="34" customWidth="1"/>
    <col min="15876" max="15878" width="9.140625" style="34"/>
    <col min="15879" max="15879" width="11.85546875" style="34" customWidth="1"/>
    <col min="15880" max="16130" width="9.140625" style="34"/>
    <col min="16131" max="16131" width="47.5703125" style="34" customWidth="1"/>
    <col min="16132" max="16134" width="9.140625" style="34"/>
    <col min="16135" max="16135" width="11.85546875" style="34" customWidth="1"/>
    <col min="16136" max="16384" width="9.140625" style="34"/>
  </cols>
  <sheetData>
    <row r="1" spans="1:13" s="3" customFormat="1" ht="24" customHeight="1" x14ac:dyDescent="0.25">
      <c r="A1" s="187"/>
      <c r="B1" s="188"/>
      <c r="C1" s="188"/>
      <c r="D1" s="188"/>
      <c r="E1" s="188"/>
      <c r="F1" s="188"/>
      <c r="G1" s="188"/>
      <c r="H1" s="188"/>
      <c r="I1" s="188"/>
      <c r="J1" s="188"/>
      <c r="K1" s="188"/>
      <c r="L1" s="188"/>
    </row>
    <row r="2" spans="1:13" s="41" customFormat="1" ht="27" customHeight="1" x14ac:dyDescent="0.25">
      <c r="A2" s="185" t="s">
        <v>140</v>
      </c>
      <c r="B2" s="186"/>
      <c r="C2" s="186"/>
      <c r="D2" s="11"/>
      <c r="E2" s="11"/>
      <c r="F2" s="11"/>
      <c r="G2" s="11"/>
      <c r="H2" s="11"/>
      <c r="I2" s="11"/>
      <c r="J2" s="11"/>
      <c r="K2" s="12" t="s">
        <v>38</v>
      </c>
      <c r="L2" s="47" t="s">
        <v>141</v>
      </c>
      <c r="M2" s="12"/>
    </row>
    <row r="3" spans="1:13" s="41" customFormat="1" x14ac:dyDescent="0.25">
      <c r="A3" s="189"/>
      <c r="B3" s="189"/>
      <c r="C3" s="47"/>
      <c r="D3" s="12"/>
      <c r="E3" s="12"/>
      <c r="F3" s="12"/>
      <c r="G3" s="12"/>
      <c r="H3" s="12"/>
      <c r="I3" s="12"/>
      <c r="J3" s="12"/>
      <c r="K3" s="12" t="s">
        <v>39</v>
      </c>
      <c r="L3" s="48" t="s">
        <v>142</v>
      </c>
      <c r="M3" s="48"/>
    </row>
    <row r="4" spans="1:13" x14ac:dyDescent="0.25">
      <c r="A4" s="13"/>
      <c r="B4" s="13"/>
      <c r="C4" s="37"/>
      <c r="D4" s="13"/>
      <c r="E4" s="13"/>
      <c r="F4" s="13"/>
      <c r="G4" s="13"/>
      <c r="H4" s="13"/>
      <c r="I4" s="13"/>
      <c r="J4" s="13"/>
      <c r="K4" s="13"/>
      <c r="L4" s="13"/>
      <c r="M4" s="13"/>
    </row>
    <row r="5" spans="1:13" s="41" customFormat="1" ht="15" customHeight="1" x14ac:dyDescent="0.25">
      <c r="A5" s="190" t="s">
        <v>37</v>
      </c>
      <c r="B5" s="183" t="s">
        <v>32</v>
      </c>
      <c r="C5" s="183" t="s">
        <v>33</v>
      </c>
      <c r="D5" s="181" t="s">
        <v>143</v>
      </c>
      <c r="E5" s="181" t="s">
        <v>135</v>
      </c>
      <c r="F5" s="181" t="s">
        <v>138</v>
      </c>
      <c r="G5" s="181" t="s">
        <v>136</v>
      </c>
      <c r="H5" s="181" t="s">
        <v>137</v>
      </c>
      <c r="I5" s="176"/>
      <c r="J5" s="183" t="s">
        <v>134</v>
      </c>
      <c r="K5" s="183" t="s">
        <v>34</v>
      </c>
      <c r="L5" s="183" t="s">
        <v>35</v>
      </c>
      <c r="M5" s="183" t="s">
        <v>83</v>
      </c>
    </row>
    <row r="6" spans="1:13" s="41" customFormat="1" ht="51" customHeight="1" x14ac:dyDescent="0.25">
      <c r="A6" s="191"/>
      <c r="B6" s="184"/>
      <c r="C6" s="184"/>
      <c r="D6" s="192"/>
      <c r="E6" s="192"/>
      <c r="F6" s="182"/>
      <c r="G6" s="182"/>
      <c r="H6" s="182"/>
      <c r="I6" s="177"/>
      <c r="J6" s="184"/>
      <c r="K6" s="184"/>
      <c r="L6" s="184"/>
      <c r="M6" s="184"/>
    </row>
    <row r="7" spans="1:13" s="41" customFormat="1" x14ac:dyDescent="0.25">
      <c r="A7" s="49"/>
      <c r="B7" s="50"/>
      <c r="C7" s="51"/>
      <c r="D7" s="14"/>
      <c r="E7" s="14"/>
      <c r="F7" s="14"/>
      <c r="G7" s="14"/>
      <c r="H7" s="14"/>
      <c r="I7" s="14"/>
      <c r="J7" s="14"/>
      <c r="K7" s="52"/>
      <c r="L7" s="52"/>
      <c r="M7" s="52"/>
    </row>
    <row r="8" spans="1:13" s="41" customFormat="1" x14ac:dyDescent="0.25">
      <c r="A8" s="53" t="s">
        <v>51</v>
      </c>
      <c r="B8" s="54" t="s">
        <v>45</v>
      </c>
      <c r="C8" s="55"/>
      <c r="D8" s="15"/>
      <c r="E8" s="15"/>
      <c r="F8" s="15"/>
      <c r="G8" s="15"/>
      <c r="H8" s="15"/>
      <c r="I8" s="15"/>
      <c r="J8" s="15"/>
      <c r="K8" s="56"/>
      <c r="L8" s="56"/>
      <c r="M8" s="56"/>
    </row>
    <row r="9" spans="1:13" s="41" customFormat="1" ht="15.75" customHeight="1" x14ac:dyDescent="0.25">
      <c r="A9" s="35"/>
      <c r="B9" s="36"/>
      <c r="C9" s="43"/>
      <c r="D9" s="16"/>
      <c r="E9" s="16"/>
      <c r="F9" s="16"/>
      <c r="G9" s="16"/>
      <c r="H9" s="16"/>
      <c r="I9" s="16"/>
      <c r="J9" s="16"/>
      <c r="K9" s="37"/>
      <c r="L9" s="37"/>
      <c r="M9" s="37"/>
    </row>
    <row r="10" spans="1:13" s="41" customFormat="1" ht="300" x14ac:dyDescent="0.25">
      <c r="A10" s="57">
        <v>1</v>
      </c>
      <c r="B10" s="36" t="s">
        <v>76</v>
      </c>
      <c r="C10" s="58"/>
      <c r="D10" s="17"/>
      <c r="E10" s="17"/>
      <c r="F10" s="17"/>
      <c r="G10" s="17"/>
      <c r="H10" s="17"/>
      <c r="I10" s="17"/>
      <c r="J10" s="17"/>
      <c r="K10" s="52"/>
      <c r="L10" s="52"/>
      <c r="M10" s="59" t="s">
        <v>84</v>
      </c>
    </row>
    <row r="11" spans="1:13" s="41" customFormat="1" x14ac:dyDescent="0.25">
      <c r="A11" s="35">
        <v>1.1000000000000001</v>
      </c>
      <c r="B11" s="36" t="s">
        <v>90</v>
      </c>
      <c r="C11" s="43" t="s">
        <v>46</v>
      </c>
      <c r="D11" s="16">
        <v>90</v>
      </c>
      <c r="E11" s="16">
        <v>50</v>
      </c>
      <c r="F11" s="16">
        <v>20</v>
      </c>
      <c r="G11" s="16">
        <v>55</v>
      </c>
      <c r="H11" s="16">
        <v>90</v>
      </c>
      <c r="I11" s="16"/>
      <c r="J11" s="16">
        <f>D11+E11+F11+G11+H11</f>
        <v>305</v>
      </c>
      <c r="K11" s="44"/>
      <c r="L11" s="38">
        <f>J11*K11</f>
        <v>0</v>
      </c>
      <c r="M11" s="38"/>
    </row>
    <row r="12" spans="1:13" s="41" customFormat="1" x14ac:dyDescent="0.25">
      <c r="A12" s="35">
        <v>1.2</v>
      </c>
      <c r="B12" s="36" t="s">
        <v>47</v>
      </c>
      <c r="C12" s="43" t="s">
        <v>46</v>
      </c>
      <c r="D12" s="16">
        <v>30</v>
      </c>
      <c r="E12" s="16">
        <v>30</v>
      </c>
      <c r="F12" s="16">
        <v>35</v>
      </c>
      <c r="G12" s="16">
        <v>5</v>
      </c>
      <c r="H12" s="16">
        <v>40</v>
      </c>
      <c r="I12" s="16"/>
      <c r="J12" s="16">
        <f t="shared" ref="J12:J15" si="0">D12+E12+F12+G12+H12</f>
        <v>140</v>
      </c>
      <c r="K12" s="44"/>
      <c r="L12" s="38">
        <f t="shared" ref="L12:L15" si="1">J12*K12</f>
        <v>0</v>
      </c>
      <c r="M12" s="38"/>
    </row>
    <row r="13" spans="1:13" s="41" customFormat="1" ht="15.75" customHeight="1" x14ac:dyDescent="0.25">
      <c r="A13" s="35">
        <v>1.3</v>
      </c>
      <c r="B13" s="36" t="s">
        <v>48</v>
      </c>
      <c r="C13" s="43" t="s">
        <v>46</v>
      </c>
      <c r="D13" s="17">
        <v>10</v>
      </c>
      <c r="E13" s="17">
        <v>0</v>
      </c>
      <c r="F13" s="17">
        <v>0</v>
      </c>
      <c r="G13" s="17">
        <v>25</v>
      </c>
      <c r="H13" s="17">
        <v>15</v>
      </c>
      <c r="I13" s="17"/>
      <c r="J13" s="16">
        <f t="shared" si="0"/>
        <v>50</v>
      </c>
      <c r="K13" s="44"/>
      <c r="L13" s="38">
        <f t="shared" si="1"/>
        <v>0</v>
      </c>
      <c r="M13" s="38"/>
    </row>
    <row r="14" spans="1:13" s="41" customFormat="1" ht="15.75" customHeight="1" x14ac:dyDescent="0.25">
      <c r="A14" s="35">
        <v>1.4</v>
      </c>
      <c r="B14" s="36" t="s">
        <v>49</v>
      </c>
      <c r="C14" s="43" t="s">
        <v>46</v>
      </c>
      <c r="D14" s="17">
        <v>0</v>
      </c>
      <c r="E14" s="17">
        <v>0</v>
      </c>
      <c r="F14" s="17">
        <v>0</v>
      </c>
      <c r="G14" s="17">
        <v>10</v>
      </c>
      <c r="H14" s="17">
        <v>8</v>
      </c>
      <c r="I14" s="17"/>
      <c r="J14" s="16">
        <f t="shared" si="0"/>
        <v>18</v>
      </c>
      <c r="K14" s="44"/>
      <c r="L14" s="38">
        <f t="shared" si="1"/>
        <v>0</v>
      </c>
      <c r="M14" s="38"/>
    </row>
    <row r="15" spans="1:13" s="41" customFormat="1" ht="15.75" customHeight="1" x14ac:dyDescent="0.25">
      <c r="A15" s="35">
        <v>1.5</v>
      </c>
      <c r="B15" s="36" t="s">
        <v>55</v>
      </c>
      <c r="C15" s="43" t="s">
        <v>46</v>
      </c>
      <c r="D15" s="17">
        <v>0</v>
      </c>
      <c r="E15" s="17">
        <v>0</v>
      </c>
      <c r="F15" s="17">
        <v>0</v>
      </c>
      <c r="G15" s="17">
        <v>5</v>
      </c>
      <c r="H15" s="17">
        <v>5</v>
      </c>
      <c r="I15" s="17"/>
      <c r="J15" s="16">
        <f t="shared" si="0"/>
        <v>10</v>
      </c>
      <c r="K15" s="44"/>
      <c r="L15" s="38">
        <f t="shared" si="1"/>
        <v>0</v>
      </c>
      <c r="M15" s="38"/>
    </row>
    <row r="16" spans="1:13" s="41" customFormat="1" x14ac:dyDescent="0.25">
      <c r="A16" s="35"/>
      <c r="B16" s="36"/>
      <c r="C16" s="43"/>
      <c r="D16" s="18"/>
      <c r="E16" s="18"/>
      <c r="F16" s="18"/>
      <c r="G16" s="18"/>
      <c r="H16" s="18"/>
      <c r="I16" s="18"/>
      <c r="J16" s="18"/>
      <c r="K16" s="37"/>
      <c r="L16" s="37"/>
      <c r="M16" s="37"/>
    </row>
    <row r="17" spans="1:13" s="41" customFormat="1" ht="75" x14ac:dyDescent="0.25">
      <c r="A17" s="35">
        <v>2</v>
      </c>
      <c r="B17" s="36" t="s">
        <v>116</v>
      </c>
      <c r="C17" s="43"/>
      <c r="D17" s="17"/>
      <c r="E17" s="17"/>
      <c r="F17" s="17"/>
      <c r="G17" s="17"/>
      <c r="H17" s="17"/>
      <c r="I17" s="17"/>
      <c r="J17" s="17"/>
      <c r="K17" s="37"/>
      <c r="L17" s="37"/>
      <c r="M17" s="40" t="s">
        <v>85</v>
      </c>
    </row>
    <row r="18" spans="1:13" s="41" customFormat="1" x14ac:dyDescent="0.25">
      <c r="A18" s="35">
        <v>2.1</v>
      </c>
      <c r="B18" s="36" t="s">
        <v>50</v>
      </c>
      <c r="C18" s="39" t="s">
        <v>36</v>
      </c>
      <c r="D18" s="17">
        <v>4</v>
      </c>
      <c r="E18" s="17">
        <v>2</v>
      </c>
      <c r="F18" s="17">
        <v>2</v>
      </c>
      <c r="G18" s="17">
        <v>6</v>
      </c>
      <c r="H18" s="17">
        <v>6</v>
      </c>
      <c r="I18" s="17"/>
      <c r="J18" s="16">
        <f t="shared" ref="J18:J22" si="2">D18+E18+F18+G18+H18</f>
        <v>20</v>
      </c>
      <c r="K18" s="60"/>
      <c r="L18" s="38">
        <f t="shared" ref="L18:L22" si="3">J18*K18</f>
        <v>0</v>
      </c>
      <c r="M18" s="38"/>
    </row>
    <row r="19" spans="1:13" s="41" customFormat="1" x14ac:dyDescent="0.25">
      <c r="A19" s="35">
        <v>2.2000000000000002</v>
      </c>
      <c r="B19" s="36" t="s">
        <v>66</v>
      </c>
      <c r="C19" s="39" t="s">
        <v>36</v>
      </c>
      <c r="D19" s="17">
        <v>4</v>
      </c>
      <c r="E19" s="17">
        <v>2</v>
      </c>
      <c r="F19" s="17">
        <v>2</v>
      </c>
      <c r="G19" s="17">
        <v>4</v>
      </c>
      <c r="H19" s="17">
        <v>4</v>
      </c>
      <c r="I19" s="17"/>
      <c r="J19" s="16">
        <f t="shared" si="2"/>
        <v>16</v>
      </c>
      <c r="K19" s="60"/>
      <c r="L19" s="38">
        <f t="shared" si="3"/>
        <v>0</v>
      </c>
      <c r="M19" s="38"/>
    </row>
    <row r="20" spans="1:13" s="41" customFormat="1" x14ac:dyDescent="0.25">
      <c r="A20" s="35">
        <v>2.2999999999999998</v>
      </c>
      <c r="B20" s="42" t="s">
        <v>48</v>
      </c>
      <c r="C20" s="39" t="s">
        <v>36</v>
      </c>
      <c r="D20" s="17">
        <v>1</v>
      </c>
      <c r="E20" s="17">
        <v>0</v>
      </c>
      <c r="F20" s="17">
        <v>0</v>
      </c>
      <c r="G20" s="17">
        <v>0</v>
      </c>
      <c r="H20" s="17">
        <v>0</v>
      </c>
      <c r="I20" s="17"/>
      <c r="J20" s="16">
        <f t="shared" si="2"/>
        <v>1</v>
      </c>
      <c r="K20" s="60"/>
      <c r="L20" s="38">
        <f t="shared" si="3"/>
        <v>0</v>
      </c>
      <c r="M20" s="38"/>
    </row>
    <row r="21" spans="1:13" s="41" customFormat="1" x14ac:dyDescent="0.25">
      <c r="A21" s="35">
        <v>2.4</v>
      </c>
      <c r="B21" s="42" t="s">
        <v>49</v>
      </c>
      <c r="C21" s="39" t="s">
        <v>36</v>
      </c>
      <c r="D21" s="17">
        <v>0</v>
      </c>
      <c r="E21" s="17">
        <v>0</v>
      </c>
      <c r="F21" s="17">
        <v>0</v>
      </c>
      <c r="G21" s="17">
        <v>0</v>
      </c>
      <c r="H21" s="17">
        <v>0</v>
      </c>
      <c r="I21" s="17"/>
      <c r="J21" s="16">
        <f t="shared" si="2"/>
        <v>0</v>
      </c>
      <c r="K21" s="179"/>
      <c r="L21" s="38">
        <f t="shared" si="3"/>
        <v>0</v>
      </c>
      <c r="M21" s="37"/>
    </row>
    <row r="22" spans="1:13" s="41" customFormat="1" x14ac:dyDescent="0.25">
      <c r="A22" s="35">
        <v>2.5</v>
      </c>
      <c r="B22" s="42" t="s">
        <v>55</v>
      </c>
      <c r="C22" s="39" t="s">
        <v>36</v>
      </c>
      <c r="D22" s="17">
        <v>0</v>
      </c>
      <c r="E22" s="17">
        <v>0</v>
      </c>
      <c r="F22" s="17">
        <v>0</v>
      </c>
      <c r="G22" s="17">
        <v>1</v>
      </c>
      <c r="H22" s="17">
        <v>1</v>
      </c>
      <c r="I22" s="17"/>
      <c r="J22" s="16">
        <f t="shared" si="2"/>
        <v>2</v>
      </c>
      <c r="K22" s="179"/>
      <c r="L22" s="38">
        <f t="shared" si="3"/>
        <v>0</v>
      </c>
      <c r="M22" s="37"/>
    </row>
    <row r="23" spans="1:13" s="41" customFormat="1" x14ac:dyDescent="0.25">
      <c r="A23" s="35"/>
      <c r="B23" s="42"/>
      <c r="C23" s="39"/>
      <c r="D23" s="17"/>
      <c r="E23" s="17"/>
      <c r="F23" s="17"/>
      <c r="G23" s="17"/>
      <c r="H23" s="17"/>
      <c r="I23" s="17"/>
      <c r="J23" s="17"/>
      <c r="K23" s="37"/>
      <c r="L23" s="37"/>
      <c r="M23" s="37"/>
    </row>
    <row r="24" spans="1:13" s="41" customFormat="1" ht="75" x14ac:dyDescent="0.25">
      <c r="A24" s="35">
        <v>3</v>
      </c>
      <c r="B24" s="36" t="s">
        <v>115</v>
      </c>
      <c r="C24" s="39"/>
      <c r="D24" s="17"/>
      <c r="E24" s="17"/>
      <c r="F24" s="17"/>
      <c r="G24" s="17"/>
      <c r="H24" s="17"/>
      <c r="I24" s="17"/>
      <c r="J24" s="17"/>
      <c r="K24" s="37"/>
      <c r="L24" s="37"/>
      <c r="M24" s="40"/>
    </row>
    <row r="25" spans="1:13" s="41" customFormat="1" x14ac:dyDescent="0.25">
      <c r="A25" s="35">
        <v>3.1</v>
      </c>
      <c r="B25" s="36" t="s">
        <v>94</v>
      </c>
      <c r="C25" s="39" t="s">
        <v>36</v>
      </c>
      <c r="D25" s="17">
        <v>0</v>
      </c>
      <c r="E25" s="17">
        <v>1</v>
      </c>
      <c r="F25" s="17">
        <v>1</v>
      </c>
      <c r="G25" s="17">
        <v>0</v>
      </c>
      <c r="H25" s="17">
        <v>0</v>
      </c>
      <c r="I25" s="17"/>
      <c r="J25" s="16">
        <f t="shared" ref="J25:J28" si="4">D25+E25+F25+G25+H25</f>
        <v>2</v>
      </c>
      <c r="K25" s="37"/>
      <c r="L25" s="38">
        <f t="shared" ref="L25:L28" si="5">J25*K25</f>
        <v>0</v>
      </c>
      <c r="M25" s="38"/>
    </row>
    <row r="26" spans="1:13" s="41" customFormat="1" x14ac:dyDescent="0.25">
      <c r="A26" s="35">
        <v>3.2</v>
      </c>
      <c r="B26" s="36" t="s">
        <v>81</v>
      </c>
      <c r="C26" s="39" t="s">
        <v>36</v>
      </c>
      <c r="D26" s="17">
        <v>1</v>
      </c>
      <c r="E26" s="17">
        <v>0</v>
      </c>
      <c r="F26" s="17">
        <v>0</v>
      </c>
      <c r="G26" s="17">
        <v>0</v>
      </c>
      <c r="H26" s="17">
        <v>0</v>
      </c>
      <c r="I26" s="17"/>
      <c r="J26" s="16">
        <f t="shared" si="4"/>
        <v>1</v>
      </c>
      <c r="K26" s="37"/>
      <c r="L26" s="38">
        <f t="shared" si="5"/>
        <v>0</v>
      </c>
      <c r="M26" s="38"/>
    </row>
    <row r="27" spans="1:13" s="41" customFormat="1" x14ac:dyDescent="0.25">
      <c r="A27" s="35">
        <v>3.3</v>
      </c>
      <c r="B27" s="36" t="s">
        <v>95</v>
      </c>
      <c r="C27" s="39" t="s">
        <v>36</v>
      </c>
      <c r="D27" s="17">
        <v>0</v>
      </c>
      <c r="E27" s="17">
        <v>0</v>
      </c>
      <c r="F27" s="17">
        <v>0</v>
      </c>
      <c r="G27" s="17">
        <v>0</v>
      </c>
      <c r="H27" s="17">
        <v>0</v>
      </c>
      <c r="I27" s="17"/>
      <c r="J27" s="16">
        <f t="shared" si="4"/>
        <v>0</v>
      </c>
      <c r="K27" s="37"/>
      <c r="L27" s="38">
        <f t="shared" si="5"/>
        <v>0</v>
      </c>
      <c r="M27" s="38"/>
    </row>
    <row r="28" spans="1:13" s="41" customFormat="1" x14ac:dyDescent="0.25">
      <c r="A28" s="35">
        <v>3.4</v>
      </c>
      <c r="B28" s="36" t="s">
        <v>121</v>
      </c>
      <c r="C28" s="39" t="s">
        <v>36</v>
      </c>
      <c r="D28" s="17">
        <v>0</v>
      </c>
      <c r="E28" s="17">
        <v>0</v>
      </c>
      <c r="F28" s="17">
        <v>0</v>
      </c>
      <c r="G28" s="17">
        <v>1</v>
      </c>
      <c r="H28" s="17">
        <v>1</v>
      </c>
      <c r="I28" s="17"/>
      <c r="J28" s="16">
        <f t="shared" si="4"/>
        <v>2</v>
      </c>
      <c r="K28" s="37"/>
      <c r="L28" s="38">
        <f t="shared" si="5"/>
        <v>0</v>
      </c>
      <c r="M28" s="38"/>
    </row>
    <row r="29" spans="1:13" s="41" customFormat="1" x14ac:dyDescent="0.25">
      <c r="A29" s="35"/>
      <c r="B29" s="36"/>
      <c r="C29" s="39"/>
      <c r="D29" s="17"/>
      <c r="E29" s="17"/>
      <c r="F29" s="17"/>
      <c r="G29" s="17"/>
      <c r="H29" s="17"/>
      <c r="I29" s="17"/>
      <c r="J29" s="17"/>
      <c r="K29" s="37"/>
      <c r="L29" s="37"/>
      <c r="M29" s="37"/>
    </row>
    <row r="30" spans="1:13" s="41" customFormat="1" ht="90" x14ac:dyDescent="0.25">
      <c r="A30" s="35">
        <v>4</v>
      </c>
      <c r="B30" s="61" t="s">
        <v>77</v>
      </c>
      <c r="C30" s="39" t="s">
        <v>68</v>
      </c>
      <c r="D30" s="17"/>
      <c r="E30" s="17"/>
      <c r="F30" s="17"/>
      <c r="G30" s="17"/>
      <c r="H30" s="17"/>
      <c r="I30" s="17"/>
      <c r="J30" s="17"/>
      <c r="K30" s="37"/>
      <c r="L30" s="37"/>
      <c r="M30" s="59" t="s">
        <v>86</v>
      </c>
    </row>
    <row r="31" spans="1:13" s="41" customFormat="1" x14ac:dyDescent="0.25">
      <c r="A31" s="35">
        <v>4.0999999999999996</v>
      </c>
      <c r="B31" s="62" t="s">
        <v>79</v>
      </c>
      <c r="C31" s="39" t="s">
        <v>36</v>
      </c>
      <c r="D31" s="17">
        <v>0</v>
      </c>
      <c r="E31" s="17">
        <v>0</v>
      </c>
      <c r="F31" s="17">
        <v>0</v>
      </c>
      <c r="G31" s="17">
        <v>0</v>
      </c>
      <c r="H31" s="17">
        <v>0</v>
      </c>
      <c r="I31" s="17"/>
      <c r="J31" s="16">
        <f t="shared" ref="J31:J33" si="6">D31+E31+F31+G31+H31</f>
        <v>0</v>
      </c>
      <c r="K31" s="37"/>
      <c r="L31" s="38">
        <f t="shared" ref="L31:L33" si="7">J31*K31</f>
        <v>0</v>
      </c>
      <c r="M31" s="37"/>
    </row>
    <row r="32" spans="1:13" s="41" customFormat="1" x14ac:dyDescent="0.25">
      <c r="A32" s="35">
        <v>4.2</v>
      </c>
      <c r="B32" s="62" t="s">
        <v>96</v>
      </c>
      <c r="C32" s="39" t="s">
        <v>36</v>
      </c>
      <c r="D32" s="17">
        <v>1</v>
      </c>
      <c r="E32" s="17">
        <v>0</v>
      </c>
      <c r="F32" s="17">
        <v>0</v>
      </c>
      <c r="G32" s="17">
        <v>2</v>
      </c>
      <c r="H32" s="17">
        <v>3</v>
      </c>
      <c r="I32" s="17"/>
      <c r="J32" s="16">
        <f t="shared" si="6"/>
        <v>6</v>
      </c>
      <c r="K32" s="60"/>
      <c r="L32" s="38">
        <f t="shared" si="7"/>
        <v>0</v>
      </c>
      <c r="M32" s="37"/>
    </row>
    <row r="33" spans="1:13" s="41" customFormat="1" x14ac:dyDescent="0.25">
      <c r="A33" s="35">
        <v>4.3</v>
      </c>
      <c r="B33" s="62" t="s">
        <v>78</v>
      </c>
      <c r="C33" s="39" t="s">
        <v>36</v>
      </c>
      <c r="D33" s="17">
        <v>0</v>
      </c>
      <c r="E33" s="17">
        <v>0</v>
      </c>
      <c r="F33" s="17">
        <v>0</v>
      </c>
      <c r="G33" s="17">
        <v>0</v>
      </c>
      <c r="H33" s="17">
        <v>0</v>
      </c>
      <c r="I33" s="17"/>
      <c r="J33" s="16">
        <f t="shared" si="6"/>
        <v>0</v>
      </c>
      <c r="K33" s="60"/>
      <c r="L33" s="38">
        <f t="shared" si="7"/>
        <v>0</v>
      </c>
      <c r="M33" s="37"/>
    </row>
    <row r="34" spans="1:13" s="41" customFormat="1" x14ac:dyDescent="0.25">
      <c r="A34" s="35"/>
      <c r="B34" s="61"/>
      <c r="C34" s="39"/>
      <c r="D34" s="17"/>
      <c r="E34" s="17"/>
      <c r="F34" s="17"/>
      <c r="G34" s="17"/>
      <c r="H34" s="17"/>
      <c r="I34" s="17"/>
      <c r="J34" s="17"/>
      <c r="K34" s="37"/>
      <c r="L34" s="37"/>
      <c r="M34" s="37"/>
    </row>
    <row r="35" spans="1:13" s="41" customFormat="1" ht="105" x14ac:dyDescent="0.25">
      <c r="A35" s="35">
        <v>5</v>
      </c>
      <c r="B35" s="61" t="s">
        <v>67</v>
      </c>
      <c r="C35" s="39"/>
      <c r="D35" s="17"/>
      <c r="E35" s="17"/>
      <c r="F35" s="17"/>
      <c r="G35" s="17"/>
      <c r="H35" s="17"/>
      <c r="I35" s="17"/>
      <c r="J35" s="17"/>
      <c r="K35" s="37"/>
      <c r="L35" s="37"/>
      <c r="M35" s="59" t="s">
        <v>87</v>
      </c>
    </row>
    <row r="36" spans="1:13" s="41" customFormat="1" x14ac:dyDescent="0.25">
      <c r="A36" s="35">
        <v>5.0999999999999996</v>
      </c>
      <c r="B36" s="62" t="s">
        <v>80</v>
      </c>
      <c r="C36" s="39" t="s">
        <v>36</v>
      </c>
      <c r="D36" s="17">
        <v>0</v>
      </c>
      <c r="E36" s="17">
        <v>0</v>
      </c>
      <c r="F36" s="17">
        <v>0</v>
      </c>
      <c r="G36" s="17">
        <v>0</v>
      </c>
      <c r="H36" s="17">
        <v>0</v>
      </c>
      <c r="I36" s="17"/>
      <c r="J36" s="16">
        <f t="shared" ref="J36:J38" si="8">D36+E36+F36+G36+H36</f>
        <v>0</v>
      </c>
      <c r="K36" s="37"/>
      <c r="L36" s="38">
        <f t="shared" ref="L36:L38" si="9">J36*K36</f>
        <v>0</v>
      </c>
      <c r="M36" s="38"/>
    </row>
    <row r="37" spans="1:13" s="41" customFormat="1" x14ac:dyDescent="0.25">
      <c r="A37" s="35">
        <v>5.2</v>
      </c>
      <c r="B37" s="62" t="s">
        <v>69</v>
      </c>
      <c r="C37" s="39" t="s">
        <v>36</v>
      </c>
      <c r="D37" s="17">
        <v>0</v>
      </c>
      <c r="E37" s="17">
        <v>0</v>
      </c>
      <c r="F37" s="17">
        <v>0</v>
      </c>
      <c r="G37" s="17">
        <v>0</v>
      </c>
      <c r="H37" s="17">
        <v>0</v>
      </c>
      <c r="I37" s="17"/>
      <c r="J37" s="16">
        <f t="shared" si="8"/>
        <v>0</v>
      </c>
      <c r="K37" s="37"/>
      <c r="L37" s="38">
        <f t="shared" si="9"/>
        <v>0</v>
      </c>
      <c r="M37" s="37"/>
    </row>
    <row r="38" spans="1:13" s="41" customFormat="1" x14ac:dyDescent="0.25">
      <c r="A38" s="35">
        <v>5.3</v>
      </c>
      <c r="B38" s="62" t="s">
        <v>82</v>
      </c>
      <c r="C38" s="39" t="s">
        <v>36</v>
      </c>
      <c r="D38" s="17">
        <v>0</v>
      </c>
      <c r="E38" s="17">
        <v>0</v>
      </c>
      <c r="F38" s="17">
        <v>0</v>
      </c>
      <c r="G38" s="17">
        <v>0</v>
      </c>
      <c r="H38" s="17">
        <v>0</v>
      </c>
      <c r="I38" s="17"/>
      <c r="J38" s="16">
        <f t="shared" si="8"/>
        <v>0</v>
      </c>
      <c r="K38" s="37"/>
      <c r="L38" s="38">
        <f t="shared" si="9"/>
        <v>0</v>
      </c>
      <c r="M38" s="38"/>
    </row>
    <row r="39" spans="1:13" s="41" customFormat="1" x14ac:dyDescent="0.25">
      <c r="A39" s="35"/>
      <c r="B39" s="63"/>
      <c r="C39" s="64"/>
      <c r="D39" s="17"/>
      <c r="E39" s="17"/>
      <c r="F39" s="17"/>
      <c r="G39" s="17"/>
      <c r="H39" s="17"/>
      <c r="I39" s="17"/>
      <c r="J39" s="17"/>
      <c r="K39" s="37"/>
      <c r="L39" s="37"/>
      <c r="M39" s="37"/>
    </row>
    <row r="40" spans="1:13" s="41" customFormat="1" x14ac:dyDescent="0.25">
      <c r="A40" s="35"/>
      <c r="B40" s="65"/>
      <c r="C40" s="66"/>
      <c r="D40" s="19"/>
      <c r="E40" s="19"/>
      <c r="F40" s="19"/>
      <c r="G40" s="19"/>
      <c r="H40" s="19"/>
      <c r="I40" s="19"/>
      <c r="J40" s="19"/>
      <c r="K40" s="37"/>
      <c r="L40" s="37"/>
      <c r="M40" s="37"/>
    </row>
    <row r="41" spans="1:13" customFormat="1" ht="114.75" customHeight="1" x14ac:dyDescent="0.25">
      <c r="A41" s="160">
        <v>6</v>
      </c>
      <c r="B41" s="196" t="s">
        <v>144</v>
      </c>
      <c r="C41" s="160" t="s">
        <v>125</v>
      </c>
      <c r="D41" s="161">
        <v>0</v>
      </c>
      <c r="E41" s="160">
        <v>0</v>
      </c>
      <c r="F41" s="160">
        <v>0</v>
      </c>
      <c r="G41" s="160">
        <v>1</v>
      </c>
      <c r="H41" s="160">
        <v>1</v>
      </c>
      <c r="I41" s="160"/>
      <c r="J41" s="16">
        <f>D41+E41+F41+G41+H41</f>
        <v>2</v>
      </c>
      <c r="K41" s="162"/>
      <c r="L41" s="38">
        <f>J41*K41</f>
        <v>0</v>
      </c>
      <c r="M41" s="163" t="s">
        <v>126</v>
      </c>
    </row>
    <row r="42" spans="1:13" s="150" customFormat="1" ht="15.75" x14ac:dyDescent="0.25">
      <c r="A42" s="145"/>
      <c r="B42" s="146"/>
      <c r="C42" s="147"/>
      <c r="D42" s="145"/>
      <c r="E42" s="145"/>
      <c r="F42" s="145"/>
      <c r="G42" s="145"/>
      <c r="H42" s="145"/>
      <c r="I42" s="145"/>
      <c r="J42" s="145"/>
      <c r="K42" s="148"/>
      <c r="L42" s="149"/>
      <c r="M42" s="149"/>
    </row>
    <row r="43" spans="1:13" s="151" customFormat="1" ht="120" customHeight="1" x14ac:dyDescent="0.25">
      <c r="A43" s="164">
        <v>7</v>
      </c>
      <c r="B43" s="165" t="s">
        <v>127</v>
      </c>
      <c r="C43" s="166"/>
      <c r="D43" s="167"/>
      <c r="E43" s="167"/>
      <c r="F43" s="167"/>
      <c r="G43" s="167"/>
      <c r="H43" s="167"/>
      <c r="I43" s="174"/>
      <c r="J43" s="167"/>
      <c r="K43" s="167"/>
      <c r="L43" s="168"/>
      <c r="M43" s="169" t="s">
        <v>133</v>
      </c>
    </row>
    <row r="44" spans="1:13" s="151" customFormat="1" x14ac:dyDescent="0.25">
      <c r="A44" s="152">
        <v>7.1</v>
      </c>
      <c r="B44" s="153" t="s">
        <v>128</v>
      </c>
      <c r="C44" s="139" t="s">
        <v>36</v>
      </c>
      <c r="D44" s="154"/>
      <c r="E44" s="154"/>
      <c r="F44" s="154"/>
      <c r="G44" s="154"/>
      <c r="H44" s="154"/>
      <c r="I44" s="154"/>
      <c r="J44" s="16"/>
      <c r="K44" s="154"/>
      <c r="L44" s="38"/>
      <c r="M44" s="140"/>
    </row>
    <row r="45" spans="1:13" s="151" customFormat="1" x14ac:dyDescent="0.25">
      <c r="A45" s="152">
        <v>7.2</v>
      </c>
      <c r="B45" s="153" t="s">
        <v>129</v>
      </c>
      <c r="C45" s="139" t="s">
        <v>36</v>
      </c>
      <c r="D45" s="154">
        <v>2</v>
      </c>
      <c r="E45" s="154"/>
      <c r="F45" s="154"/>
      <c r="G45" s="154"/>
      <c r="H45" s="154"/>
      <c r="I45" s="154"/>
      <c r="J45" s="16">
        <f t="shared" ref="J45" si="10">D45+E45+F45+G45+H45</f>
        <v>2</v>
      </c>
      <c r="K45" s="154"/>
      <c r="L45" s="155"/>
      <c r="M45" s="140"/>
    </row>
    <row r="46" spans="1:13" s="151" customFormat="1" x14ac:dyDescent="0.25">
      <c r="A46" s="152"/>
      <c r="B46" s="153"/>
      <c r="C46" s="139"/>
      <c r="D46" s="154"/>
      <c r="E46" s="154"/>
      <c r="F46" s="154"/>
      <c r="G46" s="154"/>
      <c r="H46" s="154"/>
      <c r="I46" s="154"/>
      <c r="J46" s="154"/>
      <c r="K46" s="154"/>
      <c r="L46" s="155"/>
      <c r="M46" s="140"/>
    </row>
    <row r="47" spans="1:13" s="151" customFormat="1" ht="30" x14ac:dyDescent="0.25">
      <c r="A47" s="152">
        <v>8</v>
      </c>
      <c r="B47" s="153" t="s">
        <v>139</v>
      </c>
      <c r="C47" s="170" t="s">
        <v>36</v>
      </c>
      <c r="D47" s="156">
        <v>1</v>
      </c>
      <c r="E47" s="156">
        <v>0</v>
      </c>
      <c r="F47" s="156">
        <v>0</v>
      </c>
      <c r="G47" s="156">
        <v>1</v>
      </c>
      <c r="H47" s="156">
        <v>1</v>
      </c>
      <c r="I47" s="156"/>
      <c r="J47" s="16">
        <f>D47+E47+F47+G47+H47</f>
        <v>3</v>
      </c>
      <c r="K47" s="156"/>
      <c r="L47" s="38">
        <f>J47*K47</f>
        <v>0</v>
      </c>
      <c r="M47" s="141" t="s">
        <v>130</v>
      </c>
    </row>
    <row r="48" spans="1:13" s="151" customFormat="1" x14ac:dyDescent="0.25">
      <c r="A48" s="164"/>
      <c r="B48" s="165"/>
      <c r="C48" s="142"/>
      <c r="D48" s="171"/>
      <c r="E48" s="171"/>
      <c r="F48" s="171"/>
      <c r="G48" s="171"/>
      <c r="H48" s="171"/>
      <c r="I48" s="175"/>
      <c r="J48" s="171"/>
      <c r="K48" s="171"/>
      <c r="L48" s="168"/>
      <c r="M48" s="143"/>
    </row>
    <row r="49" spans="1:13" s="151" customFormat="1" ht="45" x14ac:dyDescent="0.25">
      <c r="A49" s="157">
        <v>9</v>
      </c>
      <c r="B49" s="172" t="s">
        <v>131</v>
      </c>
      <c r="C49" s="173" t="s">
        <v>36</v>
      </c>
      <c r="D49" s="158">
        <v>1</v>
      </c>
      <c r="E49" s="158">
        <v>0</v>
      </c>
      <c r="F49" s="158">
        <v>0</v>
      </c>
      <c r="G49" s="158">
        <v>2</v>
      </c>
      <c r="H49" s="158">
        <v>2</v>
      </c>
      <c r="I49" s="158"/>
      <c r="J49" s="16">
        <f>D49+E49+F49+G49+H49</f>
        <v>5</v>
      </c>
      <c r="K49" s="158"/>
      <c r="L49" s="38">
        <f>J49*K49</f>
        <v>0</v>
      </c>
      <c r="M49" s="140"/>
    </row>
    <row r="50" spans="1:13" s="151" customFormat="1" x14ac:dyDescent="0.25">
      <c r="A50" s="156"/>
      <c r="B50" s="2"/>
      <c r="C50" s="144"/>
      <c r="D50" s="159"/>
      <c r="E50" s="159"/>
      <c r="F50" s="159"/>
      <c r="G50" s="159"/>
      <c r="H50" s="159"/>
      <c r="I50" s="159"/>
      <c r="J50" s="159"/>
      <c r="K50" s="159"/>
      <c r="L50" s="140"/>
      <c r="M50" s="140"/>
    </row>
    <row r="51" spans="1:13" ht="45" x14ac:dyDescent="0.25">
      <c r="A51" s="35">
        <v>13</v>
      </c>
      <c r="B51" s="197" t="s">
        <v>120</v>
      </c>
      <c r="C51" s="45" t="s">
        <v>58</v>
      </c>
      <c r="D51" s="138">
        <v>0</v>
      </c>
      <c r="E51" s="138">
        <v>0</v>
      </c>
      <c r="F51" s="138">
        <v>0</v>
      </c>
      <c r="G51" s="138">
        <v>0</v>
      </c>
      <c r="H51" s="138">
        <v>0</v>
      </c>
      <c r="I51" s="138"/>
      <c r="J51" s="16">
        <f>D51+E51+F51+G51+H51</f>
        <v>0</v>
      </c>
      <c r="K51" s="37"/>
      <c r="L51" s="38">
        <f>D51*K51</f>
        <v>0</v>
      </c>
      <c r="M51" s="46" t="s">
        <v>93</v>
      </c>
    </row>
    <row r="52" spans="1:13" x14ac:dyDescent="0.25">
      <c r="A52" s="35"/>
      <c r="B52" s="36"/>
      <c r="C52" s="45"/>
      <c r="D52" s="138"/>
      <c r="E52" s="138"/>
      <c r="F52" s="138"/>
      <c r="G52" s="138"/>
      <c r="H52" s="138"/>
      <c r="I52" s="138"/>
      <c r="J52" s="138"/>
      <c r="K52" s="37"/>
      <c r="L52" s="38"/>
      <c r="M52" s="46"/>
    </row>
    <row r="53" spans="1:13" ht="45" x14ac:dyDescent="0.25">
      <c r="A53" s="35">
        <v>14</v>
      </c>
      <c r="B53" s="36" t="s">
        <v>117</v>
      </c>
      <c r="C53" s="45" t="s">
        <v>58</v>
      </c>
      <c r="D53" s="138">
        <v>0</v>
      </c>
      <c r="E53" s="138">
        <v>0</v>
      </c>
      <c r="F53" s="138">
        <v>0</v>
      </c>
      <c r="G53" s="138">
        <v>0</v>
      </c>
      <c r="H53" s="138">
        <v>0</v>
      </c>
      <c r="I53" s="138"/>
      <c r="J53" s="16">
        <f>D53+E53+F53+G53+H53</f>
        <v>0</v>
      </c>
      <c r="K53" s="37"/>
      <c r="L53" s="38">
        <f>J53*K53</f>
        <v>0</v>
      </c>
      <c r="M53" s="46" t="s">
        <v>93</v>
      </c>
    </row>
    <row r="54" spans="1:13" s="41" customFormat="1" x14ac:dyDescent="0.25">
      <c r="A54" s="35"/>
      <c r="B54" s="63"/>
      <c r="C54" s="43"/>
      <c r="D54" s="17"/>
      <c r="E54" s="17"/>
      <c r="F54" s="17"/>
      <c r="G54" s="17"/>
      <c r="H54" s="17"/>
      <c r="I54" s="17"/>
      <c r="J54" s="17"/>
      <c r="K54" s="37"/>
      <c r="L54" s="37"/>
      <c r="M54" s="37"/>
    </row>
    <row r="55" spans="1:13" s="41" customFormat="1" x14ac:dyDescent="0.25">
      <c r="A55" s="53" t="s">
        <v>51</v>
      </c>
      <c r="B55" s="67" t="s">
        <v>64</v>
      </c>
      <c r="C55" s="68"/>
      <c r="D55" s="20"/>
      <c r="E55" s="20"/>
      <c r="F55" s="20"/>
      <c r="G55" s="20"/>
      <c r="H55" s="20"/>
      <c r="I55" s="20"/>
      <c r="J55" s="20"/>
      <c r="K55" s="69"/>
      <c r="L55" s="70">
        <f>SUM(L11:L54)</f>
        <v>0</v>
      </c>
      <c r="M55" s="70"/>
    </row>
    <row r="56" spans="1:13" s="41" customFormat="1" x14ac:dyDescent="0.25">
      <c r="A56" s="35"/>
      <c r="B56" s="71"/>
      <c r="C56" s="58"/>
      <c r="D56" s="17"/>
      <c r="E56" s="17"/>
      <c r="F56" s="17"/>
      <c r="G56" s="17"/>
      <c r="H56" s="17"/>
      <c r="I56" s="17"/>
      <c r="J56" s="17"/>
      <c r="K56" s="37"/>
      <c r="L56" s="37"/>
      <c r="M56" s="37"/>
    </row>
    <row r="57" spans="1:13" s="41" customFormat="1" x14ac:dyDescent="0.25">
      <c r="A57" s="53" t="s">
        <v>52</v>
      </c>
      <c r="B57" s="54" t="s">
        <v>53</v>
      </c>
      <c r="C57" s="54"/>
      <c r="D57" s="15"/>
      <c r="E57" s="15"/>
      <c r="F57" s="15"/>
      <c r="G57" s="15"/>
      <c r="H57" s="15"/>
      <c r="I57" s="15"/>
      <c r="J57" s="15"/>
      <c r="K57" s="69"/>
      <c r="L57" s="69"/>
      <c r="M57" s="69"/>
    </row>
    <row r="58" spans="1:13" s="41" customFormat="1" ht="225" x14ac:dyDescent="0.25">
      <c r="A58" s="35">
        <v>1</v>
      </c>
      <c r="B58" s="72" t="s">
        <v>112</v>
      </c>
      <c r="C58" s="58"/>
      <c r="D58" s="17"/>
      <c r="E58" s="17"/>
      <c r="F58" s="17"/>
      <c r="G58" s="17"/>
      <c r="H58" s="17"/>
      <c r="I58" s="17"/>
      <c r="J58" s="17"/>
      <c r="K58" s="37"/>
      <c r="L58" s="37"/>
      <c r="M58" s="40" t="s">
        <v>88</v>
      </c>
    </row>
    <row r="59" spans="1:13" s="41" customFormat="1" x14ac:dyDescent="0.25">
      <c r="A59" s="35">
        <v>1.1000000000000001</v>
      </c>
      <c r="B59" s="42" t="s">
        <v>54</v>
      </c>
      <c r="C59" s="43" t="s">
        <v>46</v>
      </c>
      <c r="D59" s="17">
        <v>5</v>
      </c>
      <c r="E59" s="17">
        <v>2</v>
      </c>
      <c r="F59" s="17">
        <v>2</v>
      </c>
      <c r="G59" s="17">
        <v>3</v>
      </c>
      <c r="H59" s="17">
        <v>4</v>
      </c>
      <c r="I59" s="17"/>
      <c r="J59" s="16">
        <f t="shared" ref="J59:J64" si="11">D59+E59+F59+G59+H59</f>
        <v>16</v>
      </c>
      <c r="K59" s="73"/>
      <c r="L59" s="38">
        <f t="shared" ref="L59:L64" si="12">J59*K59</f>
        <v>0</v>
      </c>
      <c r="M59" s="37"/>
    </row>
    <row r="60" spans="1:13" s="41" customFormat="1" x14ac:dyDescent="0.25">
      <c r="A60" s="35">
        <v>1.2</v>
      </c>
      <c r="B60" s="42" t="s">
        <v>55</v>
      </c>
      <c r="C60" s="43" t="s">
        <v>46</v>
      </c>
      <c r="D60" s="17">
        <v>15</v>
      </c>
      <c r="E60" s="17">
        <v>2</v>
      </c>
      <c r="F60" s="17">
        <v>2</v>
      </c>
      <c r="G60" s="17">
        <v>3</v>
      </c>
      <c r="H60" s="17">
        <v>4</v>
      </c>
      <c r="I60" s="17"/>
      <c r="J60" s="16">
        <f t="shared" si="11"/>
        <v>26</v>
      </c>
      <c r="K60" s="73"/>
      <c r="L60" s="38">
        <f t="shared" si="12"/>
        <v>0</v>
      </c>
      <c r="M60" s="37"/>
    </row>
    <row r="61" spans="1:13" s="41" customFormat="1" x14ac:dyDescent="0.25">
      <c r="A61" s="35">
        <v>1.3</v>
      </c>
      <c r="B61" s="42" t="s">
        <v>62</v>
      </c>
      <c r="C61" s="43" t="s">
        <v>46</v>
      </c>
      <c r="D61" s="17">
        <v>0</v>
      </c>
      <c r="E61" s="17">
        <v>0</v>
      </c>
      <c r="F61" s="17">
        <v>0</v>
      </c>
      <c r="G61" s="17">
        <v>0</v>
      </c>
      <c r="H61" s="17">
        <v>0</v>
      </c>
      <c r="I61" s="17"/>
      <c r="J61" s="16">
        <f t="shared" si="11"/>
        <v>0</v>
      </c>
      <c r="K61" s="73"/>
      <c r="L61" s="38">
        <f t="shared" si="12"/>
        <v>0</v>
      </c>
      <c r="M61" s="37"/>
    </row>
    <row r="62" spans="1:13" s="41" customFormat="1" x14ac:dyDescent="0.25">
      <c r="A62" s="35">
        <v>1.4</v>
      </c>
      <c r="B62" s="42" t="s">
        <v>56</v>
      </c>
      <c r="C62" s="43" t="s">
        <v>46</v>
      </c>
      <c r="D62" s="17">
        <v>15</v>
      </c>
      <c r="E62" s="17">
        <v>12</v>
      </c>
      <c r="F62" s="17">
        <v>5</v>
      </c>
      <c r="G62" s="17">
        <v>7</v>
      </c>
      <c r="H62" s="17">
        <v>30</v>
      </c>
      <c r="I62" s="17"/>
      <c r="J62" s="16">
        <f t="shared" si="11"/>
        <v>69</v>
      </c>
      <c r="K62" s="73"/>
      <c r="L62" s="38">
        <f t="shared" si="12"/>
        <v>0</v>
      </c>
      <c r="M62" s="38"/>
    </row>
    <row r="63" spans="1:13" s="41" customFormat="1" x14ac:dyDescent="0.25">
      <c r="A63" s="35">
        <v>1.5</v>
      </c>
      <c r="B63" s="42" t="s">
        <v>57</v>
      </c>
      <c r="C63" s="39" t="s">
        <v>46</v>
      </c>
      <c r="D63" s="17">
        <v>18</v>
      </c>
      <c r="E63" s="17">
        <v>15</v>
      </c>
      <c r="F63" s="17">
        <v>0</v>
      </c>
      <c r="G63" s="17">
        <v>15</v>
      </c>
      <c r="H63" s="17">
        <v>25</v>
      </c>
      <c r="I63" s="17"/>
      <c r="J63" s="16">
        <f t="shared" si="11"/>
        <v>73</v>
      </c>
      <c r="K63" s="73"/>
      <c r="L63" s="38">
        <f t="shared" si="12"/>
        <v>0</v>
      </c>
      <c r="M63" s="38"/>
    </row>
    <row r="64" spans="1:13" s="41" customFormat="1" x14ac:dyDescent="0.25">
      <c r="A64" s="35">
        <v>1.6</v>
      </c>
      <c r="B64" s="42" t="s">
        <v>61</v>
      </c>
      <c r="C64" s="39" t="s">
        <v>46</v>
      </c>
      <c r="D64" s="17">
        <v>0</v>
      </c>
      <c r="E64" s="17">
        <v>0</v>
      </c>
      <c r="F64" s="17">
        <v>0</v>
      </c>
      <c r="G64" s="17">
        <v>0</v>
      </c>
      <c r="H64" s="17">
        <v>0</v>
      </c>
      <c r="I64" s="17"/>
      <c r="J64" s="16">
        <f t="shared" si="11"/>
        <v>0</v>
      </c>
      <c r="K64" s="73"/>
      <c r="L64" s="38">
        <f t="shared" si="12"/>
        <v>0</v>
      </c>
      <c r="M64" s="38"/>
    </row>
    <row r="65" spans="1:13" s="41" customFormat="1" x14ac:dyDescent="0.25">
      <c r="A65" s="35"/>
      <c r="B65" s="42"/>
      <c r="C65" s="39"/>
      <c r="D65" s="17"/>
      <c r="E65" s="17"/>
      <c r="F65" s="17"/>
      <c r="G65" s="17"/>
      <c r="H65" s="17"/>
      <c r="I65" s="17"/>
      <c r="J65" s="17"/>
      <c r="K65" s="37"/>
      <c r="L65" s="37"/>
      <c r="M65" s="37"/>
    </row>
    <row r="66" spans="1:13" s="41" customFormat="1" x14ac:dyDescent="0.25">
      <c r="A66" s="35"/>
      <c r="B66" s="42"/>
      <c r="C66" s="43"/>
      <c r="D66" s="17"/>
      <c r="E66" s="17"/>
      <c r="F66" s="17"/>
      <c r="G66" s="17"/>
      <c r="H66" s="17"/>
      <c r="I66" s="17"/>
      <c r="J66" s="17"/>
      <c r="K66" s="3"/>
      <c r="L66" s="37"/>
      <c r="M66" s="37"/>
    </row>
    <row r="67" spans="1:13" s="41" customFormat="1" ht="60" x14ac:dyDescent="0.25">
      <c r="A67" s="35">
        <v>2</v>
      </c>
      <c r="B67" s="74" t="s">
        <v>114</v>
      </c>
      <c r="C67" s="39" t="s">
        <v>36</v>
      </c>
      <c r="D67" s="17">
        <v>4</v>
      </c>
      <c r="E67" s="17">
        <v>2</v>
      </c>
      <c r="F67" s="17">
        <v>1</v>
      </c>
      <c r="G67" s="17">
        <v>2</v>
      </c>
      <c r="H67" s="17">
        <v>4</v>
      </c>
      <c r="I67" s="17"/>
      <c r="J67" s="16">
        <f>D67+E67+F67+G67+H67</f>
        <v>13</v>
      </c>
      <c r="K67" s="73"/>
      <c r="L67" s="38">
        <f>J67*K67</f>
        <v>0</v>
      </c>
      <c r="M67" s="38"/>
    </row>
    <row r="68" spans="1:13" s="41" customFormat="1" ht="18.75" customHeight="1" x14ac:dyDescent="0.25">
      <c r="A68" s="35"/>
      <c r="B68" s="74"/>
      <c r="C68" s="39"/>
      <c r="D68" s="17"/>
      <c r="E68" s="17"/>
      <c r="F68" s="17"/>
      <c r="G68" s="17"/>
      <c r="H68" s="17"/>
      <c r="I68" s="17"/>
      <c r="J68" s="17"/>
      <c r="K68" s="37"/>
      <c r="L68" s="37"/>
      <c r="M68" s="37"/>
    </row>
    <row r="69" spans="1:13" s="41" customFormat="1" ht="60" x14ac:dyDescent="0.25">
      <c r="A69" s="35">
        <v>3</v>
      </c>
      <c r="B69" s="74" t="s">
        <v>113</v>
      </c>
      <c r="C69" s="39" t="s">
        <v>36</v>
      </c>
      <c r="D69" s="17">
        <v>8</v>
      </c>
      <c r="E69" s="17">
        <v>4</v>
      </c>
      <c r="F69" s="17">
        <v>2</v>
      </c>
      <c r="G69" s="17">
        <v>4</v>
      </c>
      <c r="H69" s="17">
        <v>6</v>
      </c>
      <c r="I69" s="17"/>
      <c r="J69" s="16">
        <f>D69+E69+F69+G69+H69</f>
        <v>24</v>
      </c>
      <c r="K69" s="73"/>
      <c r="L69" s="38">
        <f>J69*K69</f>
        <v>0</v>
      </c>
      <c r="M69" s="38"/>
    </row>
    <row r="70" spans="1:13" s="41" customFormat="1" ht="17.25" customHeight="1" x14ac:dyDescent="0.25">
      <c r="A70" s="35"/>
      <c r="B70" s="36"/>
      <c r="C70" s="39"/>
      <c r="D70" s="17"/>
      <c r="E70" s="17"/>
      <c r="F70" s="17"/>
      <c r="G70" s="17"/>
      <c r="H70" s="17"/>
      <c r="I70" s="17"/>
      <c r="J70" s="17"/>
      <c r="K70" s="37"/>
      <c r="L70" s="37"/>
      <c r="M70" s="37"/>
    </row>
    <row r="71" spans="1:13" ht="45" x14ac:dyDescent="0.25">
      <c r="A71" s="35">
        <v>4</v>
      </c>
      <c r="B71" s="74" t="s">
        <v>118</v>
      </c>
      <c r="C71" s="75" t="s">
        <v>36</v>
      </c>
      <c r="D71" s="17">
        <v>0</v>
      </c>
      <c r="E71" s="17">
        <v>0</v>
      </c>
      <c r="F71" s="17">
        <v>0</v>
      </c>
      <c r="G71" s="17">
        <v>0</v>
      </c>
      <c r="H71" s="17">
        <v>0</v>
      </c>
      <c r="I71" s="17"/>
      <c r="J71" s="16">
        <f>D71+E71+F71+G71+H71</f>
        <v>0</v>
      </c>
      <c r="K71" s="37"/>
      <c r="L71" s="38">
        <f>J71*K71</f>
        <v>0</v>
      </c>
      <c r="M71" s="37"/>
    </row>
    <row r="72" spans="1:13" x14ac:dyDescent="0.25">
      <c r="A72" s="35"/>
      <c r="B72" s="74"/>
      <c r="C72" s="75"/>
      <c r="D72" s="17"/>
      <c r="E72" s="17"/>
      <c r="F72" s="17"/>
      <c r="G72" s="17"/>
      <c r="H72" s="17"/>
      <c r="I72" s="17"/>
      <c r="J72" s="17"/>
      <c r="K72" s="37"/>
      <c r="L72" s="37"/>
      <c r="M72" s="37"/>
    </row>
    <row r="73" spans="1:13" ht="45" x14ac:dyDescent="0.25">
      <c r="A73" s="35">
        <v>5</v>
      </c>
      <c r="B73" s="74" t="s">
        <v>119</v>
      </c>
      <c r="C73" s="75" t="s">
        <v>36</v>
      </c>
      <c r="D73" s="17">
        <v>0</v>
      </c>
      <c r="E73" s="17">
        <v>0</v>
      </c>
      <c r="F73" s="17">
        <v>0</v>
      </c>
      <c r="G73" s="17">
        <v>0</v>
      </c>
      <c r="H73" s="17">
        <v>0</v>
      </c>
      <c r="I73" s="17"/>
      <c r="J73" s="16">
        <f>D73+E73+F73+G73+H73</f>
        <v>0</v>
      </c>
      <c r="K73" s="37"/>
      <c r="L73" s="38">
        <f>J73*K73</f>
        <v>0</v>
      </c>
      <c r="M73" s="37"/>
    </row>
    <row r="74" spans="1:13" x14ac:dyDescent="0.25">
      <c r="A74" s="35"/>
      <c r="B74" s="76"/>
      <c r="C74" s="39"/>
      <c r="D74" s="17"/>
      <c r="E74" s="17"/>
      <c r="F74" s="17"/>
      <c r="G74" s="17"/>
      <c r="H74" s="17"/>
      <c r="I74" s="17"/>
      <c r="J74" s="17"/>
      <c r="K74" s="13"/>
      <c r="L74" s="13"/>
      <c r="M74" s="13"/>
    </row>
    <row r="75" spans="1:13" x14ac:dyDescent="0.25">
      <c r="A75" s="77"/>
      <c r="B75" s="78" t="s">
        <v>65</v>
      </c>
      <c r="C75" s="79"/>
      <c r="D75" s="21"/>
      <c r="E75" s="21"/>
      <c r="F75" s="21"/>
      <c r="G75" s="21"/>
      <c r="H75" s="21"/>
      <c r="I75" s="21"/>
      <c r="J75" s="21"/>
      <c r="K75" s="80"/>
      <c r="L75" s="81">
        <f>SUM(L59:L74)</f>
        <v>0</v>
      </c>
      <c r="M75" s="81"/>
    </row>
    <row r="76" spans="1:13" x14ac:dyDescent="0.25">
      <c r="A76" s="52"/>
      <c r="B76" s="82"/>
      <c r="C76" s="83"/>
      <c r="D76" s="22"/>
      <c r="E76" s="22"/>
      <c r="F76" s="22"/>
      <c r="G76" s="22"/>
      <c r="H76" s="22"/>
      <c r="I76" s="22"/>
      <c r="J76" s="22"/>
      <c r="K76" s="13"/>
      <c r="L76" s="52"/>
      <c r="M76" s="52"/>
    </row>
    <row r="77" spans="1:13" s="41" customFormat="1" x14ac:dyDescent="0.25">
      <c r="A77" s="37"/>
      <c r="B77" s="84"/>
      <c r="C77" s="85"/>
      <c r="D77" s="23"/>
      <c r="E77" s="23"/>
      <c r="F77" s="23"/>
      <c r="G77" s="23"/>
      <c r="H77" s="23"/>
      <c r="I77" s="23"/>
      <c r="J77" s="23"/>
      <c r="K77" s="37"/>
      <c r="L77" s="37"/>
      <c r="M77" s="37"/>
    </row>
    <row r="78" spans="1:13" s="90" customFormat="1" ht="15.75" x14ac:dyDescent="0.25">
      <c r="A78" s="86" t="s">
        <v>63</v>
      </c>
      <c r="B78" s="87" t="s">
        <v>74</v>
      </c>
      <c r="C78" s="88"/>
      <c r="D78" s="24"/>
      <c r="E78" s="24"/>
      <c r="F78" s="24"/>
      <c r="G78" s="24"/>
      <c r="H78" s="24"/>
      <c r="I78" s="24"/>
      <c r="J78" s="24"/>
      <c r="K78" s="89"/>
      <c r="L78" s="89"/>
      <c r="M78" s="89"/>
    </row>
    <row r="79" spans="1:13" s="95" customFormat="1" ht="45" x14ac:dyDescent="0.25">
      <c r="A79" s="91"/>
      <c r="B79" s="92" t="s">
        <v>122</v>
      </c>
      <c r="C79" s="93"/>
      <c r="D79" s="25"/>
      <c r="E79" s="25"/>
      <c r="F79" s="25"/>
      <c r="G79" s="25"/>
      <c r="H79" s="25"/>
      <c r="I79" s="25"/>
      <c r="J79" s="25"/>
      <c r="K79" s="94"/>
      <c r="L79" s="94"/>
      <c r="M79" s="94"/>
    </row>
    <row r="80" spans="1:13" s="95" customFormat="1" x14ac:dyDescent="0.25">
      <c r="A80" s="96"/>
      <c r="B80" s="97"/>
      <c r="C80" s="98"/>
      <c r="D80" s="26"/>
      <c r="E80" s="26"/>
      <c r="F80" s="26"/>
      <c r="G80" s="26"/>
      <c r="H80" s="26"/>
      <c r="I80" s="26"/>
      <c r="J80" s="26"/>
      <c r="K80" s="99"/>
      <c r="L80" s="99"/>
      <c r="M80" s="99"/>
    </row>
    <row r="81" spans="1:13" s="95" customFormat="1" x14ac:dyDescent="0.25">
      <c r="A81" s="100">
        <v>1.1000000000000001</v>
      </c>
      <c r="B81" s="101" t="s">
        <v>97</v>
      </c>
      <c r="C81" s="102" t="s">
        <v>58</v>
      </c>
      <c r="D81" s="103">
        <v>0</v>
      </c>
      <c r="E81" s="103">
        <v>0</v>
      </c>
      <c r="F81" s="103">
        <v>0</v>
      </c>
      <c r="G81" s="103">
        <v>0</v>
      </c>
      <c r="H81" s="103">
        <v>0</v>
      </c>
      <c r="I81" s="103"/>
      <c r="J81" s="16">
        <f t="shared" ref="J81:J97" si="13">D81+E81+F81+G81+H81</f>
        <v>0</v>
      </c>
      <c r="K81" s="99"/>
      <c r="L81" s="38">
        <f t="shared" ref="L81:L97" si="14">J81*K81</f>
        <v>0</v>
      </c>
      <c r="M81" s="99"/>
    </row>
    <row r="82" spans="1:13" s="95" customFormat="1" x14ac:dyDescent="0.25">
      <c r="A82" s="100">
        <v>1.2</v>
      </c>
      <c r="B82" s="104" t="s">
        <v>98</v>
      </c>
      <c r="C82" s="102" t="s">
        <v>58</v>
      </c>
      <c r="D82" s="105">
        <v>0</v>
      </c>
      <c r="E82" s="105">
        <v>0</v>
      </c>
      <c r="F82" s="105">
        <v>0</v>
      </c>
      <c r="G82" s="105">
        <v>0</v>
      </c>
      <c r="H82" s="105">
        <v>0</v>
      </c>
      <c r="I82" s="105"/>
      <c r="J82" s="16">
        <f t="shared" si="13"/>
        <v>0</v>
      </c>
      <c r="K82" s="99"/>
      <c r="L82" s="38">
        <f t="shared" si="14"/>
        <v>0</v>
      </c>
      <c r="M82" s="99"/>
    </row>
    <row r="83" spans="1:13" s="95" customFormat="1" x14ac:dyDescent="0.25">
      <c r="A83" s="100">
        <v>1.3</v>
      </c>
      <c r="B83" s="104" t="s">
        <v>99</v>
      </c>
      <c r="C83" s="102" t="s">
        <v>58</v>
      </c>
      <c r="D83" s="103">
        <v>0</v>
      </c>
      <c r="E83" s="103">
        <v>0</v>
      </c>
      <c r="F83" s="103">
        <v>0</v>
      </c>
      <c r="G83" s="103">
        <v>0</v>
      </c>
      <c r="H83" s="103">
        <v>0</v>
      </c>
      <c r="I83" s="103"/>
      <c r="J83" s="16">
        <f t="shared" si="13"/>
        <v>0</v>
      </c>
      <c r="K83" s="99"/>
      <c r="L83" s="38">
        <f t="shared" si="14"/>
        <v>0</v>
      </c>
      <c r="M83" s="99"/>
    </row>
    <row r="84" spans="1:13" s="95" customFormat="1" x14ac:dyDescent="0.25">
      <c r="A84" s="100">
        <v>1.4</v>
      </c>
      <c r="B84" s="101" t="s">
        <v>100</v>
      </c>
      <c r="C84" s="102" t="s">
        <v>58</v>
      </c>
      <c r="D84" s="103">
        <v>0</v>
      </c>
      <c r="E84" s="103">
        <v>0</v>
      </c>
      <c r="F84" s="103">
        <v>0</v>
      </c>
      <c r="G84" s="103">
        <v>0</v>
      </c>
      <c r="H84" s="103">
        <v>0</v>
      </c>
      <c r="I84" s="103"/>
      <c r="J84" s="16">
        <f t="shared" si="13"/>
        <v>0</v>
      </c>
      <c r="K84" s="99"/>
      <c r="L84" s="38">
        <f t="shared" si="14"/>
        <v>0</v>
      </c>
      <c r="M84" s="99"/>
    </row>
    <row r="85" spans="1:13" s="95" customFormat="1" x14ac:dyDescent="0.25">
      <c r="A85" s="100">
        <v>1.5</v>
      </c>
      <c r="B85" s="101" t="s">
        <v>101</v>
      </c>
      <c r="C85" s="102" t="s">
        <v>58</v>
      </c>
      <c r="D85" s="103">
        <v>0</v>
      </c>
      <c r="E85" s="103">
        <v>0</v>
      </c>
      <c r="F85" s="103">
        <v>0</v>
      </c>
      <c r="G85" s="103">
        <v>0</v>
      </c>
      <c r="H85" s="103">
        <v>0</v>
      </c>
      <c r="I85" s="103"/>
      <c r="J85" s="16">
        <f t="shared" si="13"/>
        <v>0</v>
      </c>
      <c r="K85" s="99"/>
      <c r="L85" s="38">
        <f t="shared" si="14"/>
        <v>0</v>
      </c>
      <c r="M85" s="99"/>
    </row>
    <row r="86" spans="1:13" s="95" customFormat="1" x14ac:dyDescent="0.25">
      <c r="A86" s="100">
        <v>1.6</v>
      </c>
      <c r="B86" s="104" t="s">
        <v>102</v>
      </c>
      <c r="C86" s="102" t="s">
        <v>58</v>
      </c>
      <c r="D86" s="17">
        <v>0</v>
      </c>
      <c r="E86" s="17">
        <v>0</v>
      </c>
      <c r="F86" s="17">
        <v>0</v>
      </c>
      <c r="G86" s="17">
        <v>0</v>
      </c>
      <c r="H86" s="17">
        <v>0</v>
      </c>
      <c r="I86" s="103"/>
      <c r="J86" s="16">
        <f t="shared" si="13"/>
        <v>0</v>
      </c>
      <c r="K86" s="99"/>
      <c r="L86" s="38">
        <f t="shared" si="14"/>
        <v>0</v>
      </c>
      <c r="M86" s="99"/>
    </row>
    <row r="87" spans="1:13" s="95" customFormat="1" x14ac:dyDescent="0.25">
      <c r="A87" s="100">
        <v>1.7</v>
      </c>
      <c r="B87" s="101" t="s">
        <v>103</v>
      </c>
      <c r="C87" s="102" t="s">
        <v>58</v>
      </c>
      <c r="D87" s="103">
        <v>0</v>
      </c>
      <c r="E87" s="103">
        <v>0</v>
      </c>
      <c r="F87" s="103">
        <v>0</v>
      </c>
      <c r="G87" s="103">
        <v>0</v>
      </c>
      <c r="H87" s="103">
        <v>0</v>
      </c>
      <c r="I87" s="103"/>
      <c r="J87" s="16">
        <f t="shared" si="13"/>
        <v>0</v>
      </c>
      <c r="K87" s="99"/>
      <c r="L87" s="38">
        <f t="shared" si="14"/>
        <v>0</v>
      </c>
      <c r="M87" s="99"/>
    </row>
    <row r="88" spans="1:13" s="95" customFormat="1" x14ac:dyDescent="0.25">
      <c r="A88" s="100">
        <v>1.8</v>
      </c>
      <c r="B88" s="101" t="s">
        <v>104</v>
      </c>
      <c r="C88" s="102" t="s">
        <v>58</v>
      </c>
      <c r="D88" s="103">
        <v>0</v>
      </c>
      <c r="E88" s="103">
        <v>0</v>
      </c>
      <c r="F88" s="103">
        <v>0</v>
      </c>
      <c r="G88" s="103">
        <v>0</v>
      </c>
      <c r="H88" s="103">
        <v>0</v>
      </c>
      <c r="I88" s="103"/>
      <c r="J88" s="16">
        <f t="shared" si="13"/>
        <v>0</v>
      </c>
      <c r="K88" s="99"/>
      <c r="L88" s="38">
        <f t="shared" si="14"/>
        <v>0</v>
      </c>
      <c r="M88" s="99"/>
    </row>
    <row r="89" spans="1:13" s="95" customFormat="1" x14ac:dyDescent="0.25">
      <c r="A89" s="100">
        <v>1.9</v>
      </c>
      <c r="B89" s="101" t="s">
        <v>105</v>
      </c>
      <c r="C89" s="102" t="s">
        <v>58</v>
      </c>
      <c r="D89" s="103">
        <v>0</v>
      </c>
      <c r="E89" s="103">
        <v>0</v>
      </c>
      <c r="F89" s="103">
        <v>0</v>
      </c>
      <c r="G89" s="103">
        <v>0</v>
      </c>
      <c r="H89" s="103">
        <v>0</v>
      </c>
      <c r="I89" s="103"/>
      <c r="J89" s="16">
        <f t="shared" si="13"/>
        <v>0</v>
      </c>
      <c r="K89" s="99"/>
      <c r="L89" s="38">
        <f t="shared" si="14"/>
        <v>0</v>
      </c>
      <c r="M89" s="99"/>
    </row>
    <row r="90" spans="1:13" s="95" customFormat="1" x14ac:dyDescent="0.25">
      <c r="A90" s="106">
        <v>1.1000000000000001</v>
      </c>
      <c r="B90" s="101" t="s">
        <v>106</v>
      </c>
      <c r="C90" s="102" t="s">
        <v>58</v>
      </c>
      <c r="D90" s="103">
        <v>0</v>
      </c>
      <c r="E90" s="103">
        <v>0</v>
      </c>
      <c r="F90" s="103">
        <v>0</v>
      </c>
      <c r="G90" s="103">
        <v>0</v>
      </c>
      <c r="H90" s="103">
        <v>0</v>
      </c>
      <c r="I90" s="103"/>
      <c r="J90" s="16">
        <f t="shared" si="13"/>
        <v>0</v>
      </c>
      <c r="K90" s="99"/>
      <c r="L90" s="38">
        <f t="shared" si="14"/>
        <v>0</v>
      </c>
      <c r="M90" s="99"/>
    </row>
    <row r="91" spans="1:13" s="95" customFormat="1" ht="30" x14ac:dyDescent="0.25">
      <c r="A91" s="100">
        <v>1.1100000000000001</v>
      </c>
      <c r="B91" s="101" t="s">
        <v>107</v>
      </c>
      <c r="C91" s="102" t="s">
        <v>58</v>
      </c>
      <c r="D91" s="103">
        <v>0</v>
      </c>
      <c r="E91" s="103">
        <v>0</v>
      </c>
      <c r="F91" s="103">
        <v>0</v>
      </c>
      <c r="G91" s="103">
        <v>0</v>
      </c>
      <c r="H91" s="103">
        <v>0</v>
      </c>
      <c r="I91" s="103"/>
      <c r="J91" s="16">
        <f t="shared" si="13"/>
        <v>0</v>
      </c>
      <c r="K91" s="99"/>
      <c r="L91" s="38">
        <f t="shared" si="14"/>
        <v>0</v>
      </c>
      <c r="M91" s="99"/>
    </row>
    <row r="92" spans="1:13" s="95" customFormat="1" ht="30" x14ac:dyDescent="0.25">
      <c r="A92" s="100">
        <v>1.1200000000000001</v>
      </c>
      <c r="B92" s="101" t="s">
        <v>132</v>
      </c>
      <c r="C92" s="102" t="s">
        <v>58</v>
      </c>
      <c r="D92" s="103">
        <v>5</v>
      </c>
      <c r="E92" s="103">
        <v>3</v>
      </c>
      <c r="F92" s="103">
        <v>2</v>
      </c>
      <c r="G92" s="103">
        <v>5</v>
      </c>
      <c r="H92" s="103">
        <v>8</v>
      </c>
      <c r="I92" s="103"/>
      <c r="J92" s="16">
        <f t="shared" si="13"/>
        <v>23</v>
      </c>
      <c r="K92" s="99"/>
      <c r="L92" s="38">
        <f t="shared" si="14"/>
        <v>0</v>
      </c>
      <c r="M92" s="99"/>
    </row>
    <row r="93" spans="1:13" s="95" customFormat="1" x14ac:dyDescent="0.25">
      <c r="A93" s="100">
        <v>1.1299999999999999</v>
      </c>
      <c r="B93" s="101" t="s">
        <v>75</v>
      </c>
      <c r="C93" s="102" t="s">
        <v>58</v>
      </c>
      <c r="D93" s="103">
        <v>5</v>
      </c>
      <c r="E93" s="103">
        <v>3</v>
      </c>
      <c r="F93" s="103">
        <v>2</v>
      </c>
      <c r="G93" s="103">
        <v>5</v>
      </c>
      <c r="H93" s="103">
        <v>8</v>
      </c>
      <c r="I93" s="103"/>
      <c r="J93" s="16">
        <f t="shared" si="13"/>
        <v>23</v>
      </c>
      <c r="K93" s="99"/>
      <c r="L93" s="38">
        <f t="shared" si="14"/>
        <v>0</v>
      </c>
      <c r="M93" s="99"/>
    </row>
    <row r="94" spans="1:13" s="95" customFormat="1" ht="30" x14ac:dyDescent="0.25">
      <c r="A94" s="100">
        <v>1.1399999999999999</v>
      </c>
      <c r="B94" s="101" t="s">
        <v>108</v>
      </c>
      <c r="C94" s="102" t="s">
        <v>58</v>
      </c>
      <c r="D94" s="103">
        <v>5</v>
      </c>
      <c r="E94" s="103">
        <v>3</v>
      </c>
      <c r="F94" s="103">
        <v>2</v>
      </c>
      <c r="G94" s="103">
        <v>5</v>
      </c>
      <c r="H94" s="103">
        <v>8</v>
      </c>
      <c r="I94" s="103"/>
      <c r="J94" s="16">
        <f t="shared" si="13"/>
        <v>23</v>
      </c>
      <c r="K94" s="99"/>
      <c r="L94" s="38">
        <f t="shared" si="14"/>
        <v>0</v>
      </c>
      <c r="M94" s="99"/>
    </row>
    <row r="95" spans="1:13" s="95" customFormat="1" ht="30" x14ac:dyDescent="0.25">
      <c r="A95" s="100">
        <v>1.1499999999999999</v>
      </c>
      <c r="B95" s="101" t="s">
        <v>109</v>
      </c>
      <c r="C95" s="102" t="s">
        <v>58</v>
      </c>
      <c r="D95" s="103">
        <f>D92*2+2</f>
        <v>12</v>
      </c>
      <c r="E95" s="103">
        <f>E92*2</f>
        <v>6</v>
      </c>
      <c r="F95" s="103">
        <f>F92*2</f>
        <v>4</v>
      </c>
      <c r="G95" s="103">
        <f>G92*2</f>
        <v>10</v>
      </c>
      <c r="H95" s="103">
        <f>H92*2</f>
        <v>16</v>
      </c>
      <c r="I95" s="103"/>
      <c r="J95" s="16">
        <f t="shared" si="13"/>
        <v>48</v>
      </c>
      <c r="K95" s="99"/>
      <c r="L95" s="38">
        <f t="shared" si="14"/>
        <v>0</v>
      </c>
      <c r="M95" s="99"/>
    </row>
    <row r="96" spans="1:13" s="95" customFormat="1" x14ac:dyDescent="0.25">
      <c r="A96" s="100">
        <v>1.1599999999999999</v>
      </c>
      <c r="B96" s="101" t="s">
        <v>110</v>
      </c>
      <c r="C96" s="102" t="s">
        <v>58</v>
      </c>
      <c r="D96" s="103">
        <v>0</v>
      </c>
      <c r="E96" s="103">
        <v>0</v>
      </c>
      <c r="F96" s="103">
        <v>0</v>
      </c>
      <c r="G96" s="103">
        <v>0</v>
      </c>
      <c r="H96" s="103">
        <v>0</v>
      </c>
      <c r="I96" s="103"/>
      <c r="J96" s="16">
        <f t="shared" si="13"/>
        <v>0</v>
      </c>
      <c r="K96" s="99"/>
      <c r="L96" s="38">
        <f t="shared" si="14"/>
        <v>0</v>
      </c>
      <c r="M96" s="99"/>
    </row>
    <row r="97" spans="1:13" s="95" customFormat="1" ht="30" x14ac:dyDescent="0.25">
      <c r="A97" s="100">
        <v>1.17</v>
      </c>
      <c r="B97" s="101" t="s">
        <v>111</v>
      </c>
      <c r="C97" s="102" t="s">
        <v>58</v>
      </c>
      <c r="D97" s="103">
        <v>0</v>
      </c>
      <c r="E97" s="103">
        <v>0</v>
      </c>
      <c r="F97" s="103">
        <v>0</v>
      </c>
      <c r="G97" s="103">
        <v>0</v>
      </c>
      <c r="H97" s="103">
        <v>0</v>
      </c>
      <c r="I97" s="103"/>
      <c r="J97" s="16">
        <f t="shared" si="13"/>
        <v>0</v>
      </c>
      <c r="K97" s="99"/>
      <c r="L97" s="38">
        <f t="shared" si="14"/>
        <v>0</v>
      </c>
      <c r="M97" s="99"/>
    </row>
    <row r="98" spans="1:13" s="95" customFormat="1" x14ac:dyDescent="0.25">
      <c r="A98" s="96"/>
      <c r="B98" s="97"/>
      <c r="C98" s="98"/>
      <c r="D98" s="26"/>
      <c r="E98" s="26"/>
      <c r="F98" s="26"/>
      <c r="G98" s="26"/>
      <c r="H98" s="26"/>
      <c r="I98" s="26"/>
      <c r="J98" s="26"/>
      <c r="K98" s="99"/>
      <c r="L98" s="99"/>
      <c r="M98" s="99"/>
    </row>
    <row r="99" spans="1:13" s="95" customFormat="1" x14ac:dyDescent="0.25">
      <c r="A99" s="107"/>
      <c r="B99" s="97"/>
      <c r="C99" s="98"/>
      <c r="D99" s="26"/>
      <c r="E99" s="26"/>
      <c r="F99" s="26"/>
      <c r="G99" s="26"/>
      <c r="H99" s="26"/>
      <c r="I99" s="26"/>
      <c r="J99" s="26"/>
      <c r="K99" s="108"/>
      <c r="L99" s="108"/>
      <c r="M99" s="108"/>
    </row>
    <row r="100" spans="1:13" s="114" customFormat="1" ht="30" x14ac:dyDescent="0.25">
      <c r="A100" s="109"/>
      <c r="B100" s="110" t="s">
        <v>91</v>
      </c>
      <c r="C100" s="111"/>
      <c r="D100" s="27"/>
      <c r="E100" s="27"/>
      <c r="F100" s="27"/>
      <c r="G100" s="27"/>
      <c r="H100" s="27"/>
      <c r="I100" s="27"/>
      <c r="J100" s="27"/>
      <c r="K100" s="112"/>
      <c r="L100" s="113">
        <f>SUM(L99:L99)</f>
        <v>0</v>
      </c>
      <c r="M100" s="113"/>
    </row>
    <row r="101" spans="1:13" s="114" customFormat="1" x14ac:dyDescent="0.25">
      <c r="A101" s="115"/>
      <c r="B101" s="116"/>
      <c r="C101" s="117"/>
      <c r="D101" s="28"/>
      <c r="E101" s="28"/>
      <c r="F101" s="28"/>
      <c r="G101" s="28"/>
      <c r="H101" s="28"/>
      <c r="I101" s="28"/>
      <c r="J101" s="28"/>
      <c r="K101" s="118"/>
      <c r="L101" s="118"/>
      <c r="M101" s="118"/>
    </row>
    <row r="102" spans="1:13" s="90" customFormat="1" ht="15.75" x14ac:dyDescent="0.25">
      <c r="A102" s="86" t="s">
        <v>71</v>
      </c>
      <c r="B102" s="87" t="s">
        <v>89</v>
      </c>
      <c r="C102" s="88"/>
      <c r="D102" s="24"/>
      <c r="E102" s="24"/>
      <c r="F102" s="24"/>
      <c r="G102" s="24"/>
      <c r="H102" s="24"/>
      <c r="I102" s="24"/>
      <c r="J102" s="24"/>
      <c r="K102" s="89"/>
      <c r="L102" s="89"/>
      <c r="M102" s="89"/>
    </row>
    <row r="103" spans="1:13" s="95" customFormat="1" ht="30" x14ac:dyDescent="0.25">
      <c r="A103" s="91"/>
      <c r="B103" s="92" t="s">
        <v>123</v>
      </c>
      <c r="C103" s="93"/>
      <c r="D103" s="25"/>
      <c r="E103" s="25"/>
      <c r="F103" s="25"/>
      <c r="G103" s="25"/>
      <c r="H103" s="25"/>
      <c r="I103" s="25"/>
      <c r="J103" s="25"/>
      <c r="K103" s="94"/>
      <c r="L103" s="94"/>
      <c r="M103" s="94"/>
    </row>
    <row r="104" spans="1:13" s="95" customFormat="1" x14ac:dyDescent="0.25">
      <c r="A104" s="96"/>
      <c r="B104" s="97"/>
      <c r="C104" s="98"/>
      <c r="D104" s="26"/>
      <c r="E104" s="26"/>
      <c r="F104" s="26"/>
      <c r="G104" s="26"/>
      <c r="H104" s="26"/>
      <c r="I104" s="26"/>
      <c r="J104" s="26"/>
      <c r="K104" s="99"/>
      <c r="L104" s="99"/>
      <c r="M104" s="99"/>
    </row>
    <row r="105" spans="1:13" s="95" customFormat="1" ht="105" x14ac:dyDescent="0.25">
      <c r="A105" s="119">
        <v>1</v>
      </c>
      <c r="B105" s="120" t="s">
        <v>145</v>
      </c>
      <c r="C105" s="121" t="s">
        <v>36</v>
      </c>
      <c r="D105" s="29">
        <v>1</v>
      </c>
      <c r="E105" s="29">
        <v>2</v>
      </c>
      <c r="F105" s="29">
        <v>2</v>
      </c>
      <c r="G105" s="29">
        <v>6</v>
      </c>
      <c r="H105" s="29">
        <v>9</v>
      </c>
      <c r="I105" s="29"/>
      <c r="J105" s="16">
        <f>D105+E105+F105+G105+H105</f>
        <v>20</v>
      </c>
      <c r="K105" s="108"/>
      <c r="L105" s="38">
        <f>J105*K105</f>
        <v>0</v>
      </c>
      <c r="M105" s="99"/>
    </row>
    <row r="106" spans="1:13" s="95" customFormat="1" x14ac:dyDescent="0.25">
      <c r="A106" s="122"/>
      <c r="B106" s="123"/>
      <c r="C106" s="124"/>
      <c r="D106" s="17"/>
      <c r="E106" s="17"/>
      <c r="F106" s="17"/>
      <c r="G106" s="17"/>
      <c r="H106" s="17"/>
      <c r="I106" s="17"/>
      <c r="J106" s="17"/>
      <c r="K106" s="99"/>
      <c r="L106" s="99"/>
      <c r="M106" s="99"/>
    </row>
    <row r="107" spans="1:13" s="95" customFormat="1" ht="105" x14ac:dyDescent="0.25">
      <c r="A107" s="119">
        <v>2</v>
      </c>
      <c r="B107" s="120" t="s">
        <v>146</v>
      </c>
      <c r="C107" s="121" t="s">
        <v>36</v>
      </c>
      <c r="D107" s="29">
        <v>5</v>
      </c>
      <c r="E107" s="29">
        <v>0</v>
      </c>
      <c r="F107" s="29">
        <v>0</v>
      </c>
      <c r="G107" s="29">
        <v>2</v>
      </c>
      <c r="H107" s="29">
        <v>5</v>
      </c>
      <c r="I107" s="29"/>
      <c r="J107" s="16">
        <f>D107+E107+F107+G107+H107</f>
        <v>12</v>
      </c>
      <c r="K107" s="108"/>
      <c r="L107" s="38">
        <f>J107*K107</f>
        <v>0</v>
      </c>
      <c r="M107" s="99"/>
    </row>
    <row r="108" spans="1:13" s="95" customFormat="1" x14ac:dyDescent="0.25">
      <c r="A108" s="119"/>
      <c r="B108" s="120"/>
      <c r="C108" s="121"/>
      <c r="D108" s="29"/>
      <c r="E108" s="29"/>
      <c r="F108" s="29"/>
      <c r="G108" s="29"/>
      <c r="H108" s="29"/>
      <c r="I108" s="29"/>
      <c r="J108" s="29"/>
      <c r="K108" s="108"/>
      <c r="L108" s="38"/>
      <c r="M108" s="99"/>
    </row>
    <row r="109" spans="1:13" s="95" customFormat="1" ht="105" x14ac:dyDescent="0.25">
      <c r="A109" s="119">
        <v>4</v>
      </c>
      <c r="B109" s="120" t="s">
        <v>147</v>
      </c>
      <c r="C109" s="121" t="s">
        <v>36</v>
      </c>
      <c r="D109" s="29">
        <v>1</v>
      </c>
      <c r="E109" s="29">
        <v>0</v>
      </c>
      <c r="F109" s="29">
        <v>0</v>
      </c>
      <c r="G109" s="29">
        <v>0</v>
      </c>
      <c r="H109" s="29">
        <v>0</v>
      </c>
      <c r="I109" s="29"/>
      <c r="J109" s="180">
        <f>D109+E109+F109+G109+H109</f>
        <v>1</v>
      </c>
      <c r="K109" s="108"/>
      <c r="L109" s="38">
        <f>J109*K109</f>
        <v>0</v>
      </c>
      <c r="M109" s="99"/>
    </row>
    <row r="110" spans="1:13" s="95" customFormat="1" x14ac:dyDescent="0.25">
      <c r="A110" s="122"/>
      <c r="B110" s="123"/>
      <c r="C110" s="124"/>
      <c r="D110" s="17"/>
      <c r="E110" s="17"/>
      <c r="F110" s="17"/>
      <c r="G110" s="17"/>
      <c r="H110" s="17"/>
      <c r="I110" s="17"/>
      <c r="J110" s="17"/>
      <c r="K110" s="99"/>
      <c r="L110" s="99"/>
      <c r="M110" s="99"/>
    </row>
    <row r="111" spans="1:13" s="114" customFormat="1" x14ac:dyDescent="0.25">
      <c r="A111" s="109"/>
      <c r="B111" s="110" t="s">
        <v>124</v>
      </c>
      <c r="C111" s="111"/>
      <c r="D111" s="27"/>
      <c r="E111" s="27"/>
      <c r="F111" s="27"/>
      <c r="G111" s="27"/>
      <c r="H111" s="27"/>
      <c r="I111" s="27"/>
      <c r="J111" s="27"/>
      <c r="K111" s="112"/>
      <c r="L111" s="113">
        <f>L105</f>
        <v>0</v>
      </c>
      <c r="M111" s="113"/>
    </row>
    <row r="112" spans="1:13" s="41" customFormat="1" x14ac:dyDescent="0.25">
      <c r="A112" s="35"/>
      <c r="B112" s="42"/>
      <c r="C112" s="39"/>
      <c r="D112" s="17"/>
      <c r="E112" s="17"/>
      <c r="F112" s="17"/>
      <c r="G112" s="17"/>
      <c r="H112" s="17"/>
      <c r="I112" s="17"/>
      <c r="J112" s="17"/>
      <c r="K112" s="125"/>
      <c r="L112" s="37"/>
      <c r="M112" s="37"/>
    </row>
    <row r="113" spans="1:13" x14ac:dyDescent="0.25">
      <c r="A113" s="53"/>
      <c r="B113" s="54" t="s">
        <v>92</v>
      </c>
      <c r="C113" s="126"/>
      <c r="D113" s="30"/>
      <c r="E113" s="30"/>
      <c r="F113" s="30"/>
      <c r="G113" s="30"/>
      <c r="H113" s="30"/>
      <c r="I113" s="30"/>
      <c r="J113" s="30"/>
      <c r="K113" s="127"/>
      <c r="L113" s="70">
        <f>L55+L75+L100+L111</f>
        <v>0</v>
      </c>
      <c r="M113" s="70"/>
    </row>
    <row r="114" spans="1:13" x14ac:dyDescent="0.25">
      <c r="A114" s="57"/>
      <c r="B114" s="128"/>
      <c r="C114" s="129"/>
      <c r="D114" s="31"/>
      <c r="E114" s="31"/>
      <c r="F114" s="31"/>
      <c r="G114" s="31"/>
      <c r="H114" s="31"/>
      <c r="I114" s="31"/>
      <c r="J114" s="31"/>
      <c r="K114" s="130"/>
      <c r="L114" s="131"/>
      <c r="M114" s="131"/>
    </row>
    <row r="115" spans="1:13" x14ac:dyDescent="0.25">
      <c r="A115" s="132"/>
      <c r="B115" s="133" t="s">
        <v>59</v>
      </c>
      <c r="C115" s="83"/>
      <c r="D115" s="32"/>
      <c r="E115" s="32"/>
      <c r="F115" s="32"/>
      <c r="G115" s="32"/>
      <c r="H115" s="32"/>
      <c r="I115" s="32"/>
      <c r="J115" s="32"/>
      <c r="K115" s="13"/>
      <c r="L115" s="13"/>
      <c r="M115" s="13"/>
    </row>
    <row r="116" spans="1:13" x14ac:dyDescent="0.25">
      <c r="A116" s="57"/>
      <c r="B116" s="134" t="s">
        <v>70</v>
      </c>
      <c r="C116" s="135"/>
      <c r="D116" s="33"/>
      <c r="E116" s="33"/>
      <c r="F116" s="33"/>
      <c r="G116" s="33"/>
      <c r="H116" s="33"/>
      <c r="I116" s="178"/>
      <c r="J116" s="33"/>
      <c r="K116" s="136"/>
      <c r="L116" s="137"/>
      <c r="M116" s="137"/>
    </row>
  </sheetData>
  <mergeCells count="15">
    <mergeCell ref="F5:F6"/>
    <mergeCell ref="M5:M6"/>
    <mergeCell ref="A2:C2"/>
    <mergeCell ref="A1:L1"/>
    <mergeCell ref="K5:K6"/>
    <mergeCell ref="L5:L6"/>
    <mergeCell ref="A3:B3"/>
    <mergeCell ref="A5:A6"/>
    <mergeCell ref="B5:B6"/>
    <mergeCell ref="C5:C6"/>
    <mergeCell ref="D5:D6"/>
    <mergeCell ref="E5:E6"/>
    <mergeCell ref="G5:G6"/>
    <mergeCell ref="H5:H6"/>
    <mergeCell ref="J5:J6"/>
  </mergeCells>
  <pageMargins left="0.7" right="0.7" top="0.75" bottom="0.7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8"/>
  <sheetViews>
    <sheetView workbookViewId="0">
      <selection activeCell="B4" sqref="B4"/>
    </sheetView>
  </sheetViews>
  <sheetFormatPr defaultColWidth="9.140625" defaultRowHeight="15" x14ac:dyDescent="0.25"/>
  <cols>
    <col min="1" max="1" width="9.140625" style="4"/>
    <col min="2" max="2" width="94.140625" style="4" customWidth="1"/>
    <col min="3" max="16384" width="9.140625" style="4"/>
  </cols>
  <sheetData>
    <row r="1" spans="1:2" s="3" customFormat="1" ht="24" customHeight="1" x14ac:dyDescent="0.25">
      <c r="A1" s="187"/>
      <c r="B1" s="188"/>
    </row>
    <row r="2" spans="1:2" s="1" customFormat="1" ht="27" customHeight="1" x14ac:dyDescent="0.25">
      <c r="A2" s="193"/>
      <c r="B2" s="194"/>
    </row>
    <row r="3" spans="1:2" s="1" customFormat="1" x14ac:dyDescent="0.25">
      <c r="A3" s="195"/>
      <c r="B3" s="195"/>
    </row>
    <row r="4" spans="1:2" x14ac:dyDescent="0.25">
      <c r="A4" s="5"/>
      <c r="B4" s="6" t="s">
        <v>0</v>
      </c>
    </row>
    <row r="5" spans="1:2" x14ac:dyDescent="0.25">
      <c r="A5" s="5"/>
      <c r="B5" s="5"/>
    </row>
    <row r="6" spans="1:2" ht="60" x14ac:dyDescent="0.25">
      <c r="A6" s="7">
        <v>1</v>
      </c>
      <c r="B6" s="2" t="s">
        <v>1</v>
      </c>
    </row>
    <row r="7" spans="1:2" ht="30" x14ac:dyDescent="0.25">
      <c r="A7" s="7">
        <v>2</v>
      </c>
      <c r="B7" s="2" t="s">
        <v>60</v>
      </c>
    </row>
    <row r="8" spans="1:2" ht="60" x14ac:dyDescent="0.25">
      <c r="A8" s="7">
        <v>3</v>
      </c>
      <c r="B8" s="2" t="s">
        <v>2</v>
      </c>
    </row>
    <row r="9" spans="1:2" x14ac:dyDescent="0.25">
      <c r="A9" s="7">
        <v>4</v>
      </c>
      <c r="B9" s="5" t="s">
        <v>3</v>
      </c>
    </row>
    <row r="10" spans="1:2" x14ac:dyDescent="0.25">
      <c r="A10" s="7">
        <v>5</v>
      </c>
      <c r="B10" s="5" t="s">
        <v>4</v>
      </c>
    </row>
    <row r="11" spans="1:2" ht="30" x14ac:dyDescent="0.25">
      <c r="A11" s="7">
        <v>6</v>
      </c>
      <c r="B11" s="8" t="s">
        <v>5</v>
      </c>
    </row>
    <row r="12" spans="1:2" x14ac:dyDescent="0.25">
      <c r="A12" s="7">
        <v>7</v>
      </c>
      <c r="B12" s="5" t="s">
        <v>6</v>
      </c>
    </row>
    <row r="13" spans="1:2" ht="30" x14ac:dyDescent="0.25">
      <c r="A13" s="7">
        <v>8</v>
      </c>
      <c r="B13" s="2" t="s">
        <v>40</v>
      </c>
    </row>
    <row r="14" spans="1:2" ht="75" x14ac:dyDescent="0.25">
      <c r="A14" s="7">
        <v>9</v>
      </c>
      <c r="B14" s="9" t="s">
        <v>7</v>
      </c>
    </row>
    <row r="15" spans="1:2" ht="60" x14ac:dyDescent="0.25">
      <c r="A15" s="7">
        <v>10</v>
      </c>
      <c r="B15" s="9" t="s">
        <v>8</v>
      </c>
    </row>
    <row r="16" spans="1:2" ht="30" x14ac:dyDescent="0.25">
      <c r="A16" s="7">
        <v>11</v>
      </c>
      <c r="B16" s="8" t="s">
        <v>9</v>
      </c>
    </row>
    <row r="17" spans="1:2" ht="45" x14ac:dyDescent="0.25">
      <c r="A17" s="7" t="s">
        <v>10</v>
      </c>
      <c r="B17" s="2" t="s">
        <v>11</v>
      </c>
    </row>
    <row r="18" spans="1:2" x14ac:dyDescent="0.25">
      <c r="A18" s="7" t="s">
        <v>12</v>
      </c>
      <c r="B18" s="10" t="s">
        <v>13</v>
      </c>
    </row>
    <row r="19" spans="1:2" ht="60" x14ac:dyDescent="0.25">
      <c r="A19" s="7" t="s">
        <v>14</v>
      </c>
      <c r="B19" s="2" t="s">
        <v>15</v>
      </c>
    </row>
    <row r="20" spans="1:2" x14ac:dyDescent="0.25">
      <c r="A20" s="7" t="s">
        <v>16</v>
      </c>
      <c r="B20" s="10" t="s">
        <v>17</v>
      </c>
    </row>
    <row r="21" spans="1:2" ht="45" x14ac:dyDescent="0.25">
      <c r="A21" s="7" t="s">
        <v>18</v>
      </c>
      <c r="B21" s="2" t="s">
        <v>19</v>
      </c>
    </row>
    <row r="22" spans="1:2" ht="45" x14ac:dyDescent="0.25">
      <c r="A22" s="7" t="s">
        <v>20</v>
      </c>
      <c r="B22" s="2" t="s">
        <v>41</v>
      </c>
    </row>
    <row r="23" spans="1:2" ht="45" x14ac:dyDescent="0.25">
      <c r="A23" s="7">
        <v>12</v>
      </c>
      <c r="B23" s="9" t="s">
        <v>21</v>
      </c>
    </row>
    <row r="24" spans="1:2" ht="60" x14ac:dyDescent="0.25">
      <c r="A24" s="7">
        <v>13</v>
      </c>
      <c r="B24" s="9" t="s">
        <v>22</v>
      </c>
    </row>
    <row r="25" spans="1:2" ht="30" x14ac:dyDescent="0.25">
      <c r="A25" s="7">
        <v>14</v>
      </c>
      <c r="B25" s="9" t="s">
        <v>42</v>
      </c>
    </row>
    <row r="26" spans="1:2" ht="30" x14ac:dyDescent="0.25">
      <c r="A26" s="7">
        <v>15</v>
      </c>
      <c r="B26" s="9" t="s">
        <v>43</v>
      </c>
    </row>
    <row r="27" spans="1:2" ht="45" x14ac:dyDescent="0.25">
      <c r="A27" s="7">
        <v>16</v>
      </c>
      <c r="B27" s="9" t="s">
        <v>23</v>
      </c>
    </row>
    <row r="28" spans="1:2" x14ac:dyDescent="0.25">
      <c r="A28" s="7">
        <v>17</v>
      </c>
      <c r="B28" s="9" t="s">
        <v>24</v>
      </c>
    </row>
    <row r="29" spans="1:2" ht="30" x14ac:dyDescent="0.25">
      <c r="A29" s="7">
        <v>18</v>
      </c>
      <c r="B29" s="9" t="s">
        <v>25</v>
      </c>
    </row>
    <row r="30" spans="1:2" ht="45" x14ac:dyDescent="0.25">
      <c r="A30" s="7">
        <v>19</v>
      </c>
      <c r="B30" s="9" t="s">
        <v>26</v>
      </c>
    </row>
    <row r="31" spans="1:2" ht="45" x14ac:dyDescent="0.25">
      <c r="A31" s="7">
        <v>20</v>
      </c>
      <c r="B31" s="9" t="s">
        <v>27</v>
      </c>
    </row>
    <row r="32" spans="1:2" ht="45" x14ac:dyDescent="0.25">
      <c r="A32" s="7">
        <v>21</v>
      </c>
      <c r="B32" s="9" t="s">
        <v>28</v>
      </c>
    </row>
    <row r="33" spans="1:2" ht="60" x14ac:dyDescent="0.25">
      <c r="A33" s="7">
        <v>22</v>
      </c>
      <c r="B33" s="9" t="s">
        <v>29</v>
      </c>
    </row>
    <row r="34" spans="1:2" ht="45" x14ac:dyDescent="0.25">
      <c r="A34" s="7">
        <v>23</v>
      </c>
      <c r="B34" s="9" t="s">
        <v>30</v>
      </c>
    </row>
    <row r="35" spans="1:2" ht="45" x14ac:dyDescent="0.25">
      <c r="A35" s="7">
        <v>24</v>
      </c>
      <c r="B35" s="9" t="s">
        <v>44</v>
      </c>
    </row>
    <row r="36" spans="1:2" ht="60" x14ac:dyDescent="0.25">
      <c r="A36" s="7">
        <v>25</v>
      </c>
      <c r="B36" s="9" t="s">
        <v>31</v>
      </c>
    </row>
    <row r="37" spans="1:2" x14ac:dyDescent="0.25">
      <c r="A37" s="7">
        <v>26</v>
      </c>
      <c r="B37" s="9" t="s">
        <v>72</v>
      </c>
    </row>
    <row r="38" spans="1:2" ht="30" x14ac:dyDescent="0.25">
      <c r="A38" s="7">
        <v>27</v>
      </c>
      <c r="B38" s="9" t="s">
        <v>73</v>
      </c>
    </row>
  </sheetData>
  <mergeCells count="3">
    <mergeCell ref="A1:B1"/>
    <mergeCell ref="A2:B2"/>
    <mergeCell ref="A3:B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PHE BOQ</vt:lpstr>
      <vt:lpstr>General Notes</vt:lpstr>
      <vt:lpstr>'PHE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2024-10-03T15:18:23Z</dcterms:modified>
</cp:coreProperties>
</file>