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30074870\OneDrive\Adani - MIAL\Commercial\T1\Facelift of Outlets\Black Dog\"/>
    </mc:Choice>
  </mc:AlternateContent>
  <xr:revisionPtr revIDLastSave="0" documentId="13_ncr:1_{CBD01C0C-5E5C-406C-9499-6A9A8B27DF27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MEASUREMENT SHEET" sheetId="3" r:id="rId1"/>
    <sheet name="BOQ_BLACK DOG_T1B SHA" sheetId="4" r:id="rId2"/>
  </sheets>
  <definedNames>
    <definedName name="_xlnm.Print_Area" localSheetId="1">'BOQ_BLACK DOG_T1B SHA'!$A$1:$H$33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3" i="4" l="1"/>
  <c r="J32" i="4"/>
  <c r="J31" i="4"/>
  <c r="J29" i="4"/>
  <c r="J28" i="4"/>
  <c r="J27" i="4"/>
  <c r="J26" i="4"/>
  <c r="J25" i="4"/>
  <c r="J23" i="4"/>
  <c r="J21" i="4"/>
  <c r="J20" i="4"/>
  <c r="J19" i="4"/>
  <c r="J18" i="4"/>
  <c r="J17" i="4"/>
  <c r="J16" i="4"/>
  <c r="J15" i="4"/>
  <c r="J13" i="4"/>
  <c r="J11" i="4"/>
  <c r="J9" i="4"/>
  <c r="F119" i="3" l="1"/>
  <c r="H34" i="4" s="1"/>
  <c r="J34" i="4" s="1"/>
  <c r="F67" i="3" l="1"/>
  <c r="F90" i="3" l="1"/>
  <c r="H10" i="4" s="1"/>
  <c r="J10" i="4" s="1"/>
  <c r="F86" i="3" l="1"/>
  <c r="H30" i="4"/>
  <c r="J30" i="4" s="1"/>
  <c r="F107" i="3"/>
  <c r="H22" i="4" s="1"/>
  <c r="J22" i="4" s="1"/>
  <c r="I30" i="3"/>
  <c r="I29" i="3"/>
  <c r="I31" i="3" s="1"/>
  <c r="F29" i="3" s="1"/>
  <c r="F87" i="3"/>
  <c r="F98" i="3" l="1"/>
  <c r="F97" i="3"/>
  <c r="F96" i="3"/>
  <c r="F95" i="3"/>
  <c r="F99" i="3" l="1"/>
  <c r="H14" i="4" s="1"/>
  <c r="J14" i="4" s="1"/>
  <c r="F19" i="3" l="1"/>
  <c r="F15" i="3"/>
  <c r="F14" i="3"/>
  <c r="F93" i="3" l="1"/>
  <c r="F92" i="3"/>
  <c r="F84" i="3"/>
  <c r="F88" i="3" s="1"/>
  <c r="H8" i="4" s="1"/>
  <c r="J8" i="4" s="1"/>
  <c r="F94" i="3" l="1"/>
  <c r="H12" i="4" s="1"/>
  <c r="J12" i="4" s="1"/>
  <c r="F82" i="3"/>
  <c r="F28" i="3" l="1"/>
  <c r="F30" i="3" s="1"/>
  <c r="F23" i="3"/>
  <c r="F22" i="3"/>
  <c r="F74" i="3"/>
  <c r="F73" i="3"/>
  <c r="F72" i="3"/>
  <c r="F71" i="3"/>
  <c r="F70" i="3"/>
  <c r="F69" i="3"/>
  <c r="F61" i="3"/>
  <c r="F59" i="3"/>
  <c r="F56" i="3"/>
  <c r="F52" i="3"/>
  <c r="F50" i="3"/>
  <c r="F51" i="3"/>
  <c r="F49" i="3"/>
  <c r="F48" i="3"/>
  <c r="F109" i="3"/>
  <c r="H24" i="4" s="1"/>
  <c r="J24" i="4" s="1"/>
  <c r="J35" i="4" s="1"/>
  <c r="F43" i="3"/>
  <c r="F42" i="3"/>
  <c r="F75" i="3" l="1"/>
  <c r="F53" i="3"/>
  <c r="F44" i="3"/>
  <c r="F41" i="3"/>
  <c r="F36" i="3"/>
  <c r="F34" i="3"/>
  <c r="F35" i="3"/>
  <c r="F33" i="3"/>
  <c r="F21" i="3"/>
  <c r="F20" i="3"/>
  <c r="F18" i="3"/>
  <c r="F17" i="3"/>
  <c r="F13" i="3"/>
  <c r="F12" i="3"/>
  <c r="F16" i="3"/>
  <c r="F11" i="3"/>
  <c r="F10" i="3"/>
  <c r="F9" i="3"/>
  <c r="F8" i="3"/>
  <c r="F7" i="3"/>
  <c r="F6" i="3"/>
  <c r="F25" i="3" l="1"/>
  <c r="F37" i="3"/>
  <c r="F45" i="3"/>
</calcChain>
</file>

<file path=xl/sharedStrings.xml><?xml version="1.0" encoding="utf-8"?>
<sst xmlns="http://schemas.openxmlformats.org/spreadsheetml/2006/main" count="128" uniqueCount="116">
  <si>
    <t>SR.NO.</t>
  </si>
  <si>
    <t>ITEM</t>
  </si>
  <si>
    <t>DESCRIPTION</t>
  </si>
  <si>
    <t>DIMENSION</t>
  </si>
  <si>
    <t>UNIT</t>
  </si>
  <si>
    <t>QTY.</t>
  </si>
  <si>
    <t>IMAGE REF</t>
  </si>
  <si>
    <t>Rate</t>
  </si>
  <si>
    <t>Amount</t>
  </si>
  <si>
    <t>SQMT</t>
  </si>
  <si>
    <t xml:space="preserve">measurement sheet </t>
  </si>
  <si>
    <t>back counter</t>
  </si>
  <si>
    <t xml:space="preserve">LOCATION </t>
  </si>
  <si>
    <t>NOS</t>
  </si>
  <si>
    <t xml:space="preserve">BOQ of Interior Items for BLACK DOG, Mumbai T1 B SHA </t>
  </si>
  <si>
    <t xml:space="preserve">Black Dog_T1 B SHA </t>
  </si>
  <si>
    <t xml:space="preserve">fixing 6mm ply with approved laminate finish on existing laminate </t>
  </si>
  <si>
    <t xml:space="preserve">bulkhead at back counter </t>
  </si>
  <si>
    <t>verticals below bulkhead</t>
  </si>
  <si>
    <t>verticals inside under front counter</t>
  </si>
  <si>
    <t>verticals inside under back counter</t>
  </si>
  <si>
    <t>verticals on side of the counter</t>
  </si>
  <si>
    <t>fixing new shutter finished with approved laminate and hardwares below the counter</t>
  </si>
  <si>
    <t xml:space="preserve">back counter top </t>
  </si>
  <si>
    <t>front top counter</t>
  </si>
  <si>
    <t>top front counter</t>
  </si>
  <si>
    <t>hanging shelves on top of lamination</t>
  </si>
  <si>
    <t>glass shelves</t>
  </si>
  <si>
    <t>back painted glass</t>
  </si>
  <si>
    <t>partition facing Barista</t>
  </si>
  <si>
    <t xml:space="preserve">fixing 6mm ply with approved paint finish on existing partition </t>
  </si>
  <si>
    <t>store behind outlet</t>
  </si>
  <si>
    <t>lights</t>
  </si>
  <si>
    <t>spot lights</t>
  </si>
  <si>
    <t>hang lights</t>
  </si>
  <si>
    <t>T Five light</t>
  </si>
  <si>
    <t>rmt</t>
  </si>
  <si>
    <t xml:space="preserve">painting </t>
  </si>
  <si>
    <t>upper part of column</t>
  </si>
  <si>
    <t>existing black column</t>
  </si>
  <si>
    <t>ply box with ss finish (back counter)</t>
  </si>
  <si>
    <t>RMT</t>
  </si>
  <si>
    <t>painting</t>
  </si>
  <si>
    <t>loose furniture</t>
  </si>
  <si>
    <t>tables</t>
  </si>
  <si>
    <t>chairs</t>
  </si>
  <si>
    <t>lower part of bulkhead</t>
  </si>
  <si>
    <t>partition of store behind the outlet with door shutter</t>
  </si>
  <si>
    <t>double shutter below back counter</t>
  </si>
  <si>
    <t xml:space="preserve">fixing solid acrylic (corian) on existing lamination finish </t>
  </si>
  <si>
    <t>single shutter with louvres below front counter</t>
  </si>
  <si>
    <t>Provision and application of apex paint, approved shade. Upper part of the column &amp; 
ceiling of seating area.</t>
  </si>
  <si>
    <t>Store behinde the outlet</t>
  </si>
  <si>
    <t>Store room door</t>
  </si>
  <si>
    <t>Removal of Existing sink (Glass washer) and fixnig new approved sink</t>
  </si>
  <si>
    <t xml:space="preserve">Back counter top </t>
  </si>
  <si>
    <t>Removal of Existing damage water tap and fixnig new approved branded water tap fittings</t>
  </si>
  <si>
    <t>Back counter sink water tap</t>
  </si>
  <si>
    <t>Polishing of SS floor corner guard</t>
  </si>
  <si>
    <t xml:space="preserve">Raised flooring for seating, SS corner gaurd </t>
  </si>
  <si>
    <t>Raised flooring seating area</t>
  </si>
  <si>
    <t>Polishing of SS corner guard in raised flooring in seating area.</t>
  </si>
  <si>
    <t>1. Removing / Dismantling existing damage store room door.
2. Providing &amp; fixing new flush door 45 mm thick. Finish to be in approved laminate . Include all neceassry accessories &amp; hardware fittings complete as per instruction from EIC..</t>
  </si>
  <si>
    <t xml:space="preserve">Skirting below front &amp; side of the counters  </t>
  </si>
  <si>
    <t>Polishing of existing SS skirting 100 mm Ht. at below front &amp; side of the front counters as higlighted in DWGS.</t>
  </si>
  <si>
    <t xml:space="preserve">Vinyl - Skirting </t>
  </si>
  <si>
    <t xml:space="preserve">high chairs at bar counters </t>
  </si>
  <si>
    <t>Providing &amp; placing High chairsat bar counters as per approved DWGS</t>
  </si>
  <si>
    <t>Providing &amp; placing tables at seating area. as per approved DWGS</t>
  </si>
  <si>
    <t>Providing &amp; placing chairs at seating area. as per approved DWGS</t>
  </si>
  <si>
    <t>Removal of Existing damage partition &amp; Fixing the new one 75 mm Thick</t>
  </si>
  <si>
    <t>1. Removing / Dismantling existing damage back partition of the outlet.
2. Providing &amp; fixing new 75 mm thick partition.Internal Framing to be done in 19 mm plywood. Front &amp; back to be in 12 mm plywood. Finish to be in approved laminate finish. Include all neceassry accessories &amp; hardware fittings complete as per approved DWG &amp; instruction from EIC..</t>
  </si>
  <si>
    <t>Removal of Store room door &amp; Fixing new door (45 mm Thick)</t>
  </si>
  <si>
    <t>1. Removing / Dismantling existing sink &amp; handingover to EIC.
2. Providing &amp; fixing new glass wash sink of approved brand. Include all neceassry accessories &amp; plumbing fittings complete as per instruction from EIC..</t>
  </si>
  <si>
    <r>
      <t xml:space="preserve">1. Removing / Dismantling existing sink tap
2. Providing &amp; fixing new tap of approved brand. Include all neceassry  plumbing fittings. Complete as per instruction from EIC. </t>
    </r>
    <r>
      <rPr>
        <sz val="9"/>
        <color rgb="FFFF0000"/>
        <rFont val="Calibri"/>
        <family val="2"/>
        <scheme val="minor"/>
      </rPr>
      <t>Basic rate for tap - 2000</t>
    </r>
  </si>
  <si>
    <t>Nos</t>
  </si>
  <si>
    <t xml:space="preserve"> vinyl at ceiling ceiling</t>
  </si>
  <si>
    <t>vinyl rafters in ceiling</t>
  </si>
  <si>
    <t xml:space="preserve">polishing SS skirting at counter 100mm height </t>
  </si>
  <si>
    <t>corner guard</t>
  </si>
  <si>
    <t>HIGH CHAIRS</t>
  </si>
  <si>
    <t>TABLES</t>
  </si>
  <si>
    <t>CHAIRS</t>
  </si>
  <si>
    <t>seating area</t>
  </si>
  <si>
    <t>Polishing of SS skirting</t>
  </si>
  <si>
    <t>1. Removing / Dismantling existing skirtings as required
2. Providing &amp; fixing new 150 mm vinyl skirting in approved brand &amp; material, complete as per instruction from EIC.</t>
  </si>
  <si>
    <t>vinyl skirting below seating 150 mm height</t>
  </si>
  <si>
    <t>door of store room</t>
  </si>
  <si>
    <t>total area</t>
  </si>
  <si>
    <t>door area</t>
  </si>
  <si>
    <t>entry of store room</t>
  </si>
  <si>
    <t>removal of existing sink and fining new one</t>
  </si>
  <si>
    <t xml:space="preserve">low height entry door to the outlet </t>
  </si>
  <si>
    <t>Removal of low height outlet door &amp; Fixing new door (18 mm Thick)</t>
  </si>
  <si>
    <t>1. Removing / Dismantling existing low height outlet door.
2. Providing &amp; fixing new door 18 mm thick. Finish to be in approved laminate . Include all neceassry accessories &amp; hardware fittings complete as per instruction from EIC..</t>
  </si>
  <si>
    <t>outlet door</t>
  </si>
  <si>
    <t>NO</t>
  </si>
  <si>
    <t>1. upper part of the column
2.ceiling of seating area
3. ceiling and side wall of store room</t>
  </si>
  <si>
    <t>ceiling of outlet</t>
  </si>
  <si>
    <t>walls of store room</t>
  </si>
  <si>
    <t>ceiling of store room</t>
  </si>
  <si>
    <t>duco paint</t>
  </si>
  <si>
    <t xml:space="preserve">1. existing black part of the column </t>
  </si>
  <si>
    <t>duco paint of existing shade- black column</t>
  </si>
  <si>
    <t>Provision and application of duco paint, of existing shade on  Black part of column</t>
  </si>
  <si>
    <t xml:space="preserve">black granite to be fixed on old granite top </t>
  </si>
  <si>
    <t>GREY rubber flooring mat  inside the outlet</t>
  </si>
  <si>
    <t xml:space="preserve"> vinyl flooring inside store room</t>
  </si>
  <si>
    <t xml:space="preserve">replacing lighting of existing signage with new LED lighting </t>
  </si>
  <si>
    <t xml:space="preserve">existing old false ceiling tiles to be replaced with same match </t>
  </si>
  <si>
    <t>increase lux of the existing signage</t>
  </si>
  <si>
    <t xml:space="preserve">providing and fixing of existing tiles  </t>
  </si>
  <si>
    <t>Removal of Existing damage partition &amp; Fixing the new one 75 mm Thick if any</t>
  </si>
  <si>
    <t>increase lux level of the existing signage or brand to provide new signage</t>
  </si>
  <si>
    <t>Total Basic Price (Excl. GST)</t>
  </si>
  <si>
    <t>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</si>
</sst>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 * #,##0.00_ ;_ * \-#,##0.00_ ;_ * &quot;-&quot;??_ ;_ @_ "/>
    <numFmt numFmtId="165" formatCode="_(* #,##0.00_);_(* \(#,##0.00\);_(* \-??_);_(@_)"/>
    <numFmt numFmtId="166" formatCode="0.00;[Red]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i/>
      <sz val="12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206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5" fontId="3" fillId="0" borderId="0" applyFill="0" applyBorder="0" applyAlignment="0" applyProtection="0"/>
    <xf numFmtId="164" fontId="1" fillId="0" borderId="0" applyFont="0" applyFill="0" applyBorder="0" applyAlignment="0" applyProtection="0"/>
  </cellStyleXfs>
  <cellXfs count="54">
    <xf numFmtId="0" fontId="0" fillId="0" borderId="0" xfId="0"/>
    <xf numFmtId="0" fontId="5" fillId="3" borderId="4" xfId="1" applyFont="1" applyFill="1" applyBorder="1" applyAlignment="1">
      <alignment vertical="center"/>
    </xf>
    <xf numFmtId="0" fontId="4" fillId="2" borderId="4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vertical="center"/>
    </xf>
    <xf numFmtId="0" fontId="8" fillId="5" borderId="4" xfId="1" applyFont="1" applyFill="1" applyBorder="1" applyAlignment="1">
      <alignment horizontal="center" vertical="center"/>
    </xf>
    <xf numFmtId="165" fontId="8" fillId="5" borderId="4" xfId="4" applyFont="1" applyFill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2" borderId="4" xfId="1" applyFont="1" applyFill="1" applyBorder="1" applyAlignment="1">
      <alignment horizontal="center" vertical="center"/>
    </xf>
    <xf numFmtId="0" fontId="2" fillId="0" borderId="0" xfId="0" applyFont="1"/>
    <xf numFmtId="0" fontId="0" fillId="0" borderId="5" xfId="0" applyBorder="1"/>
    <xf numFmtId="0" fontId="2" fillId="0" borderId="5" xfId="0" applyFont="1" applyBorder="1"/>
    <xf numFmtId="0" fontId="0" fillId="0" borderId="5" xfId="0" applyBorder="1" applyAlignment="1">
      <alignment horizontal="right"/>
    </xf>
    <xf numFmtId="0" fontId="7" fillId="4" borderId="2" xfId="1" applyFont="1" applyFill="1" applyBorder="1" applyAlignment="1">
      <alignment vertical="center" wrapText="1"/>
    </xf>
    <xf numFmtId="0" fontId="5" fillId="2" borderId="3" xfId="1" applyFont="1" applyFill="1" applyBorder="1" applyAlignment="1">
      <alignment vertical="center"/>
    </xf>
    <xf numFmtId="0" fontId="0" fillId="0" borderId="5" xfId="0" applyBorder="1" applyAlignment="1">
      <alignment horizontal="left" wrapText="1"/>
    </xf>
    <xf numFmtId="2" fontId="0" fillId="0" borderId="5" xfId="0" applyNumberFormat="1" applyBorder="1"/>
    <xf numFmtId="2" fontId="10" fillId="0" borderId="5" xfId="0" applyNumberFormat="1" applyFont="1" applyBorder="1"/>
    <xf numFmtId="0" fontId="9" fillId="0" borderId="5" xfId="0" applyFont="1" applyBorder="1"/>
    <xf numFmtId="2" fontId="2" fillId="0" borderId="5" xfId="0" applyNumberFormat="1" applyFont="1" applyBorder="1"/>
    <xf numFmtId="0" fontId="0" fillId="0" borderId="5" xfId="0" applyBorder="1" applyAlignment="1">
      <alignment horizontal="right" wrapText="1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8" fillId="5" borderId="4" xfId="1" applyFont="1" applyFill="1" applyBorder="1" applyAlignment="1">
      <alignment horizontal="center" vertical="center" wrapText="1"/>
    </xf>
    <xf numFmtId="2" fontId="4" fillId="2" borderId="4" xfId="1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2" fillId="0" borderId="5" xfId="0" applyFont="1" applyBorder="1" applyAlignment="1">
      <alignment horizontal="center"/>
    </xf>
    <xf numFmtId="0" fontId="4" fillId="2" borderId="4" xfId="1" applyFont="1" applyFill="1" applyBorder="1" applyAlignment="1">
      <alignment horizontal="left" vertical="center" wrapText="1"/>
    </xf>
    <xf numFmtId="0" fontId="4" fillId="2" borderId="4" xfId="1" applyFont="1" applyFill="1" applyBorder="1" applyAlignment="1">
      <alignment horizontal="right" vertical="center"/>
    </xf>
    <xf numFmtId="0" fontId="4" fillId="2" borderId="4" xfId="1" applyFont="1" applyFill="1" applyBorder="1" applyAlignment="1">
      <alignment horizontal="right" vertical="center" wrapText="1"/>
    </xf>
    <xf numFmtId="2" fontId="11" fillId="0" borderId="5" xfId="0" applyNumberFormat="1" applyFont="1" applyBorder="1"/>
    <xf numFmtId="0" fontId="0" fillId="0" borderId="5" xfId="0" applyBorder="1" applyAlignment="1">
      <alignment wrapText="1"/>
    </xf>
    <xf numFmtId="0" fontId="0" fillId="0" borderId="5" xfId="0" applyBorder="1" applyAlignment="1">
      <alignment horizontal="left" vertical="center" wrapText="1"/>
    </xf>
    <xf numFmtId="0" fontId="0" fillId="0" borderId="9" xfId="0" applyBorder="1"/>
    <xf numFmtId="0" fontId="0" fillId="0" borderId="10" xfId="0" applyBorder="1"/>
    <xf numFmtId="166" fontId="0" fillId="0" borderId="5" xfId="0" applyNumberFormat="1" applyBorder="1"/>
    <xf numFmtId="166" fontId="2" fillId="0" borderId="5" xfId="0" applyNumberFormat="1" applyFont="1" applyBorder="1"/>
    <xf numFmtId="0" fontId="5" fillId="2" borderId="4" xfId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3" fontId="13" fillId="2" borderId="4" xfId="1" applyNumberFormat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5" fillId="0" borderId="0" xfId="0" applyNumberFormat="1" applyFont="1" applyAlignment="1">
      <alignment horizontal="center" vertical="center"/>
    </xf>
    <xf numFmtId="3" fontId="13" fillId="2" borderId="4" xfId="1" applyNumberFormat="1" applyFont="1" applyFill="1" applyBorder="1" applyAlignment="1">
      <alignment horizontal="center" vertical="center" wrapText="1"/>
    </xf>
    <xf numFmtId="3" fontId="16" fillId="2" borderId="4" xfId="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8" fillId="5" borderId="6" xfId="1" applyFont="1" applyFill="1" applyBorder="1" applyAlignment="1">
      <alignment horizontal="center" vertical="center"/>
    </xf>
    <xf numFmtId="0" fontId="8" fillId="5" borderId="7" xfId="1" applyFont="1" applyFill="1" applyBorder="1" applyAlignment="1">
      <alignment horizontal="center" vertical="center"/>
    </xf>
    <xf numFmtId="0" fontId="5" fillId="3" borderId="6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11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/>
    </xf>
  </cellXfs>
  <cellStyles count="6">
    <cellStyle name="Comma" xfId="5" builtinId="3"/>
    <cellStyle name="Comma 10" xfId="4" xr:uid="{00000000-0005-0000-0000-000000000000}"/>
    <cellStyle name="Comma 2 3" xfId="2" xr:uid="{00000000-0005-0000-0000-000001000000}"/>
    <cellStyle name="Normal" xfId="0" builtinId="0"/>
    <cellStyle name="Normal 10" xfId="1" xr:uid="{00000000-0005-0000-0000-000003000000}"/>
    <cellStyle name="Normal 5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63500</xdr:colOff>
      <xdr:row>33</xdr:row>
      <xdr:rowOff>15874</xdr:rowOff>
    </xdr:from>
    <xdr:to>
      <xdr:col>4</xdr:col>
      <xdr:colOff>2723292</xdr:colOff>
      <xdr:row>33</xdr:row>
      <xdr:rowOff>1480343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905625" y="18176874"/>
          <a:ext cx="2659792" cy="1464469"/>
        </a:xfrm>
        <a:prstGeom prst="rect">
          <a:avLst/>
        </a:prstGeom>
      </xdr:spPr>
    </xdr:pic>
    <xdr:clientData/>
  </xdr:twoCellAnchor>
  <xdr:twoCellAnchor>
    <xdr:from>
      <xdr:col>4</xdr:col>
      <xdr:colOff>1227933</xdr:colOff>
      <xdr:row>33</xdr:row>
      <xdr:rowOff>274656</xdr:rowOff>
    </xdr:from>
    <xdr:to>
      <xdr:col>4</xdr:col>
      <xdr:colOff>3004343</xdr:colOff>
      <xdr:row>33</xdr:row>
      <xdr:rowOff>285750</xdr:rowOff>
    </xdr:to>
    <xdr:cxnSp macro="">
      <xdr:nvCxnSpPr>
        <xdr:cNvPr id="62" name="Straight Arrow Connector 61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CxnSpPr/>
      </xdr:nvCxnSpPr>
      <xdr:spPr>
        <a:xfrm>
          <a:off x="8070058" y="18435656"/>
          <a:ext cx="1776410" cy="11094"/>
        </a:xfrm>
        <a:prstGeom prst="straightConnector1">
          <a:avLst/>
        </a:prstGeom>
        <a:ln w="28575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119063</xdr:colOff>
      <xdr:row>7</xdr:row>
      <xdr:rowOff>71437</xdr:rowOff>
    </xdr:from>
    <xdr:to>
      <xdr:col>4</xdr:col>
      <xdr:colOff>3528587</xdr:colOff>
      <xdr:row>8</xdr:row>
      <xdr:rowOff>7800</xdr:rowOff>
    </xdr:to>
    <xdr:pic>
      <xdr:nvPicPr>
        <xdr:cNvPr id="45" name="Picture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965157" y="28408312"/>
          <a:ext cx="3409524" cy="1095238"/>
        </a:xfrm>
        <a:prstGeom prst="rect">
          <a:avLst/>
        </a:prstGeom>
      </xdr:spPr>
    </xdr:pic>
    <xdr:clientData/>
  </xdr:twoCellAnchor>
  <xdr:twoCellAnchor editAs="oneCell">
    <xdr:from>
      <xdr:col>4</xdr:col>
      <xdr:colOff>59532</xdr:colOff>
      <xdr:row>9</xdr:row>
      <xdr:rowOff>0</xdr:rowOff>
    </xdr:from>
    <xdr:to>
      <xdr:col>4</xdr:col>
      <xdr:colOff>2396414</xdr:colOff>
      <xdr:row>9</xdr:row>
      <xdr:rowOff>1131094</xdr:rowOff>
    </xdr:to>
    <xdr:pic>
      <xdr:nvPicPr>
        <xdr:cNvPr id="49" name="Picture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905626" y="29718000"/>
          <a:ext cx="2336882" cy="1131094"/>
        </a:xfrm>
        <a:prstGeom prst="rect">
          <a:avLst/>
        </a:prstGeom>
      </xdr:spPr>
    </xdr:pic>
    <xdr:clientData/>
  </xdr:twoCellAnchor>
  <xdr:twoCellAnchor editAs="oneCell">
    <xdr:from>
      <xdr:col>4</xdr:col>
      <xdr:colOff>59532</xdr:colOff>
      <xdr:row>11</xdr:row>
      <xdr:rowOff>0</xdr:rowOff>
    </xdr:from>
    <xdr:to>
      <xdr:col>4</xdr:col>
      <xdr:colOff>2559844</xdr:colOff>
      <xdr:row>12</xdr:row>
      <xdr:rowOff>15628</xdr:rowOff>
    </xdr:to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905626" y="31087219"/>
          <a:ext cx="2500312" cy="1372940"/>
        </a:xfrm>
        <a:prstGeom prst="rect">
          <a:avLst/>
        </a:prstGeom>
      </xdr:spPr>
    </xdr:pic>
    <xdr:clientData/>
  </xdr:twoCellAnchor>
  <xdr:twoCellAnchor editAs="oneCell">
    <xdr:from>
      <xdr:col>4</xdr:col>
      <xdr:colOff>59532</xdr:colOff>
      <xdr:row>13</xdr:row>
      <xdr:rowOff>47625</xdr:rowOff>
    </xdr:from>
    <xdr:to>
      <xdr:col>4</xdr:col>
      <xdr:colOff>2795464</xdr:colOff>
      <xdr:row>13</xdr:row>
      <xdr:rowOff>1369219</xdr:rowOff>
    </xdr:to>
    <xdr:pic>
      <xdr:nvPicPr>
        <xdr:cNvPr id="64" name="Picture 63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905626" y="32682656"/>
          <a:ext cx="2735932" cy="1321594"/>
        </a:xfrm>
        <a:prstGeom prst="rect">
          <a:avLst/>
        </a:prstGeom>
      </xdr:spPr>
    </xdr:pic>
    <xdr:clientData/>
  </xdr:twoCellAnchor>
  <xdr:twoCellAnchor editAs="oneCell">
    <xdr:from>
      <xdr:col>4</xdr:col>
      <xdr:colOff>130969</xdr:colOff>
      <xdr:row>21</xdr:row>
      <xdr:rowOff>0</xdr:rowOff>
    </xdr:from>
    <xdr:to>
      <xdr:col>4</xdr:col>
      <xdr:colOff>2661048</xdr:colOff>
      <xdr:row>24</xdr:row>
      <xdr:rowOff>61612</xdr:rowOff>
    </xdr:to>
    <xdr:pic>
      <xdr:nvPicPr>
        <xdr:cNvPr id="65" name="Picture 64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77063" y="36873656"/>
          <a:ext cx="2530079" cy="2381250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24</xdr:row>
      <xdr:rowOff>190499</xdr:rowOff>
    </xdr:from>
    <xdr:to>
      <xdr:col>4</xdr:col>
      <xdr:colOff>3083721</xdr:colOff>
      <xdr:row>25</xdr:row>
      <xdr:rowOff>1000125</xdr:rowOff>
    </xdr:to>
    <xdr:pic>
      <xdr:nvPicPr>
        <xdr:cNvPr id="66" name="Picture 65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6893719" y="39397780"/>
          <a:ext cx="3036096" cy="1000126"/>
        </a:xfrm>
        <a:prstGeom prst="rect">
          <a:avLst/>
        </a:prstGeom>
      </xdr:spPr>
    </xdr:pic>
    <xdr:clientData/>
  </xdr:twoCellAnchor>
  <xdr:twoCellAnchor editAs="oneCell">
    <xdr:from>
      <xdr:col>4</xdr:col>
      <xdr:colOff>83344</xdr:colOff>
      <xdr:row>27</xdr:row>
      <xdr:rowOff>95250</xdr:rowOff>
    </xdr:from>
    <xdr:to>
      <xdr:col>4</xdr:col>
      <xdr:colOff>2202656</xdr:colOff>
      <xdr:row>27</xdr:row>
      <xdr:rowOff>1061568</xdr:rowOff>
    </xdr:to>
    <xdr:pic>
      <xdr:nvPicPr>
        <xdr:cNvPr id="67" name="Picture 66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929438" y="40767000"/>
          <a:ext cx="2119312" cy="966318"/>
        </a:xfrm>
        <a:prstGeom prst="rect">
          <a:avLst/>
        </a:prstGeom>
      </xdr:spPr>
    </xdr:pic>
    <xdr:clientData/>
  </xdr:twoCellAnchor>
  <xdr:twoCellAnchor editAs="oneCell">
    <xdr:from>
      <xdr:col>4</xdr:col>
      <xdr:colOff>35719</xdr:colOff>
      <xdr:row>29</xdr:row>
      <xdr:rowOff>47624</xdr:rowOff>
    </xdr:from>
    <xdr:to>
      <xdr:col>4</xdr:col>
      <xdr:colOff>2833687</xdr:colOff>
      <xdr:row>30</xdr:row>
      <xdr:rowOff>28223</xdr:rowOff>
    </xdr:to>
    <xdr:pic>
      <xdr:nvPicPr>
        <xdr:cNvPr id="68" name="Picture 67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6881813" y="42005249"/>
          <a:ext cx="2797968" cy="1159317"/>
        </a:xfrm>
        <a:prstGeom prst="rect">
          <a:avLst/>
        </a:prstGeom>
      </xdr:spPr>
    </xdr:pic>
    <xdr:clientData/>
  </xdr:twoCellAnchor>
  <xdr:twoCellAnchor editAs="oneCell">
    <xdr:from>
      <xdr:col>4</xdr:col>
      <xdr:colOff>47625</xdr:colOff>
      <xdr:row>31</xdr:row>
      <xdr:rowOff>47625</xdr:rowOff>
    </xdr:from>
    <xdr:to>
      <xdr:col>4</xdr:col>
      <xdr:colOff>3368266</xdr:colOff>
      <xdr:row>31</xdr:row>
      <xdr:rowOff>1178718</xdr:rowOff>
    </xdr:to>
    <xdr:pic>
      <xdr:nvPicPr>
        <xdr:cNvPr id="69" name="Picture 68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6893719" y="43374469"/>
          <a:ext cx="3320641" cy="1131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77"/>
  <sheetViews>
    <sheetView view="pageBreakPreview" topLeftCell="A40" zoomScale="90" zoomScaleNormal="73" zoomScaleSheetLayoutView="90" workbookViewId="0">
      <selection activeCell="A3" sqref="A3:B3"/>
    </sheetView>
  </sheetViews>
  <sheetFormatPr defaultColWidth="8.85546875" defaultRowHeight="15" x14ac:dyDescent="0.25"/>
  <cols>
    <col min="1" max="1" width="6.28515625" style="21" customWidth="1"/>
    <col min="2" max="2" width="33.85546875" customWidth="1"/>
    <col min="6" max="6" width="10.28515625" customWidth="1"/>
    <col min="7" max="7" width="19.42578125" customWidth="1"/>
  </cols>
  <sheetData>
    <row r="2" spans="1:7" ht="18.75" customHeight="1" x14ac:dyDescent="0.25">
      <c r="A2" s="44" t="s">
        <v>10</v>
      </c>
      <c r="B2" s="44"/>
    </row>
    <row r="3" spans="1:7" ht="16.5" customHeight="1" x14ac:dyDescent="0.25">
      <c r="A3" s="44" t="s">
        <v>15</v>
      </c>
      <c r="B3" s="44"/>
    </row>
    <row r="5" spans="1:7" ht="51.75" customHeight="1" x14ac:dyDescent="0.25">
      <c r="A5" s="20">
        <v>1</v>
      </c>
      <c r="B5" s="14" t="s">
        <v>16</v>
      </c>
      <c r="C5" s="9"/>
      <c r="D5" s="9"/>
      <c r="E5" s="9"/>
      <c r="F5" s="9"/>
      <c r="G5" s="9"/>
    </row>
    <row r="6" spans="1:7" x14ac:dyDescent="0.25">
      <c r="A6" s="20"/>
      <c r="B6" s="11" t="s">
        <v>17</v>
      </c>
      <c r="C6" s="9">
        <v>4.33</v>
      </c>
      <c r="D6" s="9">
        <v>0.6</v>
      </c>
      <c r="E6" s="9"/>
      <c r="F6" s="15">
        <f>(C6*D6)</f>
        <v>2.5979999999999999</v>
      </c>
      <c r="G6" s="9"/>
    </row>
    <row r="7" spans="1:7" x14ac:dyDescent="0.25">
      <c r="A7" s="20"/>
      <c r="B7" s="11"/>
      <c r="C7" s="9">
        <v>4.33</v>
      </c>
      <c r="D7" s="9">
        <v>0.84</v>
      </c>
      <c r="E7" s="9"/>
      <c r="F7" s="15">
        <f>(C7*D7)</f>
        <v>3.6372</v>
      </c>
      <c r="G7" s="9"/>
    </row>
    <row r="8" spans="1:7" ht="29.25" customHeight="1" x14ac:dyDescent="0.25">
      <c r="A8" s="20"/>
      <c r="B8" s="11" t="s">
        <v>18</v>
      </c>
      <c r="C8" s="9">
        <v>0.84</v>
      </c>
      <c r="D8" s="9">
        <v>2.4</v>
      </c>
      <c r="E8" s="9">
        <v>8</v>
      </c>
      <c r="F8" s="15">
        <f>(C8*D8*E8)</f>
        <v>16.128</v>
      </c>
      <c r="G8" s="30" t="s">
        <v>46</v>
      </c>
    </row>
    <row r="9" spans="1:7" x14ac:dyDescent="0.25">
      <c r="A9" s="20"/>
      <c r="B9" s="11"/>
      <c r="C9" s="9">
        <v>0.77</v>
      </c>
      <c r="D9" s="9">
        <v>2.4</v>
      </c>
      <c r="E9" s="9">
        <v>2</v>
      </c>
      <c r="F9" s="15">
        <f>(C9*D9*E9)</f>
        <v>3.6959999999999997</v>
      </c>
      <c r="G9" s="17"/>
    </row>
    <row r="10" spans="1:7" x14ac:dyDescent="0.25">
      <c r="A10" s="20"/>
      <c r="B10" s="11"/>
      <c r="C10" s="9">
        <v>7.4999999999999997E-2</v>
      </c>
      <c r="D10" s="9">
        <v>2.4</v>
      </c>
      <c r="E10" s="9">
        <v>4</v>
      </c>
      <c r="F10" s="15">
        <f>(C10*D10*E10)</f>
        <v>0.72</v>
      </c>
      <c r="G10" s="9"/>
    </row>
    <row r="11" spans="1:7" ht="29.25" customHeight="1" x14ac:dyDescent="0.25">
      <c r="A11" s="20"/>
      <c r="B11" s="19" t="s">
        <v>19</v>
      </c>
      <c r="C11" s="9">
        <v>0.67500000000000004</v>
      </c>
      <c r="D11" s="9">
        <v>0.9</v>
      </c>
      <c r="E11" s="9">
        <v>14</v>
      </c>
      <c r="F11" s="15">
        <f>(C11*D11*E11)</f>
        <v>8.5050000000000008</v>
      </c>
      <c r="G11" s="9"/>
    </row>
    <row r="12" spans="1:7" ht="29.25" customHeight="1" x14ac:dyDescent="0.25">
      <c r="A12" s="20"/>
      <c r="B12" s="19"/>
      <c r="C12" s="9">
        <v>0.81200000000000006</v>
      </c>
      <c r="D12" s="9">
        <v>0.9</v>
      </c>
      <c r="E12" s="9"/>
      <c r="F12" s="15">
        <f>(C12*D12)</f>
        <v>0.73080000000000012</v>
      </c>
      <c r="G12" s="9"/>
    </row>
    <row r="13" spans="1:7" ht="29.25" customHeight="1" x14ac:dyDescent="0.25">
      <c r="A13" s="20"/>
      <c r="B13" s="19"/>
      <c r="C13" s="9">
        <v>0.94</v>
      </c>
      <c r="D13" s="9">
        <v>0.9</v>
      </c>
      <c r="E13" s="9"/>
      <c r="F13" s="15">
        <f>(C13*D13)</f>
        <v>0.84599999999999997</v>
      </c>
      <c r="G13" s="9"/>
    </row>
    <row r="14" spans="1:7" ht="29.25" customHeight="1" x14ac:dyDescent="0.25">
      <c r="A14" s="20"/>
      <c r="B14" s="19"/>
      <c r="C14" s="9">
        <v>0.57999999999999996</v>
      </c>
      <c r="D14" s="9">
        <v>0.9</v>
      </c>
      <c r="E14" s="9"/>
      <c r="F14" s="15">
        <f>(C14*D14)</f>
        <v>0.52200000000000002</v>
      </c>
      <c r="G14" s="9"/>
    </row>
    <row r="15" spans="1:7" ht="29.25" customHeight="1" x14ac:dyDescent="0.25">
      <c r="A15" s="20"/>
      <c r="B15" s="19"/>
      <c r="C15" s="9">
        <v>2.34</v>
      </c>
      <c r="D15" s="9">
        <v>0.9</v>
      </c>
      <c r="E15" s="9"/>
      <c r="F15" s="15">
        <f>(C15*D15)</f>
        <v>2.1059999999999999</v>
      </c>
      <c r="G15" s="9"/>
    </row>
    <row r="16" spans="1:7" ht="33.75" customHeight="1" x14ac:dyDescent="0.25">
      <c r="A16" s="20"/>
      <c r="B16" s="19" t="s">
        <v>20</v>
      </c>
      <c r="C16" s="9">
        <v>0.84199999999999997</v>
      </c>
      <c r="D16" s="9">
        <v>0.9</v>
      </c>
      <c r="E16" s="9">
        <v>4</v>
      </c>
      <c r="F16" s="15">
        <f>(C16*D16*E16)</f>
        <v>3.0312000000000001</v>
      </c>
      <c r="G16" s="9"/>
    </row>
    <row r="17" spans="1:10" x14ac:dyDescent="0.25">
      <c r="A17" s="20"/>
      <c r="B17" s="11"/>
      <c r="C17" s="9">
        <v>1.23</v>
      </c>
      <c r="D17" s="9">
        <v>0.9</v>
      </c>
      <c r="E17" s="9"/>
      <c r="F17" s="15">
        <f>(C17*D17)</f>
        <v>1.107</v>
      </c>
      <c r="G17" s="9"/>
    </row>
    <row r="18" spans="1:10" x14ac:dyDescent="0.25">
      <c r="A18" s="20"/>
      <c r="B18" s="11"/>
      <c r="C18" s="9">
        <v>0.61</v>
      </c>
      <c r="D18" s="9">
        <v>0.9</v>
      </c>
      <c r="E18" s="9">
        <v>2</v>
      </c>
      <c r="F18" s="15">
        <f>(C18*D18*E18)</f>
        <v>1.0980000000000001</v>
      </c>
      <c r="G18" s="9"/>
    </row>
    <row r="19" spans="1:10" x14ac:dyDescent="0.25">
      <c r="A19" s="20"/>
      <c r="B19" s="11"/>
      <c r="C19" s="9">
        <v>7.4999999999999997E-2</v>
      </c>
      <c r="D19" s="9">
        <v>0.9</v>
      </c>
      <c r="E19" s="9">
        <v>2</v>
      </c>
      <c r="F19" s="15">
        <f>(C19*D19*E19)</f>
        <v>0.13500000000000001</v>
      </c>
      <c r="G19" s="9"/>
    </row>
    <row r="20" spans="1:10" x14ac:dyDescent="0.25">
      <c r="A20" s="20"/>
      <c r="B20" s="11" t="s">
        <v>21</v>
      </c>
      <c r="C20" s="9">
        <v>0.57999999999999996</v>
      </c>
      <c r="D20" s="9">
        <v>0.9</v>
      </c>
      <c r="E20" s="9"/>
      <c r="F20" s="15">
        <f t="shared" ref="F20:F21" si="0">(C20*D20)</f>
        <v>0.52200000000000002</v>
      </c>
      <c r="G20" s="9"/>
    </row>
    <row r="21" spans="1:10" x14ac:dyDescent="0.25">
      <c r="A21" s="20"/>
      <c r="B21" s="11"/>
      <c r="C21" s="9">
        <v>2.34</v>
      </c>
      <c r="D21" s="9">
        <v>0.9</v>
      </c>
      <c r="E21" s="9"/>
      <c r="F21" s="15">
        <f t="shared" si="0"/>
        <v>2.1059999999999999</v>
      </c>
      <c r="G21" s="9"/>
    </row>
    <row r="22" spans="1:10" x14ac:dyDescent="0.25">
      <c r="A22" s="20"/>
      <c r="B22" s="11" t="s">
        <v>29</v>
      </c>
      <c r="C22" s="9">
        <v>7.4999999999999997E-2</v>
      </c>
      <c r="D22" s="9">
        <v>3.15</v>
      </c>
      <c r="E22" s="9"/>
      <c r="F22" s="15">
        <f>(C22*D22)</f>
        <v>0.23624999999999999</v>
      </c>
      <c r="G22" s="9"/>
    </row>
    <row r="23" spans="1:10" ht="30" x14ac:dyDescent="0.25">
      <c r="A23" s="20"/>
      <c r="B23" s="19" t="s">
        <v>47</v>
      </c>
      <c r="C23" s="9">
        <v>1.24</v>
      </c>
      <c r="D23" s="9">
        <v>3.15</v>
      </c>
      <c r="E23" s="9"/>
      <c r="F23" s="15">
        <f>(C23*D23)</f>
        <v>3.9059999999999997</v>
      </c>
      <c r="G23" s="9"/>
    </row>
    <row r="24" spans="1:10" x14ac:dyDescent="0.25">
      <c r="A24" s="20"/>
      <c r="B24" s="11" t="s">
        <v>39</v>
      </c>
      <c r="C24" s="9"/>
      <c r="D24" s="9"/>
      <c r="E24" s="9"/>
      <c r="F24" s="15"/>
      <c r="G24" s="9"/>
    </row>
    <row r="25" spans="1:10" x14ac:dyDescent="0.25">
      <c r="A25" s="20"/>
      <c r="B25" s="11"/>
      <c r="C25" s="9"/>
      <c r="D25" s="9"/>
      <c r="E25" s="9"/>
      <c r="F25" s="18">
        <f>SUM(F6:F24)</f>
        <v>51.630449999999989</v>
      </c>
      <c r="G25" s="9"/>
    </row>
    <row r="26" spans="1:10" x14ac:dyDescent="0.25">
      <c r="A26" s="20"/>
      <c r="B26" s="11"/>
      <c r="C26" s="9"/>
      <c r="D26" s="9"/>
      <c r="E26" s="9"/>
      <c r="F26" s="18"/>
      <c r="G26" s="9"/>
    </row>
    <row r="27" spans="1:10" ht="30" x14ac:dyDescent="0.25">
      <c r="A27" s="20">
        <v>2</v>
      </c>
      <c r="B27" s="14" t="s">
        <v>30</v>
      </c>
      <c r="C27" s="9"/>
      <c r="D27" s="9"/>
      <c r="E27" s="9"/>
      <c r="F27" s="15"/>
      <c r="G27" s="9"/>
    </row>
    <row r="28" spans="1:10" x14ac:dyDescent="0.25">
      <c r="A28" s="20"/>
      <c r="B28" s="19" t="s">
        <v>31</v>
      </c>
      <c r="C28" s="9">
        <v>6.1</v>
      </c>
      <c r="D28" s="9">
        <v>3.15</v>
      </c>
      <c r="E28" s="9">
        <v>1</v>
      </c>
      <c r="F28" s="15">
        <f>(C28*D28*E28)</f>
        <v>19.215</v>
      </c>
      <c r="G28" s="32"/>
    </row>
    <row r="29" spans="1:10" x14ac:dyDescent="0.25">
      <c r="A29" s="20"/>
      <c r="B29" s="19" t="s">
        <v>90</v>
      </c>
      <c r="C29" s="9"/>
      <c r="D29" s="9"/>
      <c r="E29" s="9"/>
      <c r="F29" s="15">
        <f>I31</f>
        <v>3.2654999999999998</v>
      </c>
      <c r="G29" s="9">
        <v>1.48</v>
      </c>
      <c r="H29" s="9">
        <v>3.15</v>
      </c>
      <c r="I29" s="34">
        <f>(G29*H29)</f>
        <v>4.6619999999999999</v>
      </c>
      <c r="J29" s="9" t="s">
        <v>88</v>
      </c>
    </row>
    <row r="30" spans="1:10" x14ac:dyDescent="0.25">
      <c r="A30" s="20"/>
      <c r="B30" s="11"/>
      <c r="C30" s="9"/>
      <c r="D30" s="9"/>
      <c r="E30" s="9"/>
      <c r="F30" s="18">
        <f>SUM(F28:F29)</f>
        <v>22.480499999999999</v>
      </c>
      <c r="G30" s="9">
        <v>0.66500000000000004</v>
      </c>
      <c r="H30" s="9">
        <v>2.1</v>
      </c>
      <c r="I30" s="34">
        <f>(G30*H30)</f>
        <v>1.3965000000000001</v>
      </c>
      <c r="J30" s="9" t="s">
        <v>89</v>
      </c>
    </row>
    <row r="31" spans="1:10" x14ac:dyDescent="0.25">
      <c r="A31" s="20"/>
      <c r="B31" s="11"/>
      <c r="C31" s="9"/>
      <c r="D31" s="9"/>
      <c r="E31" s="9"/>
      <c r="F31" s="15"/>
      <c r="G31" s="9"/>
      <c r="H31" s="9"/>
      <c r="I31" s="35">
        <f>(I29-I30)</f>
        <v>3.2654999999999998</v>
      </c>
      <c r="J31" s="9"/>
    </row>
    <row r="32" spans="1:10" ht="46.5" customHeight="1" x14ac:dyDescent="0.25">
      <c r="A32" s="20">
        <v>3</v>
      </c>
      <c r="B32" s="14" t="s">
        <v>22</v>
      </c>
      <c r="C32" s="9"/>
      <c r="D32" s="9"/>
      <c r="E32" s="9"/>
      <c r="F32" s="15"/>
      <c r="G32" s="33"/>
    </row>
    <row r="33" spans="1:7" x14ac:dyDescent="0.25">
      <c r="A33" s="20"/>
      <c r="B33" s="11" t="s">
        <v>48</v>
      </c>
      <c r="C33" s="9">
        <v>1.23</v>
      </c>
      <c r="D33" s="9">
        <v>0.81</v>
      </c>
      <c r="E33" s="9"/>
      <c r="F33" s="18">
        <f>(C33*D33)</f>
        <v>0.99630000000000007</v>
      </c>
      <c r="G33" s="9"/>
    </row>
    <row r="34" spans="1:7" ht="30" x14ac:dyDescent="0.25">
      <c r="A34" s="20"/>
      <c r="B34" s="19" t="s">
        <v>50</v>
      </c>
      <c r="C34" s="9">
        <v>0.67</v>
      </c>
      <c r="D34" s="9">
        <v>0.81</v>
      </c>
      <c r="E34" s="9"/>
      <c r="F34" s="15">
        <f>(C34*D34)</f>
        <v>0.54270000000000007</v>
      </c>
      <c r="G34" s="9"/>
    </row>
    <row r="35" spans="1:7" x14ac:dyDescent="0.25">
      <c r="A35" s="20"/>
      <c r="B35" s="11"/>
      <c r="C35" s="9">
        <v>0.67</v>
      </c>
      <c r="D35" s="9">
        <v>0.81</v>
      </c>
      <c r="E35" s="9"/>
      <c r="F35" s="15">
        <f>(C35*D35)</f>
        <v>0.54270000000000007</v>
      </c>
      <c r="G35" s="9"/>
    </row>
    <row r="36" spans="1:7" x14ac:dyDescent="0.25">
      <c r="A36" s="20"/>
      <c r="B36" s="11"/>
      <c r="C36" s="9">
        <v>0.6</v>
      </c>
      <c r="D36" s="9">
        <v>0.81</v>
      </c>
      <c r="E36" s="9"/>
      <c r="F36" s="15">
        <f>(C36*D36)</f>
        <v>0.48599999999999999</v>
      </c>
      <c r="G36" s="9"/>
    </row>
    <row r="37" spans="1:7" x14ac:dyDescent="0.25">
      <c r="A37" s="20"/>
      <c r="B37" s="11"/>
      <c r="C37" s="9"/>
      <c r="D37" s="9"/>
      <c r="E37" s="9"/>
      <c r="F37" s="18">
        <f>SUM(F34:F36)</f>
        <v>1.5714000000000001</v>
      </c>
      <c r="G37" s="9"/>
    </row>
    <row r="38" spans="1:7" x14ac:dyDescent="0.25">
      <c r="A38" s="20"/>
      <c r="G38" s="9"/>
    </row>
    <row r="39" spans="1:7" x14ac:dyDescent="0.25">
      <c r="A39" s="20"/>
      <c r="B39" s="11"/>
      <c r="C39" s="9"/>
      <c r="D39" s="9"/>
      <c r="E39" s="9"/>
      <c r="F39" s="18"/>
      <c r="G39" s="9"/>
    </row>
    <row r="40" spans="1:7" ht="46.5" customHeight="1" x14ac:dyDescent="0.25">
      <c r="A40" s="20">
        <v>4</v>
      </c>
      <c r="B40" s="31" t="s">
        <v>105</v>
      </c>
      <c r="C40" s="9"/>
      <c r="D40" s="9"/>
      <c r="E40" s="9"/>
      <c r="F40" s="16"/>
      <c r="G40" s="20"/>
    </row>
    <row r="41" spans="1:7" x14ac:dyDescent="0.25">
      <c r="A41" s="20"/>
      <c r="B41" s="11" t="s">
        <v>23</v>
      </c>
      <c r="C41" s="9">
        <v>2.4700000000000002</v>
      </c>
      <c r="D41" s="9">
        <v>0.84</v>
      </c>
      <c r="E41" s="9"/>
      <c r="F41" s="16">
        <f>(C41*D41)</f>
        <v>2.0748000000000002</v>
      </c>
      <c r="G41" s="9"/>
    </row>
    <row r="42" spans="1:7" x14ac:dyDescent="0.25">
      <c r="A42" s="20"/>
      <c r="B42" s="11"/>
      <c r="C42" s="9">
        <v>0.25</v>
      </c>
      <c r="D42" s="9">
        <v>2.4700000000000002</v>
      </c>
      <c r="E42" s="9"/>
      <c r="F42" s="16">
        <f>(C42*D42)</f>
        <v>0.61750000000000005</v>
      </c>
      <c r="G42" s="9"/>
    </row>
    <row r="43" spans="1:7" x14ac:dyDescent="0.25">
      <c r="A43" s="20"/>
      <c r="B43" s="11"/>
      <c r="C43" s="9">
        <v>0.22500000000000001</v>
      </c>
      <c r="D43" s="9">
        <v>2.4700000000000002</v>
      </c>
      <c r="E43" s="9"/>
      <c r="F43" s="16">
        <f>(C43*D43)</f>
        <v>0.55575000000000008</v>
      </c>
      <c r="G43" s="9"/>
    </row>
    <row r="44" spans="1:7" x14ac:dyDescent="0.25">
      <c r="A44" s="20"/>
      <c r="B44" s="11" t="s">
        <v>24</v>
      </c>
      <c r="C44" s="9">
        <v>4.3600000000000003</v>
      </c>
      <c r="D44" s="9">
        <v>0.7</v>
      </c>
      <c r="E44" s="9"/>
      <c r="F44" s="16">
        <f>(C44*D44)</f>
        <v>3.052</v>
      </c>
      <c r="G44" s="9"/>
    </row>
    <row r="45" spans="1:7" x14ac:dyDescent="0.25">
      <c r="A45" s="20"/>
      <c r="B45" s="11"/>
      <c r="C45" s="9"/>
      <c r="D45" s="9"/>
      <c r="E45" s="9"/>
      <c r="F45" s="29">
        <f>SUM(F41:F44)</f>
        <v>6.3000500000000006</v>
      </c>
      <c r="G45" s="9"/>
    </row>
    <row r="46" spans="1:7" x14ac:dyDescent="0.25">
      <c r="A46" s="20"/>
      <c r="B46" s="11"/>
      <c r="C46" s="9"/>
      <c r="D46" s="9"/>
      <c r="E46" s="9"/>
      <c r="F46" s="16"/>
      <c r="G46" s="9"/>
    </row>
    <row r="47" spans="1:7" ht="30" x14ac:dyDescent="0.25">
      <c r="A47" s="20">
        <v>5</v>
      </c>
      <c r="B47" s="14" t="s">
        <v>49</v>
      </c>
      <c r="C47" s="9"/>
      <c r="D47" s="9"/>
      <c r="E47" s="9"/>
      <c r="F47" s="16"/>
      <c r="G47" s="9"/>
    </row>
    <row r="48" spans="1:7" x14ac:dyDescent="0.25">
      <c r="A48" s="20"/>
      <c r="B48" s="11" t="s">
        <v>25</v>
      </c>
      <c r="C48" s="9">
        <v>1.65</v>
      </c>
      <c r="D48" s="9">
        <v>0.45</v>
      </c>
      <c r="E48" s="9"/>
      <c r="F48" s="16">
        <f>(C48*D48)</f>
        <v>0.74249999999999994</v>
      </c>
      <c r="G48" s="9"/>
    </row>
    <row r="49" spans="1:7" x14ac:dyDescent="0.25">
      <c r="A49" s="20"/>
      <c r="B49" s="11"/>
      <c r="C49" s="9">
        <v>2.64</v>
      </c>
      <c r="D49" s="9">
        <v>0.45</v>
      </c>
      <c r="E49" s="9"/>
      <c r="F49" s="16">
        <f>(C49*D49)</f>
        <v>1.1880000000000002</v>
      </c>
      <c r="G49" s="9"/>
    </row>
    <row r="50" spans="1:7" ht="30" x14ac:dyDescent="0.25">
      <c r="A50" s="20"/>
      <c r="B50" s="19" t="s">
        <v>26</v>
      </c>
      <c r="C50" s="9">
        <v>2.5</v>
      </c>
      <c r="D50" s="9">
        <v>0.45</v>
      </c>
      <c r="E50" s="9">
        <v>2</v>
      </c>
      <c r="F50" s="16">
        <f>(C50*D50*E50)</f>
        <v>2.25</v>
      </c>
      <c r="G50" s="9"/>
    </row>
    <row r="51" spans="1:7" x14ac:dyDescent="0.25">
      <c r="A51" s="20"/>
      <c r="B51" s="11"/>
      <c r="C51" s="9">
        <v>1</v>
      </c>
      <c r="D51" s="9">
        <v>0.45</v>
      </c>
      <c r="E51" s="9">
        <v>2</v>
      </c>
      <c r="F51" s="16">
        <f>(C51*D51*E51)</f>
        <v>0.9</v>
      </c>
      <c r="G51" s="9"/>
    </row>
    <row r="52" spans="1:7" x14ac:dyDescent="0.25">
      <c r="A52" s="20"/>
      <c r="B52" s="11"/>
      <c r="C52" s="9">
        <v>1</v>
      </c>
      <c r="D52" s="9">
        <v>2.5</v>
      </c>
      <c r="E52" s="9">
        <v>2</v>
      </c>
      <c r="F52" s="15">
        <f>(C52*D52*E52)</f>
        <v>5</v>
      </c>
      <c r="G52" s="9"/>
    </row>
    <row r="53" spans="1:7" x14ac:dyDescent="0.25">
      <c r="A53" s="20"/>
      <c r="B53" s="11"/>
      <c r="C53" s="9"/>
      <c r="D53" s="9"/>
      <c r="E53" s="9"/>
      <c r="F53" s="18">
        <f>SUM(F48:F52)</f>
        <v>10.080500000000001</v>
      </c>
      <c r="G53" s="9"/>
    </row>
    <row r="54" spans="1:7" x14ac:dyDescent="0.25">
      <c r="A54" s="20"/>
      <c r="B54" s="11"/>
      <c r="C54" s="9"/>
      <c r="D54" s="9"/>
      <c r="E54" s="9"/>
      <c r="F54" s="15"/>
      <c r="G54" s="9"/>
    </row>
    <row r="55" spans="1:7" x14ac:dyDescent="0.25">
      <c r="A55" s="20">
        <v>6</v>
      </c>
      <c r="B55" s="24" t="s">
        <v>27</v>
      </c>
      <c r="C55" s="9"/>
      <c r="D55" s="9"/>
      <c r="E55" s="9"/>
      <c r="F55" s="15"/>
      <c r="G55" s="9"/>
    </row>
    <row r="56" spans="1:7" x14ac:dyDescent="0.25">
      <c r="A56" s="20"/>
      <c r="B56" s="11" t="s">
        <v>11</v>
      </c>
      <c r="C56" s="9">
        <v>2.4700000000000002</v>
      </c>
      <c r="D56" s="9">
        <v>0.25</v>
      </c>
      <c r="E56" s="9"/>
      <c r="F56" s="18">
        <f>(C56*D56)</f>
        <v>0.61750000000000005</v>
      </c>
      <c r="G56" s="9"/>
    </row>
    <row r="57" spans="1:7" x14ac:dyDescent="0.25">
      <c r="A57" s="20"/>
      <c r="B57" s="11"/>
      <c r="C57" s="9"/>
      <c r="D57" s="9"/>
      <c r="E57" s="9"/>
      <c r="F57" s="15"/>
      <c r="G57" s="9"/>
    </row>
    <row r="58" spans="1:7" x14ac:dyDescent="0.25">
      <c r="A58" s="20">
        <v>7</v>
      </c>
      <c r="B58" s="14" t="s">
        <v>28</v>
      </c>
      <c r="C58" s="9"/>
      <c r="D58" s="9"/>
      <c r="E58" s="9"/>
      <c r="F58" s="15"/>
      <c r="G58" s="9"/>
    </row>
    <row r="59" spans="1:7" x14ac:dyDescent="0.25">
      <c r="A59" s="20"/>
      <c r="B59" s="19"/>
      <c r="C59" s="9">
        <v>0.59</v>
      </c>
      <c r="D59" s="9">
        <v>2.4700000000000002</v>
      </c>
      <c r="E59" s="9">
        <v>2</v>
      </c>
      <c r="F59" s="18">
        <f>(C59*D59*E59)</f>
        <v>2.9146000000000001</v>
      </c>
      <c r="G59" s="9"/>
    </row>
    <row r="60" spans="1:7" x14ac:dyDescent="0.25">
      <c r="A60" s="20"/>
      <c r="B60" s="11"/>
      <c r="C60" s="9"/>
      <c r="D60" s="9"/>
      <c r="E60" s="9"/>
      <c r="F60" s="15"/>
      <c r="G60" s="9"/>
    </row>
    <row r="61" spans="1:7" x14ac:dyDescent="0.25">
      <c r="A61" s="20">
        <v>8</v>
      </c>
      <c r="B61" s="24" t="s">
        <v>40</v>
      </c>
      <c r="C61" s="9">
        <v>0.6</v>
      </c>
      <c r="D61" s="9">
        <v>2.4700000000000002</v>
      </c>
      <c r="E61" s="9"/>
      <c r="F61" s="18">
        <f>(C61*D61)</f>
        <v>1.482</v>
      </c>
      <c r="G61" s="9"/>
    </row>
    <row r="62" spans="1:7" x14ac:dyDescent="0.25">
      <c r="A62" s="20"/>
      <c r="B62" s="11"/>
      <c r="C62" s="9"/>
      <c r="D62" s="9"/>
      <c r="E62" s="9"/>
      <c r="F62" s="15"/>
      <c r="G62" s="9"/>
    </row>
    <row r="63" spans="1:7" ht="30" x14ac:dyDescent="0.25">
      <c r="A63" s="20">
        <v>9</v>
      </c>
      <c r="B63" s="14" t="s">
        <v>106</v>
      </c>
      <c r="C63" s="9"/>
      <c r="D63" s="9"/>
      <c r="E63" s="9"/>
      <c r="F63" s="15">
        <v>10</v>
      </c>
      <c r="G63" s="9"/>
    </row>
    <row r="64" spans="1:7" x14ac:dyDescent="0.25">
      <c r="A64" s="20"/>
      <c r="B64" s="24"/>
      <c r="C64" s="9"/>
      <c r="D64" s="9"/>
      <c r="E64" s="9"/>
      <c r="F64" s="15"/>
      <c r="G64" s="9"/>
    </row>
    <row r="65" spans="1:7" x14ac:dyDescent="0.25">
      <c r="A65" s="20">
        <v>10</v>
      </c>
      <c r="B65" s="24" t="s">
        <v>107</v>
      </c>
      <c r="C65" s="9"/>
      <c r="D65" s="9"/>
      <c r="E65" s="9"/>
      <c r="F65" s="15">
        <v>5.21</v>
      </c>
      <c r="G65" s="9"/>
    </row>
    <row r="66" spans="1:7" x14ac:dyDescent="0.25">
      <c r="A66" s="20"/>
      <c r="B66" s="11" t="s">
        <v>83</v>
      </c>
      <c r="C66" s="9"/>
      <c r="D66" s="9"/>
      <c r="E66" s="9"/>
      <c r="F66" s="9">
        <v>20.13</v>
      </c>
      <c r="G66" s="9"/>
    </row>
    <row r="67" spans="1:7" x14ac:dyDescent="0.25">
      <c r="A67" s="20"/>
      <c r="B67" s="11"/>
      <c r="C67" s="9"/>
      <c r="D67" s="9"/>
      <c r="E67" s="9"/>
      <c r="F67" s="18">
        <f>SUM(F65:F66)</f>
        <v>25.34</v>
      </c>
      <c r="G67" s="9"/>
    </row>
    <row r="68" spans="1:7" x14ac:dyDescent="0.25">
      <c r="A68" s="20"/>
      <c r="B68" s="11"/>
      <c r="C68" s="9"/>
      <c r="D68" s="9"/>
      <c r="E68" s="9"/>
      <c r="F68" s="18"/>
      <c r="G68" s="9"/>
    </row>
    <row r="69" spans="1:7" x14ac:dyDescent="0.25">
      <c r="A69" s="20">
        <v>11</v>
      </c>
      <c r="B69" s="11" t="s">
        <v>76</v>
      </c>
      <c r="C69" s="9">
        <v>5.9</v>
      </c>
      <c r="D69" s="9">
        <v>0.05</v>
      </c>
      <c r="E69" s="9"/>
      <c r="F69" s="15">
        <f>(C69*D69)</f>
        <v>0.29500000000000004</v>
      </c>
      <c r="G69" s="9"/>
    </row>
    <row r="70" spans="1:7" x14ac:dyDescent="0.25">
      <c r="A70" s="20"/>
      <c r="B70" s="11"/>
      <c r="C70" s="9">
        <v>2.64</v>
      </c>
      <c r="D70" s="9">
        <v>0.05</v>
      </c>
      <c r="E70" s="9"/>
      <c r="F70" s="15">
        <f>(C70*D70)</f>
        <v>0.13200000000000001</v>
      </c>
      <c r="G70" s="9"/>
    </row>
    <row r="71" spans="1:7" x14ac:dyDescent="0.25">
      <c r="A71" s="20"/>
      <c r="B71" s="11"/>
      <c r="C71" s="9">
        <v>4.7</v>
      </c>
      <c r="D71" s="9">
        <v>2.64</v>
      </c>
      <c r="E71" s="9"/>
      <c r="F71" s="15">
        <f>(C71*D71)</f>
        <v>12.408000000000001</v>
      </c>
      <c r="G71" s="9"/>
    </row>
    <row r="72" spans="1:7" x14ac:dyDescent="0.25">
      <c r="A72" s="20"/>
      <c r="B72" s="11" t="s">
        <v>77</v>
      </c>
      <c r="C72" s="9">
        <v>0.16</v>
      </c>
      <c r="D72" s="9">
        <v>0.12</v>
      </c>
      <c r="E72" s="9">
        <v>20</v>
      </c>
      <c r="F72" s="15">
        <f>(C72*D72*E72)</f>
        <v>0.38399999999999995</v>
      </c>
      <c r="G72" s="9"/>
    </row>
    <row r="73" spans="1:7" x14ac:dyDescent="0.25">
      <c r="A73" s="20"/>
      <c r="B73" s="11"/>
      <c r="C73" s="9">
        <v>0.16</v>
      </c>
      <c r="D73" s="9">
        <v>2.6</v>
      </c>
      <c r="E73" s="9">
        <v>20</v>
      </c>
      <c r="F73" s="15">
        <f>(C73*D73*E73)</f>
        <v>8.32</v>
      </c>
      <c r="G73" s="9"/>
    </row>
    <row r="74" spans="1:7" x14ac:dyDescent="0.25">
      <c r="A74" s="20"/>
      <c r="B74" s="11"/>
      <c r="C74" s="9">
        <v>0.12</v>
      </c>
      <c r="D74" s="9">
        <v>2.6</v>
      </c>
      <c r="E74" s="9">
        <v>10</v>
      </c>
      <c r="F74" s="15">
        <f>(C74*D74*E74)</f>
        <v>3.12</v>
      </c>
      <c r="G74" s="9"/>
    </row>
    <row r="75" spans="1:7" x14ac:dyDescent="0.25">
      <c r="A75" s="20"/>
      <c r="B75" s="11"/>
      <c r="C75" s="9"/>
      <c r="D75" s="9"/>
      <c r="E75" s="9"/>
      <c r="F75" s="18">
        <f>SUM(F69:F74)</f>
        <v>24.659000000000002</v>
      </c>
      <c r="G75" s="9"/>
    </row>
    <row r="76" spans="1:7" x14ac:dyDescent="0.25">
      <c r="A76" s="20"/>
      <c r="B76" s="11"/>
      <c r="C76" s="9"/>
      <c r="D76" s="9"/>
      <c r="E76" s="9"/>
      <c r="F76" s="15"/>
      <c r="G76" s="9"/>
    </row>
    <row r="77" spans="1:7" x14ac:dyDescent="0.25">
      <c r="A77" s="20">
        <v>12</v>
      </c>
      <c r="B77" s="14" t="s">
        <v>32</v>
      </c>
      <c r="C77" s="9"/>
      <c r="D77" s="9"/>
      <c r="E77" s="9"/>
      <c r="F77" s="15"/>
      <c r="G77" s="9"/>
    </row>
    <row r="78" spans="1:7" x14ac:dyDescent="0.25">
      <c r="A78" s="20"/>
      <c r="B78" s="11" t="s">
        <v>33</v>
      </c>
      <c r="C78" s="9"/>
      <c r="D78" s="9"/>
      <c r="E78" s="9"/>
      <c r="F78" s="10">
        <v>20</v>
      </c>
      <c r="G78" s="9"/>
    </row>
    <row r="79" spans="1:7" x14ac:dyDescent="0.25">
      <c r="A79" s="20"/>
      <c r="B79" s="19" t="s">
        <v>34</v>
      </c>
      <c r="C79" s="9"/>
      <c r="D79" s="9"/>
      <c r="E79" s="9"/>
      <c r="F79" s="10">
        <v>2</v>
      </c>
      <c r="G79" s="9"/>
    </row>
    <row r="80" spans="1:7" x14ac:dyDescent="0.25">
      <c r="A80" s="20"/>
      <c r="B80" s="11" t="s">
        <v>35</v>
      </c>
      <c r="C80" s="9"/>
      <c r="D80" s="9"/>
      <c r="E80" s="9"/>
      <c r="F80" s="15">
        <v>2.1</v>
      </c>
      <c r="G80" s="9"/>
    </row>
    <row r="81" spans="1:7" x14ac:dyDescent="0.25">
      <c r="A81" s="20"/>
      <c r="B81" s="9"/>
      <c r="C81" s="9"/>
      <c r="D81" s="9"/>
      <c r="E81" s="9"/>
      <c r="F81" s="15">
        <v>2.42</v>
      </c>
      <c r="G81" s="9"/>
    </row>
    <row r="82" spans="1:7" x14ac:dyDescent="0.25">
      <c r="A82" s="20"/>
      <c r="B82" s="9"/>
      <c r="C82" s="9"/>
      <c r="D82" s="9"/>
      <c r="E82" s="9"/>
      <c r="F82" s="18">
        <f>SUM(F80:F81)</f>
        <v>4.5199999999999996</v>
      </c>
      <c r="G82" s="9" t="s">
        <v>36</v>
      </c>
    </row>
    <row r="83" spans="1:7" x14ac:dyDescent="0.25">
      <c r="A83" s="20">
        <v>13</v>
      </c>
      <c r="B83" s="9" t="s">
        <v>37</v>
      </c>
      <c r="C83" s="9"/>
      <c r="D83" s="9"/>
      <c r="E83" s="9"/>
      <c r="F83" s="15"/>
      <c r="G83" s="9"/>
    </row>
    <row r="84" spans="1:7" x14ac:dyDescent="0.25">
      <c r="A84" s="25"/>
      <c r="B84" s="11" t="s">
        <v>38</v>
      </c>
      <c r="C84" s="9">
        <v>0.5</v>
      </c>
      <c r="D84" s="9">
        <v>0.95</v>
      </c>
      <c r="E84" s="9">
        <v>8</v>
      </c>
      <c r="F84" s="15">
        <f>(C84*D84*E84)</f>
        <v>3.8</v>
      </c>
      <c r="G84" s="9"/>
    </row>
    <row r="85" spans="1:7" x14ac:dyDescent="0.25">
      <c r="A85" s="25"/>
      <c r="B85" s="11" t="s">
        <v>98</v>
      </c>
      <c r="C85" s="9"/>
      <c r="D85" s="9"/>
      <c r="E85" s="9"/>
      <c r="F85" s="15">
        <v>20.29</v>
      </c>
      <c r="G85" s="9"/>
    </row>
    <row r="86" spans="1:7" x14ac:dyDescent="0.25">
      <c r="A86" s="25"/>
      <c r="B86" s="11" t="s">
        <v>99</v>
      </c>
      <c r="C86" s="9">
        <v>0.875</v>
      </c>
      <c r="D86" s="9">
        <v>3.15</v>
      </c>
      <c r="E86" s="9">
        <v>2</v>
      </c>
      <c r="F86" s="15">
        <f>(C86*D86*E86)</f>
        <v>5.5125000000000002</v>
      </c>
      <c r="G86" s="9"/>
    </row>
    <row r="87" spans="1:7" x14ac:dyDescent="0.25">
      <c r="A87" s="25"/>
      <c r="B87" s="11" t="s">
        <v>100</v>
      </c>
      <c r="C87" s="9">
        <v>6.1</v>
      </c>
      <c r="D87" s="9">
        <v>0.875</v>
      </c>
      <c r="E87" s="9"/>
      <c r="F87" s="15">
        <f>(C87*D87)</f>
        <v>5.3374999999999995</v>
      </c>
      <c r="G87" s="9"/>
    </row>
    <row r="88" spans="1:7" x14ac:dyDescent="0.25">
      <c r="A88" s="25"/>
      <c r="B88" s="11"/>
      <c r="C88" s="9"/>
      <c r="D88" s="9"/>
      <c r="E88" s="9"/>
      <c r="F88" s="18">
        <f>SUM(F84:F87)</f>
        <v>34.94</v>
      </c>
      <c r="G88" s="9"/>
    </row>
    <row r="89" spans="1:7" x14ac:dyDescent="0.25">
      <c r="A89" s="25"/>
      <c r="B89" s="11"/>
      <c r="C89" s="9"/>
      <c r="D89" s="9"/>
      <c r="E89" s="9"/>
      <c r="F89" s="18"/>
      <c r="G89" s="9"/>
    </row>
    <row r="90" spans="1:7" x14ac:dyDescent="0.25">
      <c r="A90" s="25">
        <v>13.1</v>
      </c>
      <c r="B90" s="24" t="s">
        <v>103</v>
      </c>
      <c r="C90" s="9">
        <v>0.95</v>
      </c>
      <c r="D90" s="9">
        <v>1.95</v>
      </c>
      <c r="E90" s="9">
        <v>8</v>
      </c>
      <c r="F90" s="18">
        <f>(C90*D90*E90)</f>
        <v>14.819999999999999</v>
      </c>
      <c r="G90" s="9"/>
    </row>
    <row r="91" spans="1:7" x14ac:dyDescent="0.25">
      <c r="A91" s="25"/>
      <c r="B91" s="24"/>
      <c r="C91" s="9"/>
      <c r="D91" s="9"/>
      <c r="E91" s="9"/>
      <c r="F91" s="15"/>
      <c r="G91" s="9"/>
    </row>
    <row r="92" spans="1:7" ht="30.75" customHeight="1" x14ac:dyDescent="0.25">
      <c r="A92" s="25">
        <v>14</v>
      </c>
      <c r="B92" s="19" t="s">
        <v>78</v>
      </c>
      <c r="C92" s="9">
        <v>4.5</v>
      </c>
      <c r="D92" s="9"/>
      <c r="E92" s="9"/>
      <c r="F92" s="15">
        <f>C92</f>
        <v>4.5</v>
      </c>
      <c r="G92" s="9"/>
    </row>
    <row r="93" spans="1:7" x14ac:dyDescent="0.25">
      <c r="A93" s="20"/>
      <c r="B93" s="11"/>
      <c r="C93" s="9">
        <v>2.41</v>
      </c>
      <c r="D93" s="9"/>
      <c r="E93" s="9"/>
      <c r="F93" s="15">
        <f>C93</f>
        <v>2.41</v>
      </c>
      <c r="G93" s="9"/>
    </row>
    <row r="94" spans="1:7" x14ac:dyDescent="0.25">
      <c r="A94" s="20"/>
      <c r="B94" s="11"/>
      <c r="C94" s="9"/>
      <c r="D94" s="9"/>
      <c r="E94" s="9"/>
      <c r="F94" s="18">
        <f>SUM(F92:F93)</f>
        <v>6.91</v>
      </c>
      <c r="G94" s="9"/>
    </row>
    <row r="95" spans="1:7" ht="30" x14ac:dyDescent="0.25">
      <c r="A95" s="20">
        <v>15</v>
      </c>
      <c r="B95" s="19" t="s">
        <v>86</v>
      </c>
      <c r="C95" s="9">
        <v>5.26</v>
      </c>
      <c r="D95" s="9"/>
      <c r="E95" s="9">
        <v>2</v>
      </c>
      <c r="F95" s="15">
        <f>(C95*E95)</f>
        <v>10.52</v>
      </c>
      <c r="G95" s="9"/>
    </row>
    <row r="96" spans="1:7" x14ac:dyDescent="0.25">
      <c r="A96" s="20"/>
      <c r="B96" s="11"/>
      <c r="C96" s="9">
        <v>6.1</v>
      </c>
      <c r="D96" s="9"/>
      <c r="E96" s="9"/>
      <c r="F96" s="15">
        <f>C96</f>
        <v>6.1</v>
      </c>
      <c r="G96" s="9"/>
    </row>
    <row r="97" spans="1:7" x14ac:dyDescent="0.25">
      <c r="A97" s="20"/>
      <c r="B97" s="11"/>
      <c r="C97" s="9">
        <v>0.65</v>
      </c>
      <c r="D97" s="9"/>
      <c r="E97" s="9">
        <v>2</v>
      </c>
      <c r="F97" s="15">
        <f>(C97*E97)</f>
        <v>1.3</v>
      </c>
      <c r="G97" s="9"/>
    </row>
    <row r="98" spans="1:7" x14ac:dyDescent="0.25">
      <c r="A98" s="20"/>
      <c r="B98" s="11"/>
      <c r="C98" s="9">
        <v>0.23</v>
      </c>
      <c r="D98" s="9"/>
      <c r="E98" s="9">
        <v>2</v>
      </c>
      <c r="F98" s="15">
        <f>(C98*E98)</f>
        <v>0.46</v>
      </c>
      <c r="G98" s="9"/>
    </row>
    <row r="99" spans="1:7" x14ac:dyDescent="0.25">
      <c r="A99" s="20"/>
      <c r="B99" s="24"/>
      <c r="C99" s="9"/>
      <c r="D99" s="9"/>
      <c r="E99" s="9"/>
      <c r="F99" s="18">
        <f>SUM(F95:F98)</f>
        <v>18.38</v>
      </c>
      <c r="G99" s="9"/>
    </row>
    <row r="100" spans="1:7" x14ac:dyDescent="0.25">
      <c r="A100" s="20"/>
      <c r="B100" s="24"/>
      <c r="C100" s="9"/>
      <c r="D100" s="9"/>
      <c r="E100" s="9"/>
      <c r="F100" s="18"/>
      <c r="G100" s="9"/>
    </row>
    <row r="101" spans="1:7" x14ac:dyDescent="0.25">
      <c r="A101" s="20">
        <v>16</v>
      </c>
      <c r="B101" s="19" t="s">
        <v>80</v>
      </c>
      <c r="C101" s="9"/>
      <c r="D101" s="9"/>
      <c r="E101" s="9"/>
      <c r="F101" s="15">
        <v>5</v>
      </c>
      <c r="G101" s="9"/>
    </row>
    <row r="102" spans="1:7" x14ac:dyDescent="0.25">
      <c r="A102" s="20"/>
      <c r="B102" s="19" t="s">
        <v>81</v>
      </c>
      <c r="C102" s="9"/>
      <c r="D102" s="9"/>
      <c r="E102" s="9"/>
      <c r="F102" s="15">
        <v>3</v>
      </c>
      <c r="G102" s="9"/>
    </row>
    <row r="103" spans="1:7" x14ac:dyDescent="0.25">
      <c r="A103" s="20"/>
      <c r="B103" s="19" t="s">
        <v>82</v>
      </c>
      <c r="C103" s="9"/>
      <c r="D103" s="9"/>
      <c r="E103" s="9"/>
      <c r="F103" s="18">
        <v>6</v>
      </c>
      <c r="G103" s="9"/>
    </row>
    <row r="104" spans="1:7" x14ac:dyDescent="0.25">
      <c r="A104" s="20"/>
      <c r="B104" s="19"/>
      <c r="C104" s="9"/>
      <c r="D104" s="9"/>
      <c r="E104" s="9"/>
      <c r="F104" s="18"/>
      <c r="G104" s="9"/>
    </row>
    <row r="105" spans="1:7" ht="45" x14ac:dyDescent="0.25">
      <c r="A105" s="20">
        <v>17</v>
      </c>
      <c r="B105" s="19" t="s">
        <v>70</v>
      </c>
      <c r="C105" s="9"/>
      <c r="D105" s="9"/>
      <c r="E105" s="9"/>
      <c r="F105" s="18"/>
      <c r="G105" s="9"/>
    </row>
    <row r="106" spans="1:7" x14ac:dyDescent="0.25">
      <c r="A106" s="20"/>
      <c r="B106" s="19"/>
      <c r="C106" s="9"/>
      <c r="D106" s="9"/>
      <c r="E106" s="9"/>
      <c r="F106" s="18"/>
      <c r="G106" s="9"/>
    </row>
    <row r="107" spans="1:7" x14ac:dyDescent="0.25">
      <c r="A107" s="20">
        <v>18</v>
      </c>
      <c r="B107" s="24" t="s">
        <v>87</v>
      </c>
      <c r="C107" s="9">
        <v>0.66500000000000004</v>
      </c>
      <c r="D107" s="9">
        <v>2.1</v>
      </c>
      <c r="E107" s="9"/>
      <c r="F107" s="18">
        <f>(C107*D107)</f>
        <v>1.3965000000000001</v>
      </c>
      <c r="G107" s="9"/>
    </row>
    <row r="108" spans="1:7" x14ac:dyDescent="0.25">
      <c r="A108" s="20"/>
      <c r="B108" s="24"/>
      <c r="C108" s="9"/>
      <c r="D108" s="9"/>
      <c r="E108" s="9"/>
      <c r="F108" s="18"/>
      <c r="G108" s="9"/>
    </row>
    <row r="109" spans="1:7" x14ac:dyDescent="0.25">
      <c r="A109" s="20">
        <v>19</v>
      </c>
      <c r="B109" s="24" t="s">
        <v>92</v>
      </c>
      <c r="C109" s="9">
        <v>0.82499999999999996</v>
      </c>
      <c r="D109" s="9">
        <v>0.9</v>
      </c>
      <c r="E109" s="9"/>
      <c r="F109" s="15">
        <f>(C109*D109)</f>
        <v>0.74249999999999994</v>
      </c>
      <c r="G109" s="9"/>
    </row>
    <row r="110" spans="1:7" x14ac:dyDescent="0.25">
      <c r="A110" s="20"/>
      <c r="B110" s="24"/>
      <c r="C110" s="9"/>
      <c r="D110" s="9"/>
      <c r="E110" s="9"/>
      <c r="F110" s="18"/>
      <c r="G110" s="9"/>
    </row>
    <row r="111" spans="1:7" ht="30" x14ac:dyDescent="0.25">
      <c r="A111" s="20">
        <v>20</v>
      </c>
      <c r="B111" s="14" t="s">
        <v>91</v>
      </c>
      <c r="C111" s="9"/>
      <c r="D111" s="9"/>
      <c r="E111" s="9"/>
      <c r="F111" s="18">
        <v>1</v>
      </c>
      <c r="G111" s="9"/>
    </row>
    <row r="112" spans="1:7" x14ac:dyDescent="0.25">
      <c r="A112" s="20"/>
      <c r="B112" s="14"/>
      <c r="C112" s="9"/>
      <c r="D112" s="9"/>
      <c r="E112" s="9"/>
      <c r="F112" s="18"/>
      <c r="G112" s="9"/>
    </row>
    <row r="113" spans="1:7" ht="45" x14ac:dyDescent="0.25">
      <c r="A113" s="20">
        <v>21</v>
      </c>
      <c r="B113" s="14" t="s">
        <v>56</v>
      </c>
      <c r="C113" s="9"/>
      <c r="D113" s="9"/>
      <c r="E113" s="9"/>
      <c r="F113" s="18"/>
      <c r="G113" s="9"/>
    </row>
    <row r="114" spans="1:7" x14ac:dyDescent="0.25">
      <c r="A114" s="20"/>
      <c r="B114" s="14"/>
      <c r="C114" s="9"/>
      <c r="D114" s="9"/>
      <c r="E114" s="9"/>
      <c r="F114" s="18"/>
      <c r="G114" s="9"/>
    </row>
    <row r="115" spans="1:7" x14ac:dyDescent="0.25">
      <c r="A115" s="20">
        <v>22</v>
      </c>
      <c r="B115" s="19" t="s">
        <v>79</v>
      </c>
      <c r="C115" s="9"/>
      <c r="D115" s="9"/>
      <c r="E115" s="9"/>
      <c r="F115" s="18">
        <v>18.38</v>
      </c>
      <c r="G115" s="9"/>
    </row>
    <row r="116" spans="1:7" x14ac:dyDescent="0.25">
      <c r="A116" s="20"/>
      <c r="B116" s="14"/>
      <c r="C116" s="9"/>
      <c r="D116" s="9"/>
      <c r="E116" s="9"/>
      <c r="F116" s="18"/>
      <c r="G116" s="9"/>
    </row>
    <row r="117" spans="1:7" x14ac:dyDescent="0.25">
      <c r="A117" s="20">
        <v>23</v>
      </c>
      <c r="B117" s="14" t="s">
        <v>110</v>
      </c>
      <c r="C117" s="9"/>
      <c r="D117" s="9"/>
      <c r="E117" s="9"/>
      <c r="F117" s="18"/>
      <c r="G117" s="9"/>
    </row>
    <row r="118" spans="1:7" x14ac:dyDescent="0.25">
      <c r="A118" s="20"/>
      <c r="B118" s="14"/>
      <c r="C118" s="9"/>
      <c r="D118" s="9"/>
      <c r="E118" s="9"/>
      <c r="F118" s="18"/>
      <c r="G118" s="9"/>
    </row>
    <row r="119" spans="1:7" ht="30" x14ac:dyDescent="0.25">
      <c r="A119" s="20">
        <v>24</v>
      </c>
      <c r="B119" s="19" t="s">
        <v>109</v>
      </c>
      <c r="C119" s="19">
        <v>5.92</v>
      </c>
      <c r="D119" s="19">
        <v>2.77</v>
      </c>
      <c r="E119" s="19"/>
      <c r="F119" s="18">
        <f>(C119*D119)</f>
        <v>16.398399999999999</v>
      </c>
      <c r="G119" s="9"/>
    </row>
    <row r="120" spans="1:7" x14ac:dyDescent="0.25">
      <c r="A120" s="20"/>
      <c r="B120" s="19"/>
      <c r="C120" s="19"/>
      <c r="D120" s="19"/>
      <c r="E120" s="19"/>
      <c r="F120" s="19"/>
      <c r="G120" s="9"/>
    </row>
    <row r="121" spans="1:7" x14ac:dyDescent="0.25">
      <c r="A121" s="20"/>
      <c r="B121" s="11"/>
      <c r="C121" s="9"/>
      <c r="D121" s="9"/>
      <c r="E121" s="9"/>
      <c r="F121" s="15"/>
      <c r="G121" s="9"/>
    </row>
    <row r="122" spans="1:7" x14ac:dyDescent="0.25">
      <c r="A122" s="20"/>
      <c r="B122" s="11"/>
      <c r="C122" s="9"/>
      <c r="D122" s="9"/>
      <c r="E122" s="9"/>
      <c r="F122" s="15"/>
      <c r="G122" s="9"/>
    </row>
    <row r="123" spans="1:7" x14ac:dyDescent="0.25">
      <c r="A123" s="20"/>
      <c r="B123" s="19"/>
      <c r="C123" s="9"/>
      <c r="D123" s="9"/>
      <c r="E123" s="9"/>
      <c r="F123" s="15"/>
      <c r="G123" s="9"/>
    </row>
    <row r="124" spans="1:7" x14ac:dyDescent="0.25">
      <c r="A124" s="20"/>
      <c r="B124" s="19"/>
      <c r="C124" s="9"/>
      <c r="D124" s="9"/>
      <c r="E124" s="9"/>
      <c r="F124" s="15"/>
      <c r="G124" s="9"/>
    </row>
    <row r="125" spans="1:7" x14ac:dyDescent="0.25">
      <c r="A125" s="20"/>
      <c r="B125" s="19"/>
      <c r="C125" s="9"/>
      <c r="D125" s="9"/>
      <c r="E125" s="9"/>
      <c r="F125" s="18"/>
      <c r="G125" s="9"/>
    </row>
    <row r="126" spans="1:7" x14ac:dyDescent="0.25">
      <c r="A126" s="20"/>
      <c r="B126" s="11"/>
      <c r="C126" s="9"/>
      <c r="D126" s="9"/>
      <c r="E126" s="9"/>
      <c r="F126" s="15"/>
      <c r="G126" s="9"/>
    </row>
    <row r="127" spans="1:7" x14ac:dyDescent="0.25">
      <c r="A127" s="20"/>
      <c r="B127" s="24"/>
      <c r="C127" s="9"/>
      <c r="D127" s="9"/>
      <c r="E127" s="9"/>
      <c r="F127" s="15"/>
      <c r="G127" s="9"/>
    </row>
    <row r="128" spans="1:7" x14ac:dyDescent="0.25">
      <c r="A128" s="20"/>
      <c r="B128" s="11"/>
      <c r="C128" s="9"/>
      <c r="D128" s="9"/>
      <c r="E128" s="9"/>
      <c r="F128" s="18"/>
      <c r="G128" s="9"/>
    </row>
    <row r="129" spans="1:7" x14ac:dyDescent="0.25">
      <c r="A129" s="20"/>
      <c r="B129" s="11"/>
      <c r="C129" s="9"/>
      <c r="D129" s="9"/>
      <c r="E129" s="9"/>
      <c r="F129" s="18"/>
      <c r="G129" s="9"/>
    </row>
    <row r="130" spans="1:7" x14ac:dyDescent="0.25">
      <c r="A130" s="20"/>
      <c r="B130" s="11"/>
      <c r="C130" s="9"/>
      <c r="D130" s="9"/>
      <c r="E130" s="9"/>
      <c r="F130" s="18"/>
      <c r="G130" s="9"/>
    </row>
    <row r="131" spans="1:7" x14ac:dyDescent="0.25">
      <c r="A131" s="20"/>
      <c r="B131" s="11"/>
      <c r="C131" s="9"/>
      <c r="D131" s="9"/>
      <c r="E131" s="9"/>
      <c r="F131" s="18"/>
      <c r="G131" s="15"/>
    </row>
    <row r="132" spans="1:7" x14ac:dyDescent="0.25">
      <c r="A132" s="20"/>
      <c r="B132" s="9"/>
      <c r="C132" s="9"/>
      <c r="D132" s="9"/>
      <c r="E132" s="9"/>
      <c r="F132" s="9"/>
      <c r="G132" s="9"/>
    </row>
    <row r="133" spans="1:7" x14ac:dyDescent="0.25">
      <c r="A133" s="20"/>
      <c r="B133" s="14"/>
      <c r="C133" s="9"/>
      <c r="D133" s="9"/>
      <c r="E133" s="9"/>
      <c r="F133" s="9"/>
      <c r="G133" s="9"/>
    </row>
    <row r="134" spans="1:7" x14ac:dyDescent="0.25">
      <c r="A134" s="20"/>
      <c r="B134" s="11"/>
      <c r="C134" s="9"/>
      <c r="D134" s="9"/>
      <c r="E134" s="9"/>
      <c r="F134" s="15"/>
      <c r="G134" s="9"/>
    </row>
    <row r="135" spans="1:7" x14ac:dyDescent="0.25">
      <c r="A135" s="20"/>
      <c r="B135" s="11"/>
      <c r="C135" s="9"/>
      <c r="D135" s="9"/>
      <c r="E135" s="9"/>
      <c r="F135" s="15"/>
      <c r="G135" s="9"/>
    </row>
    <row r="136" spans="1:7" x14ac:dyDescent="0.25">
      <c r="A136" s="20"/>
      <c r="B136" s="11"/>
      <c r="C136" s="9"/>
      <c r="D136" s="9"/>
      <c r="E136" s="9"/>
      <c r="F136" s="15"/>
      <c r="G136" s="9"/>
    </row>
    <row r="137" spans="1:7" x14ac:dyDescent="0.25">
      <c r="A137" s="20"/>
      <c r="B137" s="11"/>
      <c r="C137" s="9"/>
      <c r="D137" s="9"/>
      <c r="E137" s="9"/>
      <c r="F137" s="15"/>
      <c r="G137" s="9"/>
    </row>
    <row r="138" spans="1:7" x14ac:dyDescent="0.25">
      <c r="A138" s="20"/>
      <c r="B138" s="11"/>
      <c r="C138" s="9"/>
      <c r="D138" s="9"/>
      <c r="E138" s="9"/>
      <c r="F138" s="15"/>
      <c r="G138" s="9"/>
    </row>
    <row r="139" spans="1:7" ht="36.75" customHeight="1" x14ac:dyDescent="0.25">
      <c r="A139" s="20"/>
      <c r="B139" s="11"/>
      <c r="C139" s="9"/>
      <c r="D139" s="9"/>
      <c r="E139" s="9"/>
      <c r="F139" s="15"/>
      <c r="G139" s="9"/>
    </row>
    <row r="140" spans="1:7" x14ac:dyDescent="0.25">
      <c r="A140" s="20"/>
      <c r="B140" s="14"/>
      <c r="C140" s="9"/>
      <c r="D140" s="9"/>
      <c r="E140" s="9"/>
      <c r="F140" s="15"/>
      <c r="G140" s="9"/>
    </row>
    <row r="141" spans="1:7" x14ac:dyDescent="0.25">
      <c r="A141" s="20"/>
      <c r="B141" s="9"/>
      <c r="C141" s="9"/>
      <c r="D141" s="9"/>
      <c r="E141" s="9"/>
      <c r="F141" s="9"/>
      <c r="G141" s="9"/>
    </row>
    <row r="142" spans="1:7" x14ac:dyDescent="0.25">
      <c r="A142" s="20"/>
      <c r="B142" s="24"/>
      <c r="C142" s="9"/>
      <c r="D142" s="9"/>
      <c r="E142" s="9"/>
      <c r="F142" s="15"/>
      <c r="G142" s="9"/>
    </row>
    <row r="143" spans="1:7" x14ac:dyDescent="0.25">
      <c r="A143" s="20"/>
      <c r="B143" s="11"/>
      <c r="C143" s="9"/>
      <c r="D143" s="9"/>
      <c r="E143" s="9"/>
      <c r="F143" s="15"/>
      <c r="G143" s="9"/>
    </row>
    <row r="144" spans="1:7" x14ac:dyDescent="0.25">
      <c r="A144" s="20"/>
      <c r="B144" s="11"/>
      <c r="C144" s="9"/>
      <c r="D144" s="9"/>
      <c r="E144" s="9"/>
      <c r="F144" s="15"/>
      <c r="G144" s="9"/>
    </row>
    <row r="145" spans="1:7" x14ac:dyDescent="0.25">
      <c r="A145" s="20"/>
      <c r="B145" s="9"/>
      <c r="C145" s="9"/>
      <c r="D145" s="9"/>
      <c r="E145" s="9"/>
      <c r="F145" s="18"/>
      <c r="G145" s="9"/>
    </row>
    <row r="146" spans="1:7" x14ac:dyDescent="0.25">
      <c r="A146" s="20"/>
      <c r="B146" s="9"/>
      <c r="C146" s="9"/>
      <c r="D146" s="9"/>
      <c r="E146" s="9"/>
      <c r="F146" s="15"/>
      <c r="G146" s="9"/>
    </row>
    <row r="147" spans="1:7" x14ac:dyDescent="0.25">
      <c r="A147" s="20"/>
      <c r="B147" s="9"/>
      <c r="C147" s="9"/>
      <c r="D147" s="9"/>
      <c r="E147" s="9"/>
      <c r="F147" s="15"/>
      <c r="G147" s="9"/>
    </row>
    <row r="148" spans="1:7" x14ac:dyDescent="0.25">
      <c r="A148" s="20"/>
      <c r="B148" s="9"/>
      <c r="C148" s="9"/>
      <c r="D148" s="9"/>
      <c r="E148" s="9"/>
      <c r="F148" s="15"/>
      <c r="G148" s="9"/>
    </row>
    <row r="149" spans="1:7" x14ac:dyDescent="0.25">
      <c r="A149" s="20"/>
      <c r="B149" s="9"/>
      <c r="C149" s="9"/>
      <c r="D149" s="9"/>
      <c r="E149" s="9"/>
      <c r="F149" s="15"/>
      <c r="G149" s="9"/>
    </row>
    <row r="150" spans="1:7" x14ac:dyDescent="0.25">
      <c r="A150" s="20"/>
      <c r="B150" s="9"/>
      <c r="C150" s="9"/>
      <c r="D150" s="9"/>
      <c r="E150" s="9"/>
      <c r="F150" s="15"/>
      <c r="G150" s="9"/>
    </row>
    <row r="151" spans="1:7" x14ac:dyDescent="0.25">
      <c r="A151" s="20"/>
      <c r="B151" s="11"/>
      <c r="C151" s="9"/>
      <c r="D151" s="9"/>
      <c r="E151" s="9"/>
      <c r="F151" s="15"/>
      <c r="G151" s="9"/>
    </row>
    <row r="152" spans="1:7" x14ac:dyDescent="0.25">
      <c r="A152" s="20"/>
      <c r="B152" s="9"/>
      <c r="C152" s="9"/>
      <c r="D152" s="9"/>
      <c r="E152" s="9"/>
      <c r="F152" s="15"/>
      <c r="G152" s="9"/>
    </row>
    <row r="153" spans="1:7" x14ac:dyDescent="0.25">
      <c r="A153" s="20"/>
      <c r="B153" s="9"/>
      <c r="C153" s="9"/>
      <c r="D153" s="9"/>
      <c r="E153" s="9"/>
      <c r="F153" s="15"/>
      <c r="G153" s="9"/>
    </row>
    <row r="154" spans="1:7" x14ac:dyDescent="0.25">
      <c r="A154" s="20"/>
      <c r="B154" s="9"/>
      <c r="C154" s="9"/>
      <c r="D154" s="9"/>
      <c r="E154" s="9"/>
      <c r="F154" s="15"/>
      <c r="G154" s="9"/>
    </row>
    <row r="155" spans="1:7" x14ac:dyDescent="0.25">
      <c r="A155" s="20"/>
      <c r="B155" s="9"/>
      <c r="C155" s="9"/>
      <c r="D155" s="9"/>
      <c r="E155" s="9"/>
      <c r="F155" s="15"/>
      <c r="G155" s="9"/>
    </row>
    <row r="156" spans="1:7" x14ac:dyDescent="0.25">
      <c r="A156" s="20"/>
      <c r="B156" s="9"/>
      <c r="C156" s="9"/>
      <c r="D156" s="9"/>
      <c r="E156" s="9"/>
      <c r="F156" s="15"/>
      <c r="G156" s="9"/>
    </row>
    <row r="157" spans="1:7" x14ac:dyDescent="0.25">
      <c r="A157" s="20"/>
      <c r="B157" s="9"/>
      <c r="C157" s="9"/>
      <c r="D157" s="9"/>
      <c r="E157" s="9"/>
      <c r="F157" s="15"/>
      <c r="G157" s="9"/>
    </row>
    <row r="158" spans="1:7" x14ac:dyDescent="0.25">
      <c r="A158" s="20"/>
      <c r="B158" s="9"/>
      <c r="C158" s="9"/>
      <c r="D158" s="9"/>
      <c r="E158" s="9"/>
      <c r="F158" s="15"/>
      <c r="G158" s="9"/>
    </row>
    <row r="159" spans="1:7" x14ac:dyDescent="0.25">
      <c r="A159" s="20"/>
      <c r="B159" s="9"/>
      <c r="C159" s="9"/>
      <c r="D159" s="9"/>
      <c r="E159" s="9"/>
      <c r="F159" s="15"/>
      <c r="G159" s="9"/>
    </row>
    <row r="160" spans="1:7" x14ac:dyDescent="0.25">
      <c r="A160" s="20"/>
      <c r="B160" s="9"/>
      <c r="C160" s="9"/>
      <c r="D160" s="9"/>
      <c r="E160" s="9"/>
      <c r="F160" s="15"/>
      <c r="G160" s="9"/>
    </row>
    <row r="161" spans="1:7" x14ac:dyDescent="0.25">
      <c r="A161" s="20"/>
      <c r="B161" s="9"/>
      <c r="C161" s="9"/>
      <c r="D161" s="9"/>
      <c r="E161" s="9"/>
      <c r="F161" s="15"/>
      <c r="G161" s="9"/>
    </row>
    <row r="162" spans="1:7" x14ac:dyDescent="0.25">
      <c r="A162" s="20"/>
      <c r="B162" s="9"/>
      <c r="C162" s="9"/>
      <c r="D162" s="9"/>
      <c r="E162" s="9"/>
      <c r="F162" s="18"/>
      <c r="G162" s="9"/>
    </row>
    <row r="163" spans="1:7" x14ac:dyDescent="0.25">
      <c r="A163" s="20"/>
      <c r="B163" s="9"/>
      <c r="C163" s="9"/>
      <c r="D163" s="9"/>
      <c r="E163" s="9"/>
      <c r="F163" s="9"/>
      <c r="G163" s="9"/>
    </row>
    <row r="164" spans="1:7" x14ac:dyDescent="0.25">
      <c r="A164" s="20"/>
      <c r="B164" s="9"/>
      <c r="C164" s="9"/>
      <c r="D164" s="9"/>
      <c r="E164" s="9"/>
      <c r="F164" s="9"/>
      <c r="G164" s="9"/>
    </row>
    <row r="165" spans="1:7" x14ac:dyDescent="0.25">
      <c r="A165" s="20"/>
      <c r="B165" s="11"/>
      <c r="C165" s="9"/>
      <c r="D165" s="9"/>
      <c r="E165" s="9"/>
      <c r="F165" s="9"/>
      <c r="G165" s="9"/>
    </row>
    <row r="166" spans="1:7" x14ac:dyDescent="0.25">
      <c r="A166" s="20"/>
      <c r="B166" s="11"/>
      <c r="C166" s="9"/>
      <c r="D166" s="9"/>
      <c r="E166" s="9"/>
      <c r="F166" s="9"/>
      <c r="G166" s="9"/>
    </row>
    <row r="167" spans="1:7" x14ac:dyDescent="0.25">
      <c r="A167" s="20"/>
      <c r="B167" s="11"/>
      <c r="C167" s="9"/>
      <c r="D167" s="9"/>
      <c r="E167" s="9"/>
      <c r="F167" s="9"/>
      <c r="G167" s="9"/>
    </row>
    <row r="168" spans="1:7" x14ac:dyDescent="0.25">
      <c r="A168" s="20"/>
      <c r="B168" s="11"/>
      <c r="C168" s="9"/>
      <c r="D168" s="9"/>
      <c r="E168" s="9"/>
      <c r="F168" s="9"/>
      <c r="G168" s="9"/>
    </row>
    <row r="169" spans="1:7" x14ac:dyDescent="0.25">
      <c r="A169" s="20"/>
      <c r="B169" s="9"/>
      <c r="C169" s="9"/>
      <c r="D169" s="9"/>
      <c r="E169" s="9"/>
      <c r="F169" s="9"/>
      <c r="G169" s="9"/>
    </row>
    <row r="170" spans="1:7" x14ac:dyDescent="0.25">
      <c r="A170" s="20"/>
      <c r="B170" s="9"/>
      <c r="C170" s="9"/>
      <c r="D170" s="9"/>
      <c r="E170" s="9"/>
      <c r="F170" s="10"/>
      <c r="G170" s="9"/>
    </row>
    <row r="171" spans="1:7" x14ac:dyDescent="0.25">
      <c r="A171" s="20"/>
      <c r="B171" s="9"/>
      <c r="C171" s="9"/>
      <c r="D171" s="9"/>
      <c r="E171" s="9"/>
      <c r="F171" s="9"/>
      <c r="G171" s="9"/>
    </row>
    <row r="172" spans="1:7" x14ac:dyDescent="0.25">
      <c r="A172" s="20"/>
      <c r="B172" s="14"/>
      <c r="C172" s="9"/>
      <c r="D172" s="9"/>
      <c r="E172" s="9"/>
      <c r="F172" s="15"/>
      <c r="G172" s="9"/>
    </row>
    <row r="173" spans="1:7" x14ac:dyDescent="0.25">
      <c r="A173" s="20"/>
      <c r="B173" s="9"/>
      <c r="C173" s="9"/>
      <c r="D173" s="9"/>
      <c r="E173" s="9"/>
      <c r="F173" s="15"/>
      <c r="G173" s="9"/>
    </row>
    <row r="174" spans="1:7" x14ac:dyDescent="0.25">
      <c r="A174" s="20"/>
      <c r="B174" s="9"/>
      <c r="C174" s="9"/>
      <c r="D174" s="9"/>
      <c r="E174" s="9"/>
      <c r="F174" s="15"/>
      <c r="G174" s="9"/>
    </row>
    <row r="175" spans="1:7" x14ac:dyDescent="0.25">
      <c r="A175" s="20"/>
      <c r="B175" s="9"/>
      <c r="C175" s="9"/>
      <c r="D175" s="9"/>
      <c r="E175" s="9"/>
      <c r="F175" s="18"/>
      <c r="G175" s="9"/>
    </row>
    <row r="176" spans="1:7" x14ac:dyDescent="0.25">
      <c r="A176" s="20"/>
      <c r="B176" s="9"/>
      <c r="C176" s="9"/>
      <c r="D176" s="9"/>
      <c r="E176" s="9"/>
      <c r="F176" s="9"/>
      <c r="G176" s="9"/>
    </row>
    <row r="177" spans="1:7" x14ac:dyDescent="0.25">
      <c r="A177" s="20"/>
      <c r="B177" s="9"/>
      <c r="C177" s="9"/>
      <c r="D177" s="9"/>
      <c r="E177" s="9"/>
      <c r="F177" s="9"/>
      <c r="G177" s="9"/>
    </row>
  </sheetData>
  <mergeCells count="2">
    <mergeCell ref="A2:B2"/>
    <mergeCell ref="A3:B3"/>
  </mergeCells>
  <pageMargins left="0.7" right="0.7" top="0.75" bottom="0.75" header="0.3" footer="0.3"/>
  <pageSetup paperSize="9" scale="98" orientation="portrait" r:id="rId1"/>
  <rowBreaks count="2" manualBreakCount="2">
    <brk id="37" max="6" man="1"/>
    <brk id="9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5"/>
  <sheetViews>
    <sheetView tabSelected="1" topLeftCell="A34" zoomScale="90" zoomScaleNormal="90" workbookViewId="0">
      <selection activeCell="J35" sqref="J35"/>
    </sheetView>
  </sheetViews>
  <sheetFormatPr defaultColWidth="9.140625" defaultRowHeight="15" x14ac:dyDescent="0.25"/>
  <cols>
    <col min="1" max="1" width="9.140625" style="8" customWidth="1"/>
    <col min="2" max="2" width="17.28515625" style="8" customWidth="1"/>
    <col min="3" max="3" width="36.7109375" style="8" customWidth="1"/>
    <col min="4" max="4" width="27.140625" style="8" customWidth="1"/>
    <col min="5" max="5" width="56.140625" style="8" customWidth="1"/>
    <col min="6" max="6" width="14.42578125" style="8" hidden="1" customWidth="1"/>
    <col min="7" max="7" width="9.140625" style="37"/>
    <col min="8" max="8" width="9.28515625" style="37" bestFit="1" customWidth="1"/>
    <col min="9" max="16384" width="9.140625" style="8"/>
  </cols>
  <sheetData>
    <row r="1" spans="1:10" ht="33" customHeight="1" x14ac:dyDescent="0.25">
      <c r="A1" s="49" t="s">
        <v>14</v>
      </c>
      <c r="B1" s="50"/>
      <c r="C1" s="50"/>
      <c r="D1" s="12"/>
      <c r="E1" s="12"/>
      <c r="F1" s="12"/>
      <c r="G1" s="12"/>
      <c r="H1" s="12"/>
    </row>
    <row r="2" spans="1:10" x14ac:dyDescent="0.25">
      <c r="A2" s="13"/>
      <c r="B2" s="13"/>
      <c r="C2" s="13"/>
      <c r="D2" s="13"/>
      <c r="E2" s="13"/>
      <c r="F2" s="13"/>
      <c r="G2" s="13"/>
      <c r="H2" s="13"/>
    </row>
    <row r="3" spans="1:10" x14ac:dyDescent="0.25">
      <c r="A3" s="4" t="s">
        <v>0</v>
      </c>
      <c r="B3" s="22" t="s">
        <v>1</v>
      </c>
      <c r="C3" s="4" t="s">
        <v>2</v>
      </c>
      <c r="D3" s="4" t="s">
        <v>12</v>
      </c>
      <c r="E3" s="4" t="s">
        <v>6</v>
      </c>
      <c r="F3" s="4" t="s">
        <v>3</v>
      </c>
      <c r="G3" s="5" t="s">
        <v>4</v>
      </c>
      <c r="H3" s="4" t="s">
        <v>5</v>
      </c>
      <c r="I3" s="45" t="s">
        <v>115</v>
      </c>
      <c r="J3" s="46"/>
    </row>
    <row r="4" spans="1:10" x14ac:dyDescent="0.25">
      <c r="A4" s="3"/>
      <c r="B4" s="3"/>
      <c r="C4" s="3"/>
      <c r="D4" s="3"/>
      <c r="E4" s="3"/>
      <c r="F4" s="3"/>
      <c r="G4" s="3"/>
      <c r="H4" s="3"/>
      <c r="I4" s="4" t="s">
        <v>7</v>
      </c>
      <c r="J4" s="4" t="s">
        <v>8</v>
      </c>
    </row>
    <row r="5" spans="1:10" ht="18" customHeight="1" x14ac:dyDescent="0.25">
      <c r="A5" s="47"/>
      <c r="B5" s="48"/>
      <c r="C5" s="1"/>
      <c r="D5" s="1"/>
      <c r="E5" s="1"/>
      <c r="F5" s="1"/>
      <c r="G5" s="1"/>
      <c r="H5" s="1"/>
      <c r="I5" s="39"/>
      <c r="J5" s="39"/>
    </row>
    <row r="6" spans="1:10" x14ac:dyDescent="0.25">
      <c r="A6" s="7"/>
      <c r="B6" s="2"/>
      <c r="C6" s="7"/>
      <c r="D6" s="7"/>
      <c r="E6" s="6"/>
      <c r="F6" s="7"/>
      <c r="G6" s="7"/>
      <c r="H6" s="6"/>
      <c r="I6" s="6"/>
      <c r="J6" s="6"/>
    </row>
    <row r="7" spans="1:10" ht="27" customHeight="1" x14ac:dyDescent="0.25">
      <c r="A7" s="7"/>
      <c r="B7" s="26"/>
      <c r="C7" s="7"/>
      <c r="D7" s="27"/>
      <c r="E7" s="7"/>
      <c r="F7" s="7"/>
      <c r="G7" s="7"/>
      <c r="H7" s="7"/>
      <c r="I7" s="7"/>
      <c r="J7" s="7"/>
    </row>
    <row r="8" spans="1:10" ht="91.5" customHeight="1" x14ac:dyDescent="0.25">
      <c r="A8" s="7">
        <v>13</v>
      </c>
      <c r="B8" s="2" t="s">
        <v>42</v>
      </c>
      <c r="C8" s="26" t="s">
        <v>51</v>
      </c>
      <c r="D8" s="26" t="s">
        <v>97</v>
      </c>
      <c r="E8" s="7"/>
      <c r="F8" s="7"/>
      <c r="G8" s="7" t="s">
        <v>9</v>
      </c>
      <c r="H8" s="23">
        <f>'MEASUREMENT SHEET'!F88</f>
        <v>34.94</v>
      </c>
      <c r="I8" s="38">
        <v>300</v>
      </c>
      <c r="J8" s="38">
        <f>I8*$H8</f>
        <v>10482</v>
      </c>
    </row>
    <row r="9" spans="1:10" ht="17.25" customHeight="1" x14ac:dyDescent="0.25">
      <c r="A9" s="7"/>
      <c r="B9" s="2"/>
      <c r="C9" s="26"/>
      <c r="D9" s="26"/>
      <c r="E9" s="7"/>
      <c r="F9" s="7"/>
      <c r="G9" s="7"/>
      <c r="H9" s="23"/>
      <c r="I9" s="38"/>
      <c r="J9" s="38">
        <f t="shared" ref="J9:J34" si="0">I9*$H9</f>
        <v>0</v>
      </c>
    </row>
    <row r="10" spans="1:10" ht="91.5" customHeight="1" x14ac:dyDescent="0.25">
      <c r="A10" s="7">
        <v>13.1</v>
      </c>
      <c r="B10" s="2" t="s">
        <v>101</v>
      </c>
      <c r="C10" s="26" t="s">
        <v>104</v>
      </c>
      <c r="D10" s="26" t="s">
        <v>102</v>
      </c>
      <c r="E10" s="7"/>
      <c r="F10" s="7"/>
      <c r="G10" s="7" t="s">
        <v>9</v>
      </c>
      <c r="H10" s="23">
        <f>'MEASUREMENT SHEET'!F90</f>
        <v>14.819999999999999</v>
      </c>
      <c r="I10" s="38">
        <v>3900</v>
      </c>
      <c r="J10" s="38">
        <f t="shared" si="0"/>
        <v>57797.999999999993</v>
      </c>
    </row>
    <row r="11" spans="1:10" ht="15.75" customHeight="1" x14ac:dyDescent="0.25">
      <c r="A11" s="7"/>
      <c r="B11" s="7"/>
      <c r="C11" s="7"/>
      <c r="D11" s="27"/>
      <c r="E11" s="7"/>
      <c r="F11" s="7"/>
      <c r="G11" s="7"/>
      <c r="H11" s="7"/>
      <c r="I11" s="38"/>
      <c r="J11" s="38">
        <f t="shared" si="0"/>
        <v>0</v>
      </c>
    </row>
    <row r="12" spans="1:10" ht="106.5" customHeight="1" x14ac:dyDescent="0.25">
      <c r="A12" s="7">
        <v>14</v>
      </c>
      <c r="B12" s="2" t="s">
        <v>84</v>
      </c>
      <c r="C12" s="26" t="s">
        <v>64</v>
      </c>
      <c r="D12" s="28" t="s">
        <v>63</v>
      </c>
      <c r="E12" s="7"/>
      <c r="F12" s="7"/>
      <c r="G12" s="7" t="s">
        <v>41</v>
      </c>
      <c r="H12" s="23">
        <f>'MEASUREMENT SHEET'!F94</f>
        <v>6.91</v>
      </c>
      <c r="I12" s="38">
        <v>500</v>
      </c>
      <c r="J12" s="38">
        <f t="shared" si="0"/>
        <v>3455</v>
      </c>
    </row>
    <row r="13" spans="1:10" ht="15" customHeight="1" x14ac:dyDescent="0.25">
      <c r="A13" s="7"/>
      <c r="B13" s="2"/>
      <c r="C13" s="26"/>
      <c r="D13" s="28"/>
      <c r="E13" s="7"/>
      <c r="F13" s="7"/>
      <c r="G13" s="7"/>
      <c r="H13" s="23"/>
      <c r="I13" s="38"/>
      <c r="J13" s="38">
        <f t="shared" si="0"/>
        <v>0</v>
      </c>
    </row>
    <row r="14" spans="1:10" ht="112.5" customHeight="1" x14ac:dyDescent="0.25">
      <c r="A14" s="7">
        <v>15</v>
      </c>
      <c r="B14" s="2" t="s">
        <v>65</v>
      </c>
      <c r="C14" s="26" t="s">
        <v>85</v>
      </c>
      <c r="D14" s="7" t="s">
        <v>60</v>
      </c>
      <c r="E14" s="7"/>
      <c r="F14" s="7"/>
      <c r="G14" s="7" t="s">
        <v>41</v>
      </c>
      <c r="H14" s="23">
        <f>'MEASUREMENT SHEET'!F99</f>
        <v>18.38</v>
      </c>
      <c r="I14" s="38">
        <v>300</v>
      </c>
      <c r="J14" s="38">
        <f t="shared" si="0"/>
        <v>5514</v>
      </c>
    </row>
    <row r="15" spans="1:10" ht="18" customHeight="1" x14ac:dyDescent="0.25">
      <c r="A15" s="7"/>
      <c r="B15" s="7"/>
      <c r="C15" s="7"/>
      <c r="D15" s="28"/>
      <c r="E15" s="7"/>
      <c r="F15" s="7"/>
      <c r="G15" s="7"/>
      <c r="H15" s="7"/>
      <c r="I15" s="38"/>
      <c r="J15" s="38">
        <f t="shared" si="0"/>
        <v>0</v>
      </c>
    </row>
    <row r="16" spans="1:10" ht="24" x14ac:dyDescent="0.25">
      <c r="A16" s="7">
        <v>16</v>
      </c>
      <c r="B16" s="2" t="s">
        <v>43</v>
      </c>
      <c r="C16" s="26" t="s">
        <v>68</v>
      </c>
      <c r="D16" s="27" t="s">
        <v>44</v>
      </c>
      <c r="E16" s="7"/>
      <c r="F16" s="7"/>
      <c r="G16" s="7" t="s">
        <v>13</v>
      </c>
      <c r="H16" s="7">
        <v>3</v>
      </c>
      <c r="I16" s="38"/>
      <c r="J16" s="38">
        <f t="shared" si="0"/>
        <v>0</v>
      </c>
    </row>
    <row r="17" spans="1:10" ht="24" x14ac:dyDescent="0.25">
      <c r="A17" s="7"/>
      <c r="B17" s="7"/>
      <c r="C17" s="26" t="s">
        <v>69</v>
      </c>
      <c r="D17" s="27" t="s">
        <v>45</v>
      </c>
      <c r="E17" s="7"/>
      <c r="F17" s="7"/>
      <c r="G17" s="7" t="s">
        <v>13</v>
      </c>
      <c r="H17" s="7">
        <v>6</v>
      </c>
      <c r="I17" s="41"/>
      <c r="J17" s="38">
        <f t="shared" si="0"/>
        <v>0</v>
      </c>
    </row>
    <row r="18" spans="1:10" ht="24" x14ac:dyDescent="0.25">
      <c r="A18" s="7"/>
      <c r="B18" s="7"/>
      <c r="C18" s="26" t="s">
        <v>67</v>
      </c>
      <c r="D18" s="27" t="s">
        <v>66</v>
      </c>
      <c r="E18" s="7"/>
      <c r="F18" s="7"/>
      <c r="G18" s="7" t="s">
        <v>13</v>
      </c>
      <c r="H18" s="7">
        <v>5</v>
      </c>
      <c r="I18" s="41"/>
      <c r="J18" s="38">
        <f t="shared" si="0"/>
        <v>0</v>
      </c>
    </row>
    <row r="19" spans="1:10" x14ac:dyDescent="0.25">
      <c r="A19" s="7"/>
      <c r="B19" s="7"/>
      <c r="C19" s="26"/>
      <c r="D19" s="27"/>
      <c r="E19" s="7"/>
      <c r="F19" s="7"/>
      <c r="G19" s="7"/>
      <c r="H19" s="7"/>
      <c r="I19" s="40"/>
      <c r="J19" s="38">
        <f t="shared" si="0"/>
        <v>0</v>
      </c>
    </row>
    <row r="20" spans="1:10" ht="108" x14ac:dyDescent="0.25">
      <c r="A20" s="7">
        <v>17</v>
      </c>
      <c r="B20" s="26" t="s">
        <v>112</v>
      </c>
      <c r="C20" s="26" t="s">
        <v>71</v>
      </c>
      <c r="D20" s="7" t="s">
        <v>52</v>
      </c>
      <c r="E20" s="7"/>
      <c r="F20" s="7"/>
      <c r="G20" s="7" t="s">
        <v>9</v>
      </c>
      <c r="H20" s="7">
        <v>0</v>
      </c>
      <c r="I20" s="40"/>
      <c r="J20" s="38">
        <f t="shared" si="0"/>
        <v>0</v>
      </c>
    </row>
    <row r="21" spans="1:10" x14ac:dyDescent="0.25">
      <c r="A21" s="7"/>
      <c r="B21" s="26"/>
      <c r="C21" s="7"/>
      <c r="D21" s="7"/>
      <c r="E21" s="7"/>
      <c r="F21" s="7"/>
      <c r="G21" s="7"/>
      <c r="H21" s="7"/>
      <c r="I21" s="40"/>
      <c r="J21" s="38">
        <f t="shared" si="0"/>
        <v>0</v>
      </c>
    </row>
    <row r="22" spans="1:10" ht="84" x14ac:dyDescent="0.25">
      <c r="A22" s="7">
        <v>18</v>
      </c>
      <c r="B22" s="26" t="s">
        <v>72</v>
      </c>
      <c r="C22" s="26" t="s">
        <v>62</v>
      </c>
      <c r="D22" s="7" t="s">
        <v>53</v>
      </c>
      <c r="E22" s="36"/>
      <c r="F22" s="7"/>
      <c r="G22" s="7" t="s">
        <v>9</v>
      </c>
      <c r="H22" s="23">
        <f>'MEASUREMENT SHEET'!F107</f>
        <v>1.3965000000000001</v>
      </c>
      <c r="I22" s="41">
        <v>22500</v>
      </c>
      <c r="J22" s="38">
        <f t="shared" si="0"/>
        <v>31421.25</v>
      </c>
    </row>
    <row r="23" spans="1:10" x14ac:dyDescent="0.25">
      <c r="A23" s="7"/>
      <c r="B23" s="26"/>
      <c r="C23" s="7"/>
      <c r="D23" s="7"/>
      <c r="E23" s="7"/>
      <c r="F23" s="7"/>
      <c r="G23" s="7"/>
      <c r="H23" s="7"/>
      <c r="I23" s="40"/>
      <c r="J23" s="38">
        <f t="shared" si="0"/>
        <v>0</v>
      </c>
    </row>
    <row r="24" spans="1:10" ht="84" x14ac:dyDescent="0.25">
      <c r="A24" s="7">
        <v>19</v>
      </c>
      <c r="B24" s="26" t="s">
        <v>93</v>
      </c>
      <c r="C24" s="26" t="s">
        <v>94</v>
      </c>
      <c r="D24" s="7" t="s">
        <v>95</v>
      </c>
      <c r="E24" s="7"/>
      <c r="F24" s="7"/>
      <c r="G24" s="7" t="s">
        <v>9</v>
      </c>
      <c r="H24" s="23">
        <f>'MEASUREMENT SHEET'!F109</f>
        <v>0.74249999999999994</v>
      </c>
      <c r="I24" s="41">
        <v>4500</v>
      </c>
      <c r="J24" s="38">
        <f t="shared" si="0"/>
        <v>3341.2499999999995</v>
      </c>
    </row>
    <row r="25" spans="1:10" x14ac:dyDescent="0.25">
      <c r="A25" s="7"/>
      <c r="B25" s="26"/>
      <c r="C25" s="7"/>
      <c r="D25" s="7"/>
      <c r="E25" s="7"/>
      <c r="F25" s="7"/>
      <c r="G25" s="7"/>
      <c r="H25" s="7"/>
      <c r="I25" s="40"/>
      <c r="J25" s="38">
        <f t="shared" si="0"/>
        <v>0</v>
      </c>
    </row>
    <row r="26" spans="1:10" ht="85.5" customHeight="1" x14ac:dyDescent="0.25">
      <c r="A26" s="7">
        <v>20</v>
      </c>
      <c r="B26" s="26" t="s">
        <v>54</v>
      </c>
      <c r="C26" s="26" t="s">
        <v>73</v>
      </c>
      <c r="D26" s="7" t="s">
        <v>55</v>
      </c>
      <c r="E26" s="7"/>
      <c r="F26" s="7"/>
      <c r="G26" s="7" t="s">
        <v>75</v>
      </c>
      <c r="H26" s="7">
        <v>1</v>
      </c>
      <c r="I26" s="41">
        <v>7500</v>
      </c>
      <c r="J26" s="38">
        <f t="shared" si="0"/>
        <v>7500</v>
      </c>
    </row>
    <row r="27" spans="1:10" x14ac:dyDescent="0.25">
      <c r="A27" s="7"/>
      <c r="B27" s="26"/>
      <c r="C27" s="7"/>
      <c r="D27" s="7"/>
      <c r="E27" s="7"/>
      <c r="F27" s="7"/>
      <c r="G27" s="7"/>
      <c r="H27" s="7"/>
      <c r="I27" s="40"/>
      <c r="J27" s="38">
        <f t="shared" si="0"/>
        <v>0</v>
      </c>
    </row>
    <row r="28" spans="1:10" ht="86.25" customHeight="1" x14ac:dyDescent="0.25">
      <c r="A28" s="7">
        <v>21</v>
      </c>
      <c r="B28" s="26" t="s">
        <v>56</v>
      </c>
      <c r="C28" s="26" t="s">
        <v>74</v>
      </c>
      <c r="D28" s="7" t="s">
        <v>57</v>
      </c>
      <c r="E28" s="7"/>
      <c r="F28" s="7"/>
      <c r="G28" s="7" t="s">
        <v>75</v>
      </c>
      <c r="H28" s="7">
        <v>1</v>
      </c>
      <c r="I28" s="41">
        <v>3500</v>
      </c>
      <c r="J28" s="38">
        <f t="shared" si="0"/>
        <v>3500</v>
      </c>
    </row>
    <row r="29" spans="1:10" x14ac:dyDescent="0.25">
      <c r="A29" s="7"/>
      <c r="B29" s="26"/>
      <c r="C29" s="7"/>
      <c r="D29" s="7"/>
      <c r="E29" s="7"/>
      <c r="F29" s="7"/>
      <c r="G29" s="7"/>
      <c r="H29" s="7"/>
      <c r="I29" s="40"/>
      <c r="J29" s="38">
        <f t="shared" si="0"/>
        <v>0</v>
      </c>
    </row>
    <row r="30" spans="1:10" ht="93" customHeight="1" x14ac:dyDescent="0.25">
      <c r="A30" s="7">
        <v>22</v>
      </c>
      <c r="B30" s="26" t="s">
        <v>58</v>
      </c>
      <c r="C30" s="26" t="s">
        <v>61</v>
      </c>
      <c r="D30" s="28" t="s">
        <v>59</v>
      </c>
      <c r="E30" s="7"/>
      <c r="F30" s="7"/>
      <c r="G30" s="7" t="s">
        <v>41</v>
      </c>
      <c r="H30" s="23">
        <f>'MEASUREMENT SHEET'!F115</f>
        <v>18.38</v>
      </c>
      <c r="I30" s="38">
        <v>500</v>
      </c>
      <c r="J30" s="38">
        <f t="shared" si="0"/>
        <v>9190</v>
      </c>
    </row>
    <row r="31" spans="1:10" x14ac:dyDescent="0.25">
      <c r="A31" s="7"/>
      <c r="B31" s="26"/>
      <c r="C31" s="7"/>
      <c r="D31" s="7"/>
      <c r="E31" s="7"/>
      <c r="F31" s="7"/>
      <c r="G31" s="7"/>
      <c r="H31" s="7"/>
      <c r="I31" s="40"/>
      <c r="J31" s="38">
        <f t="shared" si="0"/>
        <v>0</v>
      </c>
    </row>
    <row r="32" spans="1:10" ht="95.25" customHeight="1" x14ac:dyDescent="0.25">
      <c r="A32" s="7">
        <v>23</v>
      </c>
      <c r="B32" s="26" t="s">
        <v>113</v>
      </c>
      <c r="C32" s="26" t="s">
        <v>108</v>
      </c>
      <c r="D32" s="7"/>
      <c r="E32" s="7"/>
      <c r="F32" s="7"/>
      <c r="G32" s="7" t="s">
        <v>96</v>
      </c>
      <c r="H32" s="7">
        <v>1</v>
      </c>
      <c r="I32" s="41">
        <v>9500</v>
      </c>
      <c r="J32" s="38">
        <f t="shared" si="0"/>
        <v>9500</v>
      </c>
    </row>
    <row r="33" spans="1:10" x14ac:dyDescent="0.25">
      <c r="A33" s="7"/>
      <c r="B33" s="26"/>
      <c r="C33" s="7"/>
      <c r="D33" s="7"/>
      <c r="E33" s="7"/>
      <c r="F33" s="7"/>
      <c r="G33" s="7"/>
      <c r="H33" s="7"/>
      <c r="I33" s="40"/>
      <c r="J33" s="38">
        <f t="shared" si="0"/>
        <v>0</v>
      </c>
    </row>
    <row r="34" spans="1:10" ht="129.75" customHeight="1" x14ac:dyDescent="0.25">
      <c r="A34" s="7">
        <v>24</v>
      </c>
      <c r="B34" s="26" t="s">
        <v>109</v>
      </c>
      <c r="C34" s="2" t="s">
        <v>111</v>
      </c>
      <c r="D34" s="7"/>
      <c r="E34" s="7"/>
      <c r="F34" s="7"/>
      <c r="G34" s="7" t="s">
        <v>9</v>
      </c>
      <c r="H34" s="23">
        <f>'MEASUREMENT SHEET'!F119</f>
        <v>16.398399999999999</v>
      </c>
      <c r="I34" s="41">
        <v>1850</v>
      </c>
      <c r="J34" s="38">
        <f t="shared" si="0"/>
        <v>30337.039999999997</v>
      </c>
    </row>
    <row r="35" spans="1:10" x14ac:dyDescent="0.25">
      <c r="A35" s="7"/>
      <c r="B35" s="26"/>
      <c r="C35" s="7"/>
      <c r="D35" s="7"/>
      <c r="E35" s="51" t="s">
        <v>114</v>
      </c>
      <c r="F35" s="52"/>
      <c r="G35" s="52"/>
      <c r="H35" s="53"/>
      <c r="I35" s="42"/>
      <c r="J35" s="43">
        <f>SUM(J8:J34)</f>
        <v>172038.54</v>
      </c>
    </row>
  </sheetData>
  <protectedRanges>
    <protectedRange sqref="G4:G6 G1:G2" name="Range1"/>
  </protectedRanges>
  <mergeCells count="4">
    <mergeCell ref="I3:J3"/>
    <mergeCell ref="A5:B5"/>
    <mergeCell ref="A1:C1"/>
    <mergeCell ref="E35:H35"/>
  </mergeCells>
  <pageMargins left="0.70866141732283472" right="0.70866141732283472" top="0.74803149606299213" bottom="0.74803149606299213" header="0.31496062992125984" footer="0.31496062992125984"/>
  <pageSetup paperSize="8" scale="58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7B4FCFFCAC74E936BB64A56CC1143" ma:contentTypeVersion="13" ma:contentTypeDescription="Create a new document." ma:contentTypeScope="" ma:versionID="0fca55e954f514de89575d81f96e667c">
  <xsd:schema xmlns:xsd="http://www.w3.org/2001/XMLSchema" xmlns:xs="http://www.w3.org/2001/XMLSchema" xmlns:p="http://schemas.microsoft.com/office/2006/metadata/properties" xmlns:ns3="1edca550-45ec-413d-b410-eb5899b7564f" xmlns:ns4="93f5a7a4-2ad1-46b6-8cf3-ba87f7d66d3e" targetNamespace="http://schemas.microsoft.com/office/2006/metadata/properties" ma:root="true" ma:fieldsID="065d140053857803ed4b796ac6ba8c05" ns3:_="" ns4:_="">
    <xsd:import namespace="1edca550-45ec-413d-b410-eb5899b7564f"/>
    <xsd:import namespace="93f5a7a4-2ad1-46b6-8cf3-ba87f7d66d3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dca550-45ec-413d-b410-eb5899b75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activity" ma:index="10" nillable="true" ma:displayName="_activity" ma:hidden="true" ma:internalName="_activity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f5a7a4-2ad1-46b6-8cf3-ba87f7d66d3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3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1edca550-45ec-413d-b410-eb5899b7564f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CC7B4C-1A42-4535-A351-801E368750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edca550-45ec-413d-b410-eb5899b7564f"/>
    <ds:schemaRef ds:uri="93f5a7a4-2ad1-46b6-8cf3-ba87f7d66d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74FD26-36C4-4096-B1A0-5D536A6DAB74}">
  <ds:schemaRefs>
    <ds:schemaRef ds:uri="http://schemas.microsoft.com/office/2006/metadata/properties"/>
    <ds:schemaRef ds:uri="http://schemas.microsoft.com/office/infopath/2007/PartnerControls"/>
    <ds:schemaRef ds:uri="http://purl.org/dc/dcmitype/"/>
    <ds:schemaRef ds:uri="http://www.w3.org/XML/1998/namespace"/>
    <ds:schemaRef ds:uri="http://purl.org/dc/elements/1.1/"/>
    <ds:schemaRef ds:uri="93f5a7a4-2ad1-46b6-8cf3-ba87f7d66d3e"/>
    <ds:schemaRef ds:uri="http://schemas.microsoft.com/office/2006/documentManagement/types"/>
    <ds:schemaRef ds:uri="http://schemas.openxmlformats.org/package/2006/metadata/core-properties"/>
    <ds:schemaRef ds:uri="1edca550-45ec-413d-b410-eb5899b7564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B93887B-5111-4A48-AC42-9F84206A6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MEASUREMENT SHEET</vt:lpstr>
      <vt:lpstr>BOQ_BLACK DOG_T1B SHA</vt:lpstr>
      <vt:lpstr>'BOQ_BLACK DOG_T1B SHA'!Print_Area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Upendra Pable</cp:lastModifiedBy>
  <cp:lastPrinted>2024-02-11T04:33:26Z</cp:lastPrinted>
  <dcterms:created xsi:type="dcterms:W3CDTF">2023-06-06T04:16:56Z</dcterms:created>
  <dcterms:modified xsi:type="dcterms:W3CDTF">2024-02-17T09:46:06Z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0x010100FB77B4FCFFCAC74E936BB64A56CC1143</vt:lpwstr>
  </property>
</Properties>
</file>