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30074870\OneDrive\Adani - MIAL\Commercial\T1\Facelift of Outlets\Black Dog\"/>
    </mc:Choice>
  </mc:AlternateContent>
  <xr:revisionPtr revIDLastSave="0" documentId="13_ncr:1_{CE6B903E-B601-4DBB-AD6B-D2688222E664}" xr6:coauthVersionLast="47" xr6:coauthVersionMax="47" xr10:uidLastSave="{00000000-0000-0000-0000-000000000000}"/>
  <bookViews>
    <workbookView xWindow="-120" yWindow="-120" windowWidth="20730" windowHeight="11040" activeTab="1" xr2:uid="{00000000-000D-0000-FFFF-FFFF00000000}"/>
  </bookViews>
  <sheets>
    <sheet name="MEASUREMENT SHEET" sheetId="3" r:id="rId1"/>
    <sheet name="BOQ_BLACK DOG_T1B SHA" sheetId="4" r:id="rId2"/>
  </sheets>
  <definedNames>
    <definedName name="_xlnm.Print_Area" localSheetId="1">'BOQ_BLACK DOG_T1B SHA'!$A$1:$M$34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33" i="4" l="1"/>
  <c r="P32" i="4"/>
  <c r="P31" i="4"/>
  <c r="P30" i="4"/>
  <c r="P29" i="4"/>
  <c r="P28" i="4"/>
  <c r="P27" i="4"/>
  <c r="P26" i="4"/>
  <c r="P25" i="4"/>
  <c r="P24" i="4"/>
  <c r="P23" i="4"/>
  <c r="P22" i="4"/>
  <c r="P21" i="4"/>
  <c r="P20" i="4"/>
  <c r="P19" i="4"/>
  <c r="P18" i="4"/>
  <c r="P17" i="4"/>
  <c r="P16" i="4"/>
  <c r="P15" i="4"/>
  <c r="P14" i="4"/>
  <c r="P13" i="4"/>
  <c r="P12" i="4"/>
  <c r="P11" i="4"/>
  <c r="P10" i="4"/>
  <c r="P9" i="4"/>
  <c r="P8" i="4"/>
  <c r="P7" i="4"/>
  <c r="L10" i="4"/>
  <c r="J33" i="4"/>
  <c r="J32" i="4"/>
  <c r="J31" i="4"/>
  <c r="J30" i="4"/>
  <c r="J29" i="4"/>
  <c r="J28" i="4"/>
  <c r="J27" i="4"/>
  <c r="J26" i="4"/>
  <c r="J25" i="4"/>
  <c r="J24" i="4"/>
  <c r="J23" i="4"/>
  <c r="J22" i="4"/>
  <c r="J21" i="4"/>
  <c r="J20" i="4"/>
  <c r="J19" i="4"/>
  <c r="J18" i="4"/>
  <c r="J17" i="4"/>
  <c r="J16" i="4"/>
  <c r="J15" i="4"/>
  <c r="J14" i="4"/>
  <c r="J13" i="4"/>
  <c r="J12" i="4"/>
  <c r="J11" i="4"/>
  <c r="J10" i="4"/>
  <c r="J9" i="4"/>
  <c r="J8" i="4"/>
  <c r="J7" i="4"/>
  <c r="L8" i="4"/>
  <c r="L11" i="4"/>
  <c r="L14" i="4"/>
  <c r="L16" i="4"/>
  <c r="L18" i="4"/>
  <c r="L20" i="4"/>
  <c r="L22" i="4"/>
  <c r="L24" i="4"/>
  <c r="L26" i="4"/>
  <c r="L28" i="4"/>
  <c r="L30" i="4"/>
  <c r="F119" i="3"/>
  <c r="P34" i="4" l="1"/>
  <c r="J34" i="4"/>
  <c r="H27" i="4"/>
  <c r="L27" i="4" s="1"/>
  <c r="F67" i="3"/>
  <c r="H25" i="4" s="1"/>
  <c r="L25" i="4" s="1"/>
  <c r="F90" i="3" l="1"/>
  <c r="F86" i="3" l="1"/>
  <c r="F107" i="3"/>
  <c r="I30" i="3"/>
  <c r="I29" i="3"/>
  <c r="I31" i="3" s="1"/>
  <c r="F29" i="3" s="1"/>
  <c r="F87" i="3"/>
  <c r="F98" i="3" l="1"/>
  <c r="F97" i="3"/>
  <c r="F96" i="3"/>
  <c r="F95" i="3"/>
  <c r="F99" i="3" l="1"/>
  <c r="F19" i="3" l="1"/>
  <c r="F15" i="3"/>
  <c r="F14" i="3"/>
  <c r="F93" i="3" l="1"/>
  <c r="F92" i="3"/>
  <c r="H32" i="4"/>
  <c r="L32" i="4" s="1"/>
  <c r="H31" i="4"/>
  <c r="L31" i="4" s="1"/>
  <c r="F84" i="3"/>
  <c r="F88" i="3" s="1"/>
  <c r="F94" i="3" l="1"/>
  <c r="F82" i="3"/>
  <c r="H33" i="4" s="1"/>
  <c r="L33" i="4" s="1"/>
  <c r="F28" i="3" l="1"/>
  <c r="F30" i="3" s="1"/>
  <c r="F23" i="3"/>
  <c r="F22" i="3"/>
  <c r="F74" i="3"/>
  <c r="F73" i="3"/>
  <c r="F72" i="3"/>
  <c r="F71" i="3"/>
  <c r="F70" i="3"/>
  <c r="F69" i="3"/>
  <c r="F61" i="3"/>
  <c r="H23" i="4" s="1"/>
  <c r="L23" i="4" s="1"/>
  <c r="F59" i="3"/>
  <c r="H21" i="4" s="1"/>
  <c r="L21" i="4" s="1"/>
  <c r="F56" i="3"/>
  <c r="H19" i="4" s="1"/>
  <c r="L19" i="4" s="1"/>
  <c r="F52" i="3"/>
  <c r="F50" i="3"/>
  <c r="F51" i="3"/>
  <c r="F49" i="3"/>
  <c r="F48" i="3"/>
  <c r="F109" i="3"/>
  <c r="F43" i="3"/>
  <c r="F42" i="3"/>
  <c r="H9" i="4" l="1"/>
  <c r="L9" i="4" s="1"/>
  <c r="F75" i="3"/>
  <c r="H29" i="4" s="1"/>
  <c r="L29" i="4" s="1"/>
  <c r="F53" i="3"/>
  <c r="H17" i="4" s="1"/>
  <c r="L17" i="4" s="1"/>
  <c r="F44" i="3"/>
  <c r="F41" i="3"/>
  <c r="F36" i="3"/>
  <c r="F34" i="3"/>
  <c r="F35" i="3"/>
  <c r="F33" i="3"/>
  <c r="H12" i="4" s="1"/>
  <c r="L12" i="4" s="1"/>
  <c r="F21" i="3"/>
  <c r="F20" i="3"/>
  <c r="F18" i="3"/>
  <c r="F17" i="3"/>
  <c r="F13" i="3"/>
  <c r="F12" i="3"/>
  <c r="F16" i="3"/>
  <c r="F11" i="3"/>
  <c r="F10" i="3"/>
  <c r="F9" i="3"/>
  <c r="F8" i="3"/>
  <c r="F7" i="3"/>
  <c r="F6" i="3"/>
  <c r="F25" i="3" l="1"/>
  <c r="H7" i="4" s="1"/>
  <c r="L7" i="4" s="1"/>
  <c r="F37" i="3"/>
  <c r="H13" i="4" s="1"/>
  <c r="L13" i="4" s="1"/>
  <c r="F45" i="3"/>
  <c r="H15" i="4" s="1"/>
  <c r="L15" i="4" s="1"/>
  <c r="L34" i="4" l="1"/>
</calcChain>
</file>

<file path=xl/sharedStrings.xml><?xml version="1.0" encoding="utf-8"?>
<sst xmlns="http://schemas.openxmlformats.org/spreadsheetml/2006/main" count="141" uniqueCount="117">
  <si>
    <t>-</t>
  </si>
  <si>
    <t>SR.NO.</t>
  </si>
  <si>
    <t>ITEM</t>
  </si>
  <si>
    <t>DESCRIPTION</t>
  </si>
  <si>
    <t>DIMENSION</t>
  </si>
  <si>
    <t>UNIT</t>
  </si>
  <si>
    <t>QTY.</t>
  </si>
  <si>
    <t>IMAGE REF</t>
  </si>
  <si>
    <t>REMARKS</t>
  </si>
  <si>
    <t>Rate</t>
  </si>
  <si>
    <t>Amount</t>
  </si>
  <si>
    <t>SQMT</t>
  </si>
  <si>
    <t xml:space="preserve">measurement sheet </t>
  </si>
  <si>
    <t>back counter</t>
  </si>
  <si>
    <t xml:space="preserve">LOCATION </t>
  </si>
  <si>
    <t>NOS</t>
  </si>
  <si>
    <t xml:space="preserve">BOQ of Interior Items for BLACK DOG, Mumbai T1 B SHA </t>
  </si>
  <si>
    <t xml:space="preserve">Black Dog_T1 B SHA </t>
  </si>
  <si>
    <t xml:space="preserve">fixing 6mm ply with approved laminate finish on existing laminate </t>
  </si>
  <si>
    <t xml:space="preserve">bulkhead at back counter </t>
  </si>
  <si>
    <t>verticals below bulkhead</t>
  </si>
  <si>
    <t>verticals inside under front counter</t>
  </si>
  <si>
    <t>verticals inside under back counter</t>
  </si>
  <si>
    <t>verticals on side of the counter</t>
  </si>
  <si>
    <t>fixing new shutter finished with approved laminate and hardwares below the counter</t>
  </si>
  <si>
    <t xml:space="preserve">back counter top </t>
  </si>
  <si>
    <t>front top counter</t>
  </si>
  <si>
    <t>top front counter</t>
  </si>
  <si>
    <t>hanging shelves on top of lamination</t>
  </si>
  <si>
    <t>glass shelves</t>
  </si>
  <si>
    <t>back painted glass</t>
  </si>
  <si>
    <t>partition facing Barista</t>
  </si>
  <si>
    <t xml:space="preserve">fixing 6mm ply with approved paint finish on existing partition </t>
  </si>
  <si>
    <t>store behind outlet</t>
  </si>
  <si>
    <t>lights</t>
  </si>
  <si>
    <t>spot lights</t>
  </si>
  <si>
    <t>hang lights</t>
  </si>
  <si>
    <t>T Five light</t>
  </si>
  <si>
    <t>rmt</t>
  </si>
  <si>
    <t xml:space="preserve">painting </t>
  </si>
  <si>
    <t>upper part of column</t>
  </si>
  <si>
    <t>existing black column</t>
  </si>
  <si>
    <t>ply box with ss finish (back counter)</t>
  </si>
  <si>
    <t>back and front counter top</t>
  </si>
  <si>
    <t>1. on top of front counter
2. shelf hanging on top of front counter</t>
  </si>
  <si>
    <t>RMT</t>
  </si>
  <si>
    <t>lower part of bulkhead</t>
  </si>
  <si>
    <t>partition of store behind the outlet with door shutter</t>
  </si>
  <si>
    <t>double shutter below back counter</t>
  </si>
  <si>
    <t xml:space="preserve">fixing solid acrylic (corian) on existing lamination finish </t>
  </si>
  <si>
    <t>single shutter with louvres below front counter</t>
  </si>
  <si>
    <t>New lights</t>
  </si>
  <si>
    <t>Removal of Existing damage water tap and fixnig new approved branded water tap fittings</t>
  </si>
  <si>
    <t>Provind and fixing ply of 6mm thick over existing partition of store behind the outlet as per instruction from EIC.</t>
  </si>
  <si>
    <t>3A</t>
  </si>
  <si>
    <t>fixing new shutter (With louvres) finished with approved laminate and hardwares below the counter</t>
  </si>
  <si>
    <t>shutter below front  counter</t>
  </si>
  <si>
    <t>shutter below  back counter</t>
  </si>
  <si>
    <t>3B</t>
  </si>
  <si>
    <t>1. Removal of existing old damage glass shelves 
2. Providing &amp; fixing of new 12mm clear toughen glass shelves at back counter complete as per DWG  instruction from EIC. (To be considered as per onsite requirement)</t>
  </si>
  <si>
    <t>Removal of Existing damage partition &amp; Fixing the new one 75 mm Thick</t>
  </si>
  <si>
    <t xml:space="preserve"> vinyl at ceiling ceiling</t>
  </si>
  <si>
    <t>vinyl rafters in ceiling</t>
  </si>
  <si>
    <t xml:space="preserve">polishing SS skirting at counter 100mm height </t>
  </si>
  <si>
    <t>corner guard</t>
  </si>
  <si>
    <t>HIGH CHAIRS</t>
  </si>
  <si>
    <t>TABLES</t>
  </si>
  <si>
    <t>CHAIRS</t>
  </si>
  <si>
    <t xml:space="preserve">Vinyl flooring </t>
  </si>
  <si>
    <t>seating area</t>
  </si>
  <si>
    <t>Vinyl print</t>
  </si>
  <si>
    <t>Provinding and fixing vinyl over existing laminate/ veneer surface of ceiling and rafters of approved shade complete as per detail drawing or as per instruction from EIC.</t>
  </si>
  <si>
    <t>1. ceiling
2. rafters</t>
  </si>
  <si>
    <t>vinyl skirting below seating 150 mm height</t>
  </si>
  <si>
    <t>door of store room</t>
  </si>
  <si>
    <t>total area</t>
  </si>
  <si>
    <t>door area</t>
  </si>
  <si>
    <t>entry of store room</t>
  </si>
  <si>
    <t>2. entry of the store room</t>
  </si>
  <si>
    <t xml:space="preserve">1. store behind the outlet
</t>
  </si>
  <si>
    <t>removal of existing sink and fining new one</t>
  </si>
  <si>
    <t xml:space="preserve">low height entry door to the outlet </t>
  </si>
  <si>
    <t>ceiling of outlet</t>
  </si>
  <si>
    <t>walls of store room</t>
  </si>
  <si>
    <t>ceiling of store room</t>
  </si>
  <si>
    <t xml:space="preserve">1. bulkhead at back counter
2. verticals below bulkhead
3. verticals inside under front counter
4. verticals inside under back counter
5. verticals on side of the counter
6. partition facing Barista
</t>
  </si>
  <si>
    <t xml:space="preserve">Providing and fixing 6 mm ply finished with new approved laminate over existing laminate,at all mentioned locations of the outlet completed as per approved DWG &amp; instruction from EIC. 
1. bulkhead at back counter
2. verticals below bulkhead
3. verticals inside under front counter
4. verticals inside under back counter
5. verticals on side of the counter
6. partition facing Barista
</t>
  </si>
  <si>
    <t>duco paint of existing shade- black column</t>
  </si>
  <si>
    <t xml:space="preserve">black granite to be fixed on old granite top </t>
  </si>
  <si>
    <t>black granite to be fixed on old grantite top</t>
  </si>
  <si>
    <t>1. Providing fixing of new granite  with approved shade &amp; finish with all fixing chemical compound on exisiting granite top complete as per instruction from EIC. - Back and front counter top</t>
  </si>
  <si>
    <t xml:space="preserve">fixing 6mm fire rated  ply with approved laminate finish on existing laminate </t>
  </si>
  <si>
    <t xml:space="preserve">fixing 6mm fire rated ply with approved paint finish on existing partition </t>
  </si>
  <si>
    <t xml:space="preserve">removal of existing laminate, fixing 6 mm fire rated ply finished with approved paint  </t>
  </si>
  <si>
    <t>1. Removing of existing ply shutters,
2. Providing fixing of 12mm fire ply shutters (With louvres) with approved laminate finish with all fiting accessories complete as per existing detail &amp; instruction from EIC.</t>
  </si>
  <si>
    <t>1. Removing of existing ply shutters,
2. Providing fixing of 12mm fire rated ply double shutters with approved laminate finish with all fiting accessories complete as per existing detail and instruction from EIC.</t>
  </si>
  <si>
    <t xml:space="preserve">Providing &amp; Fixing SS 304 sheet on 19mm thk fire rated ply at back counter shelves. Enclosing it from top/bottom/Front. Inculdes all fixing accessories &amp; chemical bonding agents. complete as per instruction from EIC.the sizes to be as per existing. </t>
  </si>
  <si>
    <t>Grey rubber mat flooring</t>
  </si>
  <si>
    <t>inside outlet (BOH)</t>
  </si>
  <si>
    <t xml:space="preserve">
1. in seating area
2. inside store</t>
  </si>
  <si>
    <t>GREY rubber flooring mat  inside the outlet</t>
  </si>
  <si>
    <t xml:space="preserve"> vinyl flooring inside store room</t>
  </si>
  <si>
    <t xml:space="preserve">fixing 6mm fire rated ply with laminate finish on existing lamination </t>
  </si>
  <si>
    <t>1. Providing fixing of 6mm fire rated ply finished with approved laminate with all work complete as per instruction from EIC</t>
  </si>
  <si>
    <t>removal of existing rubber flooring and proving and fixing new grey rubber mat flooring of approved shade.</t>
  </si>
  <si>
    <t>1. Removal of existing old lights fixtures &amp; handing over to EIC.
2. Providing fixing of new approved 5 Watts warm light fitting &amp; fixtures in exisitng location , complete as per instruction from EIC. - Item - spot lights / Hanging lights / T Five lights</t>
  </si>
  <si>
    <t>DATE: 29-07-23</t>
  </si>
  <si>
    <t xml:space="preserve">1. Providing and fixing new vinyl flooring on existing surface of approved shade complete as per instruction from EIC.
2. removal of existing flooring mat in outlet. </t>
  </si>
  <si>
    <t>back painted glass (if damaged)</t>
  </si>
  <si>
    <t>1. Removal of existing old back painted glass if it is damaged only then  
2. Providing fixing of new back painted glass with same shade &amp; finish as of existing with all fixing chemical compound / Fittings accessories, complete as per instruction from EIC. - Location - Back counter</t>
  </si>
  <si>
    <t xml:space="preserve">existing old false ceiling tiles to be replaced with same match </t>
  </si>
  <si>
    <t>increase lux of the existing signage</t>
  </si>
  <si>
    <t>Glass shelves to be removed if it is damaged</t>
  </si>
  <si>
    <t>Total Basic Price (Excl. GST)</t>
  </si>
  <si>
    <t xml:space="preserve">LPC </t>
  </si>
  <si>
    <t>Colosseum</t>
  </si>
  <si>
    <t>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</si>
</sst>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_);_(* \(#,##0.00\);_(* \-??_);_(@_)"/>
    <numFmt numFmtId="166" formatCode="0.00;[Red]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Calibri"/>
      <family val="2"/>
      <scheme val="minor"/>
    </font>
    <font>
      <sz val="9"/>
      <color theme="1"/>
      <name val="Calibri"/>
      <family val="2"/>
      <scheme val="minor"/>
    </font>
    <font>
      <b/>
      <sz val="9"/>
      <name val="Calibri"/>
      <family val="2"/>
      <scheme val="minor"/>
    </font>
    <font>
      <sz val="9"/>
      <color rgb="FFFF0000"/>
      <name val="Calibri"/>
      <family val="2"/>
      <scheme val="minor"/>
    </font>
    <font>
      <sz val="9"/>
      <color indexed="8"/>
      <name val="Calibri"/>
      <family val="2"/>
      <scheme val="minor"/>
    </font>
    <font>
      <sz val="9"/>
      <color rgb="FF000000"/>
      <name val="Calibri"/>
      <family val="2"/>
      <scheme val="minor"/>
    </font>
    <font>
      <sz val="9"/>
      <color rgb="FF00B0F0"/>
      <name val="Calibri"/>
      <family val="2"/>
      <scheme val="minor"/>
    </font>
    <font>
      <b/>
      <i/>
      <sz val="12"/>
      <name val="Calibri"/>
      <family val="2"/>
      <scheme val="minor"/>
    </font>
    <font>
      <b/>
      <sz val="9"/>
      <color rgb="FFFF0000"/>
      <name val="Calibri"/>
      <family val="2"/>
      <scheme val="minor"/>
    </font>
    <font>
      <b/>
      <i/>
      <sz val="9"/>
      <color theme="4"/>
      <name val="Calibri"/>
      <family val="2"/>
      <scheme val="minor"/>
    </font>
    <font>
      <b/>
      <sz val="9"/>
      <color theme="0"/>
      <name val="Calibri"/>
      <family val="2"/>
      <scheme val="minor"/>
    </font>
    <font>
      <sz val="11"/>
      <color rgb="FFFF0000"/>
      <name val="Calibri"/>
      <family val="2"/>
      <scheme val="minor"/>
    </font>
    <font>
      <sz val="11"/>
      <name val="Calibri"/>
      <family val="2"/>
      <scheme val="minor"/>
    </font>
    <font>
      <b/>
      <sz val="11"/>
      <name val="Calibri"/>
      <family val="2"/>
      <scheme val="minor"/>
    </font>
    <font>
      <b/>
      <sz val="14"/>
      <color theme="1"/>
      <name val="Calibri"/>
      <family val="2"/>
      <scheme val="minor"/>
    </font>
    <font>
      <sz val="10"/>
      <name val="Calibri"/>
      <family val="2"/>
      <scheme val="minor"/>
    </font>
    <font>
      <sz val="10"/>
      <color theme="1"/>
      <name val="Calibri"/>
      <family val="2"/>
      <scheme val="minor"/>
    </font>
    <font>
      <b/>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002060"/>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top style="hair">
        <color auto="1"/>
      </top>
      <bottom style="hair">
        <color auto="1"/>
      </bottom>
      <diagonal/>
    </border>
  </borders>
  <cellStyleXfs count="5">
    <xf numFmtId="0" fontId="0" fillId="0" borderId="0"/>
    <xf numFmtId="0" fontId="3" fillId="0" borderId="0"/>
    <xf numFmtId="43" fontId="3" fillId="0" borderId="0" applyFont="0" applyFill="0" applyBorder="0" applyAlignment="0" applyProtection="0"/>
    <xf numFmtId="0" fontId="1" fillId="0" borderId="0"/>
    <xf numFmtId="165" fontId="3" fillId="0" borderId="0" applyFill="0" applyBorder="0" applyAlignment="0" applyProtection="0"/>
  </cellStyleXfs>
  <cellXfs count="83">
    <xf numFmtId="0" fontId="0" fillId="0" borderId="0" xfId="0"/>
    <xf numFmtId="0" fontId="13" fillId="0" borderId="4" xfId="1" applyFont="1" applyBorder="1" applyAlignment="1">
      <alignment horizontal="center" vertical="center"/>
    </xf>
    <xf numFmtId="0" fontId="12" fillId="0" borderId="5" xfId="1" applyFont="1" applyBorder="1" applyAlignment="1">
      <alignment horizontal="center" vertical="center"/>
    </xf>
    <xf numFmtId="0" fontId="12" fillId="0" borderId="5" xfId="1" applyFont="1" applyBorder="1" applyAlignment="1">
      <alignment horizontal="center" vertical="center" wrapText="1"/>
    </xf>
    <xf numFmtId="0" fontId="6" fillId="3" borderId="5" xfId="1" applyFont="1" applyFill="1" applyBorder="1" applyAlignment="1">
      <alignment vertical="center"/>
    </xf>
    <xf numFmtId="0" fontId="12" fillId="3" borderId="5" xfId="1" applyFont="1" applyFill="1" applyBorder="1" applyAlignment="1">
      <alignment horizontal="center" vertical="center"/>
    </xf>
    <xf numFmtId="0" fontId="4" fillId="2" borderId="5" xfId="1" applyFont="1" applyFill="1" applyBorder="1" applyAlignment="1">
      <alignment horizontal="left" vertical="center"/>
    </xf>
    <xf numFmtId="0" fontId="4" fillId="2" borderId="5" xfId="1" applyFont="1" applyFill="1" applyBorder="1" applyAlignment="1">
      <alignment horizontal="left" vertical="top" wrapText="1"/>
    </xf>
    <xf numFmtId="0" fontId="4" fillId="2" borderId="5" xfId="1" applyFont="1" applyFill="1" applyBorder="1" applyAlignment="1">
      <alignment vertical="center" wrapText="1"/>
    </xf>
    <xf numFmtId="0" fontId="4" fillId="2" borderId="5" xfId="1" applyFont="1" applyFill="1" applyBorder="1" applyAlignment="1">
      <alignment vertical="top" wrapText="1"/>
    </xf>
    <xf numFmtId="0" fontId="10" fillId="2" borderId="5" xfId="1" applyFont="1" applyFill="1" applyBorder="1" applyAlignment="1">
      <alignment horizontal="left" vertical="top" wrapText="1"/>
    </xf>
    <xf numFmtId="0" fontId="5" fillId="2" borderId="5" xfId="1" applyFont="1" applyFill="1" applyBorder="1" applyAlignment="1">
      <alignment horizontal="left" vertical="top" wrapText="1"/>
    </xf>
    <xf numFmtId="0" fontId="4" fillId="2" borderId="5" xfId="1" applyFont="1" applyFill="1" applyBorder="1" applyAlignment="1">
      <alignment vertical="center"/>
    </xf>
    <xf numFmtId="164" fontId="7" fillId="0" borderId="5" xfId="2" applyNumberFormat="1" applyFont="1" applyFill="1" applyBorder="1" applyAlignment="1">
      <alignment vertical="center" wrapText="1"/>
    </xf>
    <xf numFmtId="0" fontId="14" fillId="5" borderId="5" xfId="1" applyFont="1" applyFill="1" applyBorder="1" applyAlignment="1">
      <alignment horizontal="center" vertical="center"/>
    </xf>
    <xf numFmtId="165" fontId="14" fillId="5" borderId="5" xfId="4" applyFont="1" applyFill="1" applyBorder="1" applyAlignment="1">
      <alignment horizontal="center" vertical="center"/>
    </xf>
    <xf numFmtId="0" fontId="4" fillId="0" borderId="5" xfId="1" applyFont="1" applyBorder="1" applyAlignment="1">
      <alignment horizontal="center" vertical="center"/>
    </xf>
    <xf numFmtId="164" fontId="7" fillId="0" borderId="5" xfId="2" applyNumberFormat="1" applyFont="1" applyFill="1" applyBorder="1" applyAlignment="1">
      <alignment horizontal="center" vertical="center" wrapText="1"/>
    </xf>
    <xf numFmtId="0" fontId="4" fillId="2" borderId="5" xfId="1" applyFont="1" applyFill="1" applyBorder="1" applyAlignment="1">
      <alignment horizontal="center" vertical="center" wrapText="1"/>
    </xf>
    <xf numFmtId="164" fontId="4" fillId="0" borderId="5" xfId="2" applyNumberFormat="1" applyFont="1" applyFill="1" applyBorder="1" applyAlignment="1">
      <alignment horizontal="center" vertical="center" wrapText="1"/>
    </xf>
    <xf numFmtId="0" fontId="4" fillId="2" borderId="5" xfId="1" applyFont="1" applyFill="1" applyBorder="1" applyAlignment="1">
      <alignment horizontal="center" vertical="center"/>
    </xf>
    <xf numFmtId="0" fontId="9" fillId="2" borderId="5" xfId="3" applyFont="1" applyFill="1" applyBorder="1" applyAlignment="1">
      <alignment horizontal="center" vertical="center" wrapText="1"/>
    </xf>
    <xf numFmtId="0" fontId="6" fillId="2" borderId="4" xfId="1" applyFont="1" applyFill="1" applyBorder="1" applyAlignment="1">
      <alignment horizontal="center" vertical="center"/>
    </xf>
    <xf numFmtId="0" fontId="2" fillId="0" borderId="0" xfId="0" applyFont="1"/>
    <xf numFmtId="0" fontId="0" fillId="0" borderId="6" xfId="0" applyBorder="1"/>
    <xf numFmtId="0" fontId="2" fillId="0" borderId="6" xfId="0" applyFont="1" applyBorder="1"/>
    <xf numFmtId="0" fontId="0" fillId="0" borderId="6" xfId="0" applyBorder="1" applyAlignment="1">
      <alignment horizontal="right"/>
    </xf>
    <xf numFmtId="0" fontId="11" fillId="4" borderId="2" xfId="1" applyFont="1" applyFill="1" applyBorder="1" applyAlignment="1">
      <alignment vertical="center" wrapText="1"/>
    </xf>
    <xf numFmtId="0" fontId="11" fillId="4" borderId="3" xfId="1" applyFont="1" applyFill="1" applyBorder="1" applyAlignment="1">
      <alignment vertical="center" wrapText="1"/>
    </xf>
    <xf numFmtId="0" fontId="6" fillId="2" borderId="4" xfId="1" applyFont="1" applyFill="1" applyBorder="1" applyAlignment="1">
      <alignment vertical="center"/>
    </xf>
    <xf numFmtId="164" fontId="4" fillId="0" borderId="5" xfId="2" applyNumberFormat="1" applyFont="1" applyFill="1" applyBorder="1" applyAlignment="1">
      <alignment vertical="center" wrapText="1"/>
    </xf>
    <xf numFmtId="0" fontId="0" fillId="0" borderId="6" xfId="0" applyBorder="1" applyAlignment="1">
      <alignment horizontal="left" wrapText="1"/>
    </xf>
    <xf numFmtId="164" fontId="4" fillId="0" borderId="5" xfId="2" applyNumberFormat="1" applyFont="1" applyFill="1" applyBorder="1" applyAlignment="1">
      <alignment horizontal="left" vertical="center" wrapText="1"/>
    </xf>
    <xf numFmtId="4" fontId="4" fillId="0" borderId="5" xfId="2" applyNumberFormat="1" applyFont="1" applyFill="1" applyBorder="1" applyAlignment="1">
      <alignment horizontal="center" vertical="center" wrapText="1"/>
    </xf>
    <xf numFmtId="2" fontId="4" fillId="0" borderId="5" xfId="2" applyNumberFormat="1" applyFont="1" applyFill="1" applyBorder="1" applyAlignment="1">
      <alignment horizontal="center" vertical="center" wrapText="1"/>
    </xf>
    <xf numFmtId="2" fontId="0" fillId="0" borderId="6" xfId="0" applyNumberFormat="1" applyBorder="1"/>
    <xf numFmtId="2" fontId="16" fillId="0" borderId="6" xfId="0" applyNumberFormat="1" applyFont="1" applyBorder="1"/>
    <xf numFmtId="0" fontId="15" fillId="0" borderId="6" xfId="0" applyFont="1" applyBorder="1"/>
    <xf numFmtId="2" fontId="2" fillId="0" borderId="6" xfId="0" applyNumberFormat="1" applyFont="1" applyBorder="1"/>
    <xf numFmtId="0" fontId="0" fillId="0" borderId="6" xfId="0" applyBorder="1" applyAlignment="1">
      <alignment horizontal="right" wrapText="1"/>
    </xf>
    <xf numFmtId="0" fontId="9" fillId="2" borderId="5" xfId="3" applyFont="1" applyFill="1" applyBorder="1" applyAlignment="1">
      <alignment vertical="center" wrapText="1"/>
    </xf>
    <xf numFmtId="0" fontId="0" fillId="0" borderId="6" xfId="0" applyBorder="1" applyAlignment="1">
      <alignment horizontal="center"/>
    </xf>
    <xf numFmtId="0" fontId="0" fillId="0" borderId="0" xfId="0" applyAlignment="1">
      <alignment horizontal="center"/>
    </xf>
    <xf numFmtId="43" fontId="8" fillId="2" borderId="5" xfId="2" applyFont="1" applyFill="1" applyBorder="1" applyAlignment="1">
      <alignment horizontal="center" wrapText="1"/>
    </xf>
    <xf numFmtId="0" fontId="4" fillId="2" borderId="5" xfId="1" applyFont="1" applyFill="1" applyBorder="1" applyAlignment="1">
      <alignment horizontal="center"/>
    </xf>
    <xf numFmtId="164" fontId="4" fillId="0" borderId="5" xfId="2" applyNumberFormat="1" applyFont="1" applyFill="1" applyBorder="1" applyAlignment="1">
      <alignment horizontal="center" wrapText="1"/>
    </xf>
    <xf numFmtId="164" fontId="4" fillId="0" borderId="5" xfId="2" applyNumberFormat="1" applyFont="1" applyFill="1" applyBorder="1" applyAlignment="1">
      <alignment horizontal="right" vertical="center" wrapText="1"/>
    </xf>
    <xf numFmtId="0" fontId="14" fillId="5" borderId="5" xfId="1" applyFont="1" applyFill="1" applyBorder="1" applyAlignment="1">
      <alignment horizontal="center" vertical="center" wrapText="1"/>
    </xf>
    <xf numFmtId="2" fontId="4" fillId="2" borderId="5" xfId="1" applyNumberFormat="1" applyFont="1" applyFill="1" applyBorder="1" applyAlignment="1">
      <alignment horizontal="center" vertical="center"/>
    </xf>
    <xf numFmtId="0" fontId="0" fillId="0" borderId="6" xfId="0" applyBorder="1" applyAlignment="1">
      <alignment horizontal="left"/>
    </xf>
    <xf numFmtId="0" fontId="2" fillId="0" borderId="6" xfId="0" applyFont="1" applyBorder="1" applyAlignment="1">
      <alignment horizontal="center"/>
    </xf>
    <xf numFmtId="43" fontId="8" fillId="2" borderId="5" xfId="2" applyFont="1" applyFill="1" applyBorder="1" applyAlignment="1">
      <alignment horizontal="center" vertical="center" wrapText="1"/>
    </xf>
    <xf numFmtId="164" fontId="7" fillId="0" borderId="5" xfId="2" applyNumberFormat="1" applyFont="1" applyFill="1" applyBorder="1" applyAlignment="1">
      <alignment horizontal="left" vertical="top" wrapText="1"/>
    </xf>
    <xf numFmtId="0" fontId="4" fillId="2" borderId="5" xfId="1" applyFont="1" applyFill="1" applyBorder="1" applyAlignment="1">
      <alignment horizontal="left" vertical="center" wrapText="1"/>
    </xf>
    <xf numFmtId="0" fontId="4" fillId="2" borderId="5" xfId="1" applyFont="1" applyFill="1" applyBorder="1" applyAlignment="1">
      <alignment horizontal="right" vertical="center"/>
    </xf>
    <xf numFmtId="0" fontId="4" fillId="2" borderId="5" xfId="1" applyFont="1" applyFill="1" applyBorder="1" applyAlignment="1">
      <alignment horizontal="right" vertical="center" wrapText="1"/>
    </xf>
    <xf numFmtId="2" fontId="17" fillId="0" borderId="6" xfId="0" applyNumberFormat="1" applyFont="1" applyBorder="1"/>
    <xf numFmtId="0" fontId="0" fillId="0" borderId="6" xfId="0" applyBorder="1" applyAlignment="1">
      <alignment wrapText="1"/>
    </xf>
    <xf numFmtId="18" fontId="4" fillId="2" borderId="5" xfId="1" applyNumberFormat="1" applyFont="1" applyFill="1" applyBorder="1" applyAlignment="1">
      <alignment horizontal="center" vertical="center"/>
    </xf>
    <xf numFmtId="0" fontId="0" fillId="0" borderId="6" xfId="0" applyBorder="1" applyAlignment="1">
      <alignment horizontal="left" vertical="center" wrapText="1"/>
    </xf>
    <xf numFmtId="0" fontId="4" fillId="0" borderId="5" xfId="1" applyFont="1" applyBorder="1" applyAlignment="1">
      <alignment vertical="center" wrapText="1"/>
    </xf>
    <xf numFmtId="0" fontId="0" fillId="0" borderId="10" xfId="0" applyBorder="1"/>
    <xf numFmtId="0" fontId="0" fillId="0" borderId="11" xfId="0" applyBorder="1"/>
    <xf numFmtId="166" fontId="0" fillId="0" borderId="6" xfId="0" applyNumberFormat="1" applyBorder="1"/>
    <xf numFmtId="166" fontId="2" fillId="0" borderId="6" xfId="0" applyNumberFormat="1" applyFont="1" applyBorder="1"/>
    <xf numFmtId="3" fontId="19" fillId="0" borderId="5" xfId="2" applyNumberFormat="1" applyFont="1" applyFill="1" applyBorder="1" applyAlignment="1">
      <alignment horizontal="center" vertical="center" wrapText="1"/>
    </xf>
    <xf numFmtId="3" fontId="19" fillId="2" borderId="5" xfId="1" applyNumberFormat="1" applyFont="1" applyFill="1" applyBorder="1" applyAlignment="1">
      <alignment horizontal="center" vertical="center"/>
    </xf>
    <xf numFmtId="3" fontId="21" fillId="2" borderId="5" xfId="1" applyNumberFormat="1" applyFont="1" applyFill="1" applyBorder="1" applyAlignment="1">
      <alignment horizontal="center" vertical="center"/>
    </xf>
    <xf numFmtId="3" fontId="20" fillId="0" borderId="0" xfId="0" applyNumberFormat="1" applyFont="1" applyAlignment="1">
      <alignment horizontal="center"/>
    </xf>
    <xf numFmtId="0" fontId="18" fillId="0" borderId="0" xfId="0" applyFont="1" applyAlignment="1">
      <alignment horizontal="left" vertical="center"/>
    </xf>
    <xf numFmtId="0" fontId="14" fillId="5" borderId="7" xfId="1" applyFont="1" applyFill="1" applyBorder="1" applyAlignment="1">
      <alignment horizontal="center" vertical="center"/>
    </xf>
    <xf numFmtId="0" fontId="14" fillId="5" borderId="8" xfId="1" applyFont="1" applyFill="1" applyBorder="1" applyAlignment="1">
      <alignment horizontal="center" vertical="center"/>
    </xf>
    <xf numFmtId="0" fontId="6" fillId="3" borderId="7"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1" fillId="4" borderId="1" xfId="1" applyFont="1" applyFill="1" applyBorder="1" applyAlignment="1">
      <alignment horizontal="center" vertical="center" wrapText="1"/>
    </xf>
    <xf numFmtId="43" fontId="8" fillId="2" borderId="12" xfId="2" applyFont="1" applyFill="1" applyBorder="1" applyAlignment="1">
      <alignment horizontal="center" vertical="center" wrapText="1"/>
    </xf>
    <xf numFmtId="43" fontId="8" fillId="2" borderId="13" xfId="2" applyFont="1" applyFill="1" applyBorder="1" applyAlignment="1">
      <alignment horizontal="center" vertical="center" wrapText="1"/>
    </xf>
    <xf numFmtId="2" fontId="4" fillId="0" borderId="12" xfId="2" applyNumberFormat="1" applyFont="1" applyFill="1" applyBorder="1" applyAlignment="1">
      <alignment horizontal="center" vertical="center" wrapText="1"/>
    </xf>
    <xf numFmtId="2" fontId="4" fillId="0" borderId="13" xfId="2" applyNumberFormat="1" applyFont="1" applyFill="1" applyBorder="1" applyAlignment="1">
      <alignment horizontal="center" vertical="center" wrapText="1"/>
    </xf>
    <xf numFmtId="0" fontId="17" fillId="2" borderId="7" xfId="1" applyFont="1" applyFill="1" applyBorder="1" applyAlignment="1">
      <alignment horizontal="center" vertical="center"/>
    </xf>
    <xf numFmtId="0" fontId="17" fillId="2" borderId="14" xfId="1" applyFont="1" applyFill="1" applyBorder="1" applyAlignment="1">
      <alignment horizontal="center" vertical="center"/>
    </xf>
    <xf numFmtId="0" fontId="17" fillId="2" borderId="8" xfId="1" applyFont="1" applyFill="1" applyBorder="1" applyAlignment="1">
      <alignment horizontal="center" vertical="center"/>
    </xf>
  </cellXfs>
  <cellStyles count="5">
    <cellStyle name="Comma 10" xfId="4" xr:uid="{00000000-0005-0000-0000-000000000000}"/>
    <cellStyle name="Comma 2 3" xfId="2" xr:uid="{00000000-0005-0000-0000-000001000000}"/>
    <cellStyle name="Normal" xfId="0" builtinId="0"/>
    <cellStyle name="Normal 10" xfId="1" xr:uid="{00000000-0005-0000-0000-000003000000}"/>
    <cellStyle name="Normal 5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4</xdr:col>
      <xdr:colOff>83343</xdr:colOff>
      <xdr:row>5</xdr:row>
      <xdr:rowOff>142874</xdr:rowOff>
    </xdr:from>
    <xdr:to>
      <xdr:col>4</xdr:col>
      <xdr:colOff>3694605</xdr:colOff>
      <xdr:row>6</xdr:row>
      <xdr:rowOff>1940718</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6929437" y="1357312"/>
          <a:ext cx="3611262" cy="1988344"/>
        </a:xfrm>
        <a:prstGeom prst="rect">
          <a:avLst/>
        </a:prstGeom>
      </xdr:spPr>
    </xdr:pic>
    <xdr:clientData/>
  </xdr:twoCellAnchor>
  <xdr:twoCellAnchor editAs="oneCell">
    <xdr:from>
      <xdr:col>4</xdr:col>
      <xdr:colOff>190500</xdr:colOff>
      <xdr:row>8</xdr:row>
      <xdr:rowOff>71436</xdr:rowOff>
    </xdr:from>
    <xdr:to>
      <xdr:col>4</xdr:col>
      <xdr:colOff>1905000</xdr:colOff>
      <xdr:row>9</xdr:row>
      <xdr:rowOff>2457</xdr:rowOff>
    </xdr:to>
    <xdr:pic>
      <xdr:nvPicPr>
        <xdr:cNvPr id="63" name="Picture 62">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2"/>
        <a:stretch>
          <a:fillRect/>
        </a:stretch>
      </xdr:blipFill>
      <xdr:spPr>
        <a:xfrm>
          <a:off x="7036594" y="4405311"/>
          <a:ext cx="1714500" cy="1526459"/>
        </a:xfrm>
        <a:prstGeom prst="rect">
          <a:avLst/>
        </a:prstGeom>
      </xdr:spPr>
    </xdr:pic>
    <xdr:clientData/>
  </xdr:twoCellAnchor>
  <xdr:twoCellAnchor editAs="oneCell">
    <xdr:from>
      <xdr:col>4</xdr:col>
      <xdr:colOff>226219</xdr:colOff>
      <xdr:row>9</xdr:row>
      <xdr:rowOff>119062</xdr:rowOff>
    </xdr:from>
    <xdr:to>
      <xdr:col>4</xdr:col>
      <xdr:colOff>2035743</xdr:colOff>
      <xdr:row>9</xdr:row>
      <xdr:rowOff>1490491</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a:stretch>
          <a:fillRect/>
        </a:stretch>
      </xdr:blipFill>
      <xdr:spPr>
        <a:xfrm>
          <a:off x="7072313" y="6048375"/>
          <a:ext cx="1809524" cy="1371429"/>
        </a:xfrm>
        <a:prstGeom prst="rect">
          <a:avLst/>
        </a:prstGeom>
      </xdr:spPr>
    </xdr:pic>
    <xdr:clientData/>
  </xdr:twoCellAnchor>
  <xdr:twoCellAnchor editAs="oneCell">
    <xdr:from>
      <xdr:col>4</xdr:col>
      <xdr:colOff>35718</xdr:colOff>
      <xdr:row>11</xdr:row>
      <xdr:rowOff>35718</xdr:rowOff>
    </xdr:from>
    <xdr:to>
      <xdr:col>4</xdr:col>
      <xdr:colOff>2035967</xdr:colOff>
      <xdr:row>12</xdr:row>
      <xdr:rowOff>44758</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4"/>
        <a:stretch>
          <a:fillRect/>
        </a:stretch>
      </xdr:blipFill>
      <xdr:spPr>
        <a:xfrm>
          <a:off x="6881812" y="7750968"/>
          <a:ext cx="2000249" cy="1604478"/>
        </a:xfrm>
        <a:prstGeom prst="rect">
          <a:avLst/>
        </a:prstGeom>
      </xdr:spPr>
    </xdr:pic>
    <xdr:clientData/>
  </xdr:twoCellAnchor>
  <xdr:twoCellAnchor editAs="oneCell">
    <xdr:from>
      <xdr:col>4</xdr:col>
      <xdr:colOff>59531</xdr:colOff>
      <xdr:row>12</xdr:row>
      <xdr:rowOff>107156</xdr:rowOff>
    </xdr:from>
    <xdr:to>
      <xdr:col>4</xdr:col>
      <xdr:colOff>2274093</xdr:colOff>
      <xdr:row>13</xdr:row>
      <xdr:rowOff>82771</xdr:rowOff>
    </xdr:to>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5"/>
        <a:stretch>
          <a:fillRect/>
        </a:stretch>
      </xdr:blipFill>
      <xdr:spPr>
        <a:xfrm>
          <a:off x="6905625" y="9417844"/>
          <a:ext cx="2214562" cy="2321146"/>
        </a:xfrm>
        <a:prstGeom prst="rect">
          <a:avLst/>
        </a:prstGeom>
      </xdr:spPr>
    </xdr:pic>
    <xdr:clientData/>
  </xdr:twoCellAnchor>
  <xdr:twoCellAnchor editAs="oneCell">
    <xdr:from>
      <xdr:col>4</xdr:col>
      <xdr:colOff>95250</xdr:colOff>
      <xdr:row>16</xdr:row>
      <xdr:rowOff>83344</xdr:rowOff>
    </xdr:from>
    <xdr:to>
      <xdr:col>4</xdr:col>
      <xdr:colOff>3674436</xdr:colOff>
      <xdr:row>16</xdr:row>
      <xdr:rowOff>1857375</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6"/>
        <a:stretch>
          <a:fillRect/>
        </a:stretch>
      </xdr:blipFill>
      <xdr:spPr>
        <a:xfrm>
          <a:off x="6941344" y="13430250"/>
          <a:ext cx="3579186" cy="1774031"/>
        </a:xfrm>
        <a:prstGeom prst="rect">
          <a:avLst/>
        </a:prstGeom>
      </xdr:spPr>
    </xdr:pic>
    <xdr:clientData/>
  </xdr:twoCellAnchor>
  <xdr:twoCellAnchor editAs="oneCell">
    <xdr:from>
      <xdr:col>4</xdr:col>
      <xdr:colOff>226219</xdr:colOff>
      <xdr:row>18</xdr:row>
      <xdr:rowOff>71437</xdr:rowOff>
    </xdr:from>
    <xdr:to>
      <xdr:col>4</xdr:col>
      <xdr:colOff>3464645</xdr:colOff>
      <xdr:row>18</xdr:row>
      <xdr:rowOff>1750219</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7"/>
        <a:stretch>
          <a:fillRect/>
        </a:stretch>
      </xdr:blipFill>
      <xdr:spPr>
        <a:xfrm>
          <a:off x="7072313" y="15549562"/>
          <a:ext cx="3238426" cy="1678782"/>
        </a:xfrm>
        <a:prstGeom prst="rect">
          <a:avLst/>
        </a:prstGeom>
      </xdr:spPr>
    </xdr:pic>
    <xdr:clientData/>
  </xdr:twoCellAnchor>
  <xdr:twoCellAnchor editAs="oneCell">
    <xdr:from>
      <xdr:col>4</xdr:col>
      <xdr:colOff>59531</xdr:colOff>
      <xdr:row>20</xdr:row>
      <xdr:rowOff>23811</xdr:rowOff>
    </xdr:from>
    <xdr:to>
      <xdr:col>4</xdr:col>
      <xdr:colOff>3548062</xdr:colOff>
      <xdr:row>21</xdr:row>
      <xdr:rowOff>1726</xdr:rowOff>
    </xdr:to>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8"/>
        <a:stretch>
          <a:fillRect/>
        </a:stretch>
      </xdr:blipFill>
      <xdr:spPr>
        <a:xfrm>
          <a:off x="6905625" y="17466467"/>
          <a:ext cx="3488531" cy="1778245"/>
        </a:xfrm>
        <a:prstGeom prst="rect">
          <a:avLst/>
        </a:prstGeom>
      </xdr:spPr>
    </xdr:pic>
    <xdr:clientData/>
  </xdr:twoCellAnchor>
  <xdr:twoCellAnchor editAs="oneCell">
    <xdr:from>
      <xdr:col>4</xdr:col>
      <xdr:colOff>83344</xdr:colOff>
      <xdr:row>22</xdr:row>
      <xdr:rowOff>35719</xdr:rowOff>
    </xdr:from>
    <xdr:to>
      <xdr:col>4</xdr:col>
      <xdr:colOff>3667125</xdr:colOff>
      <xdr:row>22</xdr:row>
      <xdr:rowOff>1665691</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9"/>
        <a:stretch>
          <a:fillRect/>
        </a:stretch>
      </xdr:blipFill>
      <xdr:spPr>
        <a:xfrm>
          <a:off x="6929438" y="19478625"/>
          <a:ext cx="3583781" cy="1629972"/>
        </a:xfrm>
        <a:prstGeom prst="rect">
          <a:avLst/>
        </a:prstGeom>
      </xdr:spPr>
    </xdr:pic>
    <xdr:clientData/>
  </xdr:twoCellAnchor>
  <xdr:twoCellAnchor editAs="oneCell">
    <xdr:from>
      <xdr:col>4</xdr:col>
      <xdr:colOff>47624</xdr:colOff>
      <xdr:row>24</xdr:row>
      <xdr:rowOff>47624</xdr:rowOff>
    </xdr:from>
    <xdr:to>
      <xdr:col>4</xdr:col>
      <xdr:colOff>1737333</xdr:colOff>
      <xdr:row>25</xdr:row>
      <xdr:rowOff>1923</xdr:rowOff>
    </xdr:to>
    <xdr:pic>
      <xdr:nvPicPr>
        <xdr:cNvPr id="36" name="Picture 35">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0"/>
        <a:stretch>
          <a:fillRect/>
        </a:stretch>
      </xdr:blipFill>
      <xdr:spPr>
        <a:xfrm>
          <a:off x="6893718" y="21478874"/>
          <a:ext cx="1689709" cy="1666875"/>
        </a:xfrm>
        <a:prstGeom prst="rect">
          <a:avLst/>
        </a:prstGeom>
      </xdr:spPr>
    </xdr:pic>
    <xdr:clientData/>
  </xdr:twoCellAnchor>
  <xdr:twoCellAnchor editAs="oneCell">
    <xdr:from>
      <xdr:col>4</xdr:col>
      <xdr:colOff>1952626</xdr:colOff>
      <xdr:row>24</xdr:row>
      <xdr:rowOff>35720</xdr:rowOff>
    </xdr:from>
    <xdr:to>
      <xdr:col>4</xdr:col>
      <xdr:colOff>3559968</xdr:colOff>
      <xdr:row>25</xdr:row>
      <xdr:rowOff>102016</xdr:rowOff>
    </xdr:to>
    <xdr:pic>
      <xdr:nvPicPr>
        <xdr:cNvPr id="39" name="Picture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1"/>
        <a:stretch>
          <a:fillRect/>
        </a:stretch>
      </xdr:blipFill>
      <xdr:spPr>
        <a:xfrm>
          <a:off x="8798720" y="21466970"/>
          <a:ext cx="1607342" cy="1780796"/>
        </a:xfrm>
        <a:prstGeom prst="rect">
          <a:avLst/>
        </a:prstGeom>
      </xdr:spPr>
    </xdr:pic>
    <xdr:clientData/>
  </xdr:twoCellAnchor>
  <xdr:twoCellAnchor editAs="oneCell">
    <xdr:from>
      <xdr:col>4</xdr:col>
      <xdr:colOff>95250</xdr:colOff>
      <xdr:row>26</xdr:row>
      <xdr:rowOff>71436</xdr:rowOff>
    </xdr:from>
    <xdr:to>
      <xdr:col>4</xdr:col>
      <xdr:colOff>2678906</xdr:colOff>
      <xdr:row>26</xdr:row>
      <xdr:rowOff>1195705</xdr:rowOff>
    </xdr:to>
    <xdr:pic>
      <xdr:nvPicPr>
        <xdr:cNvPr id="40" name="Picture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12"/>
        <a:stretch>
          <a:fillRect/>
        </a:stretch>
      </xdr:blipFill>
      <xdr:spPr>
        <a:xfrm>
          <a:off x="6941344" y="23550561"/>
          <a:ext cx="2583656" cy="1124269"/>
        </a:xfrm>
        <a:prstGeom prst="rect">
          <a:avLst/>
        </a:prstGeom>
      </xdr:spPr>
    </xdr:pic>
    <xdr:clientData/>
  </xdr:twoCellAnchor>
  <xdr:twoCellAnchor editAs="oneCell">
    <xdr:from>
      <xdr:col>4</xdr:col>
      <xdr:colOff>35718</xdr:colOff>
      <xdr:row>28</xdr:row>
      <xdr:rowOff>23813</xdr:rowOff>
    </xdr:from>
    <xdr:to>
      <xdr:col>4</xdr:col>
      <xdr:colOff>3393280</xdr:colOff>
      <xdr:row>29</xdr:row>
      <xdr:rowOff>41612</xdr:rowOff>
    </xdr:to>
    <xdr:pic>
      <xdr:nvPicPr>
        <xdr:cNvPr id="43" name="Picture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3"/>
        <a:stretch>
          <a:fillRect/>
        </a:stretch>
      </xdr:blipFill>
      <xdr:spPr>
        <a:xfrm>
          <a:off x="6881812" y="25015032"/>
          <a:ext cx="3357562" cy="12322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77"/>
  <sheetViews>
    <sheetView view="pageBreakPreview" topLeftCell="A106" zoomScale="90" zoomScaleNormal="73" zoomScaleSheetLayoutView="90" workbookViewId="0">
      <selection activeCell="F119" sqref="F119"/>
    </sheetView>
  </sheetViews>
  <sheetFormatPr defaultColWidth="8.85546875" defaultRowHeight="15" x14ac:dyDescent="0.25"/>
  <cols>
    <col min="1" max="1" width="6.28515625" style="42" customWidth="1"/>
    <col min="2" max="2" width="33.85546875" customWidth="1"/>
    <col min="6" max="6" width="10.28515625" customWidth="1"/>
    <col min="7" max="7" width="19.42578125" customWidth="1"/>
  </cols>
  <sheetData>
    <row r="2" spans="1:7" ht="18.75" customHeight="1" x14ac:dyDescent="0.25">
      <c r="A2" s="69" t="s">
        <v>12</v>
      </c>
      <c r="B2" s="69"/>
    </row>
    <row r="3" spans="1:7" ht="16.5" customHeight="1" x14ac:dyDescent="0.25">
      <c r="A3" s="69" t="s">
        <v>17</v>
      </c>
      <c r="B3" s="69"/>
    </row>
    <row r="5" spans="1:7" ht="51.75" customHeight="1" x14ac:dyDescent="0.25">
      <c r="A5" s="41">
        <v>1</v>
      </c>
      <c r="B5" s="31" t="s">
        <v>18</v>
      </c>
      <c r="C5" s="24"/>
      <c r="D5" s="24"/>
      <c r="E5" s="24"/>
      <c r="F5" s="24"/>
      <c r="G5" s="24"/>
    </row>
    <row r="6" spans="1:7" x14ac:dyDescent="0.25">
      <c r="A6" s="41"/>
      <c r="B6" s="26" t="s">
        <v>19</v>
      </c>
      <c r="C6" s="24">
        <v>4.33</v>
      </c>
      <c r="D6" s="24">
        <v>0.6</v>
      </c>
      <c r="E6" s="24"/>
      <c r="F6" s="35">
        <f>(C6*D6)</f>
        <v>2.5979999999999999</v>
      </c>
      <c r="G6" s="24"/>
    </row>
    <row r="7" spans="1:7" x14ac:dyDescent="0.25">
      <c r="A7" s="41"/>
      <c r="B7" s="26"/>
      <c r="C7" s="24">
        <v>4.33</v>
      </c>
      <c r="D7" s="24">
        <v>0.84</v>
      </c>
      <c r="E7" s="24"/>
      <c r="F7" s="35">
        <f>(C7*D7)</f>
        <v>3.6372</v>
      </c>
      <c r="G7" s="24"/>
    </row>
    <row r="8" spans="1:7" ht="29.25" customHeight="1" x14ac:dyDescent="0.25">
      <c r="A8" s="41"/>
      <c r="B8" s="26" t="s">
        <v>20</v>
      </c>
      <c r="C8" s="24">
        <v>0.84</v>
      </c>
      <c r="D8" s="24">
        <v>2.4</v>
      </c>
      <c r="E8" s="24">
        <v>8</v>
      </c>
      <c r="F8" s="35">
        <f>(C8*D8*E8)</f>
        <v>16.128</v>
      </c>
      <c r="G8" s="57" t="s">
        <v>46</v>
      </c>
    </row>
    <row r="9" spans="1:7" x14ac:dyDescent="0.25">
      <c r="A9" s="41"/>
      <c r="B9" s="26"/>
      <c r="C9" s="24">
        <v>0.77</v>
      </c>
      <c r="D9" s="24">
        <v>2.4</v>
      </c>
      <c r="E9" s="24">
        <v>2</v>
      </c>
      <c r="F9" s="35">
        <f>(C9*D9*E9)</f>
        <v>3.6959999999999997</v>
      </c>
      <c r="G9" s="37"/>
    </row>
    <row r="10" spans="1:7" x14ac:dyDescent="0.25">
      <c r="A10" s="41"/>
      <c r="B10" s="26"/>
      <c r="C10" s="24">
        <v>7.4999999999999997E-2</v>
      </c>
      <c r="D10" s="24">
        <v>2.4</v>
      </c>
      <c r="E10" s="24">
        <v>4</v>
      </c>
      <c r="F10" s="35">
        <f>(C10*D10*E10)</f>
        <v>0.72</v>
      </c>
      <c r="G10" s="24"/>
    </row>
    <row r="11" spans="1:7" ht="29.25" customHeight="1" x14ac:dyDescent="0.25">
      <c r="A11" s="41"/>
      <c r="B11" s="39" t="s">
        <v>21</v>
      </c>
      <c r="C11" s="24">
        <v>0.67500000000000004</v>
      </c>
      <c r="D11" s="24">
        <v>0.9</v>
      </c>
      <c r="E11" s="24">
        <v>14</v>
      </c>
      <c r="F11" s="35">
        <f>(C11*D11*E11)</f>
        <v>8.5050000000000008</v>
      </c>
      <c r="G11" s="24"/>
    </row>
    <row r="12" spans="1:7" ht="29.25" customHeight="1" x14ac:dyDescent="0.25">
      <c r="A12" s="41"/>
      <c r="B12" s="39"/>
      <c r="C12" s="24">
        <v>0.81200000000000006</v>
      </c>
      <c r="D12" s="24">
        <v>0.9</v>
      </c>
      <c r="E12" s="24"/>
      <c r="F12" s="35">
        <f>(C12*D12)</f>
        <v>0.73080000000000012</v>
      </c>
      <c r="G12" s="24"/>
    </row>
    <row r="13" spans="1:7" ht="29.25" customHeight="1" x14ac:dyDescent="0.25">
      <c r="A13" s="41"/>
      <c r="B13" s="39"/>
      <c r="C13" s="24">
        <v>0.94</v>
      </c>
      <c r="D13" s="24">
        <v>0.9</v>
      </c>
      <c r="E13" s="24"/>
      <c r="F13" s="35">
        <f>(C13*D13)</f>
        <v>0.84599999999999997</v>
      </c>
      <c r="G13" s="24"/>
    </row>
    <row r="14" spans="1:7" ht="29.25" customHeight="1" x14ac:dyDescent="0.25">
      <c r="A14" s="41"/>
      <c r="B14" s="39"/>
      <c r="C14" s="24">
        <v>0.57999999999999996</v>
      </c>
      <c r="D14" s="24">
        <v>0.9</v>
      </c>
      <c r="E14" s="24"/>
      <c r="F14" s="35">
        <f>(C14*D14)</f>
        <v>0.52200000000000002</v>
      </c>
      <c r="G14" s="24"/>
    </row>
    <row r="15" spans="1:7" ht="29.25" customHeight="1" x14ac:dyDescent="0.25">
      <c r="A15" s="41"/>
      <c r="B15" s="39"/>
      <c r="C15" s="24">
        <v>2.34</v>
      </c>
      <c r="D15" s="24">
        <v>0.9</v>
      </c>
      <c r="E15" s="24"/>
      <c r="F15" s="35">
        <f>(C15*D15)</f>
        <v>2.1059999999999999</v>
      </c>
      <c r="G15" s="24"/>
    </row>
    <row r="16" spans="1:7" ht="33.75" customHeight="1" x14ac:dyDescent="0.25">
      <c r="A16" s="41"/>
      <c r="B16" s="39" t="s">
        <v>22</v>
      </c>
      <c r="C16" s="24">
        <v>0.84199999999999997</v>
      </c>
      <c r="D16" s="24">
        <v>0.9</v>
      </c>
      <c r="E16" s="24">
        <v>4</v>
      </c>
      <c r="F16" s="35">
        <f>(C16*D16*E16)</f>
        <v>3.0312000000000001</v>
      </c>
      <c r="G16" s="24"/>
    </row>
    <row r="17" spans="1:10" x14ac:dyDescent="0.25">
      <c r="A17" s="41"/>
      <c r="B17" s="26"/>
      <c r="C17" s="24">
        <v>1.23</v>
      </c>
      <c r="D17" s="24">
        <v>0.9</v>
      </c>
      <c r="E17" s="24"/>
      <c r="F17" s="35">
        <f>(C17*D17)</f>
        <v>1.107</v>
      </c>
      <c r="G17" s="24"/>
    </row>
    <row r="18" spans="1:10" x14ac:dyDescent="0.25">
      <c r="A18" s="41"/>
      <c r="B18" s="26"/>
      <c r="C18" s="24">
        <v>0.61</v>
      </c>
      <c r="D18" s="24">
        <v>0.9</v>
      </c>
      <c r="E18" s="24">
        <v>2</v>
      </c>
      <c r="F18" s="35">
        <f>(C18*D18*E18)</f>
        <v>1.0980000000000001</v>
      </c>
      <c r="G18" s="24"/>
    </row>
    <row r="19" spans="1:10" x14ac:dyDescent="0.25">
      <c r="A19" s="41"/>
      <c r="B19" s="26"/>
      <c r="C19" s="24">
        <v>7.4999999999999997E-2</v>
      </c>
      <c r="D19" s="24">
        <v>0.9</v>
      </c>
      <c r="E19" s="24">
        <v>2</v>
      </c>
      <c r="F19" s="35">
        <f>(C19*D19*E19)</f>
        <v>0.13500000000000001</v>
      </c>
      <c r="G19" s="24"/>
    </row>
    <row r="20" spans="1:10" x14ac:dyDescent="0.25">
      <c r="A20" s="41"/>
      <c r="B20" s="26" t="s">
        <v>23</v>
      </c>
      <c r="C20" s="24">
        <v>0.57999999999999996</v>
      </c>
      <c r="D20" s="24">
        <v>0.9</v>
      </c>
      <c r="E20" s="24"/>
      <c r="F20" s="35">
        <f t="shared" ref="F20:F21" si="0">(C20*D20)</f>
        <v>0.52200000000000002</v>
      </c>
      <c r="G20" s="24"/>
    </row>
    <row r="21" spans="1:10" x14ac:dyDescent="0.25">
      <c r="A21" s="41"/>
      <c r="B21" s="26"/>
      <c r="C21" s="24">
        <v>2.34</v>
      </c>
      <c r="D21" s="24">
        <v>0.9</v>
      </c>
      <c r="E21" s="24"/>
      <c r="F21" s="35">
        <f t="shared" si="0"/>
        <v>2.1059999999999999</v>
      </c>
      <c r="G21" s="24"/>
    </row>
    <row r="22" spans="1:10" x14ac:dyDescent="0.25">
      <c r="A22" s="41"/>
      <c r="B22" s="26" t="s">
        <v>31</v>
      </c>
      <c r="C22" s="24">
        <v>7.4999999999999997E-2</v>
      </c>
      <c r="D22" s="24">
        <v>3.15</v>
      </c>
      <c r="E22" s="24"/>
      <c r="F22" s="35">
        <f>(C22*D22)</f>
        <v>0.23624999999999999</v>
      </c>
      <c r="G22" s="24"/>
    </row>
    <row r="23" spans="1:10" ht="30" x14ac:dyDescent="0.25">
      <c r="A23" s="41"/>
      <c r="B23" s="39" t="s">
        <v>47</v>
      </c>
      <c r="C23" s="24">
        <v>1.24</v>
      </c>
      <c r="D23" s="24">
        <v>3.15</v>
      </c>
      <c r="E23" s="24"/>
      <c r="F23" s="35">
        <f>(C23*D23)</f>
        <v>3.9059999999999997</v>
      </c>
      <c r="G23" s="24"/>
    </row>
    <row r="24" spans="1:10" x14ac:dyDescent="0.25">
      <c r="A24" s="41"/>
      <c r="B24" s="26" t="s">
        <v>41</v>
      </c>
      <c r="C24" s="24"/>
      <c r="D24" s="24"/>
      <c r="E24" s="24"/>
      <c r="F24" s="35"/>
      <c r="G24" s="24"/>
    </row>
    <row r="25" spans="1:10" x14ac:dyDescent="0.25">
      <c r="A25" s="41"/>
      <c r="B25" s="26"/>
      <c r="C25" s="24"/>
      <c r="D25" s="24"/>
      <c r="E25" s="24"/>
      <c r="F25" s="38">
        <f>SUM(F6:F24)</f>
        <v>51.630449999999989</v>
      </c>
      <c r="G25" s="24"/>
    </row>
    <row r="26" spans="1:10" x14ac:dyDescent="0.25">
      <c r="A26" s="41"/>
      <c r="B26" s="26"/>
      <c r="C26" s="24"/>
      <c r="D26" s="24"/>
      <c r="E26" s="24"/>
      <c r="F26" s="38"/>
      <c r="G26" s="24"/>
    </row>
    <row r="27" spans="1:10" ht="30" x14ac:dyDescent="0.25">
      <c r="A27" s="41">
        <v>2</v>
      </c>
      <c r="B27" s="31" t="s">
        <v>32</v>
      </c>
      <c r="C27" s="24"/>
      <c r="D27" s="24"/>
      <c r="E27" s="24"/>
      <c r="F27" s="35"/>
      <c r="G27" s="24"/>
    </row>
    <row r="28" spans="1:10" x14ac:dyDescent="0.25">
      <c r="A28" s="41"/>
      <c r="B28" s="39" t="s">
        <v>33</v>
      </c>
      <c r="C28" s="24">
        <v>6.1</v>
      </c>
      <c r="D28" s="24">
        <v>3.15</v>
      </c>
      <c r="E28" s="24">
        <v>1</v>
      </c>
      <c r="F28" s="35">
        <f>(C28*D28*E28)</f>
        <v>19.215</v>
      </c>
      <c r="G28" s="61"/>
    </row>
    <row r="29" spans="1:10" x14ac:dyDescent="0.25">
      <c r="A29" s="41"/>
      <c r="B29" s="39" t="s">
        <v>77</v>
      </c>
      <c r="C29" s="24"/>
      <c r="D29" s="24"/>
      <c r="E29" s="24"/>
      <c r="F29" s="35">
        <f>I31</f>
        <v>3.2654999999999998</v>
      </c>
      <c r="G29" s="24">
        <v>1.48</v>
      </c>
      <c r="H29" s="24">
        <v>3.15</v>
      </c>
      <c r="I29" s="63">
        <f>(G29*H29)</f>
        <v>4.6619999999999999</v>
      </c>
      <c r="J29" s="24" t="s">
        <v>75</v>
      </c>
    </row>
    <row r="30" spans="1:10" x14ac:dyDescent="0.25">
      <c r="A30" s="41"/>
      <c r="B30" s="26"/>
      <c r="C30" s="24"/>
      <c r="D30" s="24"/>
      <c r="E30" s="24"/>
      <c r="F30" s="38">
        <f>SUM(F28:F29)</f>
        <v>22.480499999999999</v>
      </c>
      <c r="G30" s="24">
        <v>0.66500000000000004</v>
      </c>
      <c r="H30" s="24">
        <v>2.1</v>
      </c>
      <c r="I30" s="63">
        <f>(G30*H30)</f>
        <v>1.3965000000000001</v>
      </c>
      <c r="J30" s="24" t="s">
        <v>76</v>
      </c>
    </row>
    <row r="31" spans="1:10" x14ac:dyDescent="0.25">
      <c r="A31" s="41"/>
      <c r="B31" s="26"/>
      <c r="C31" s="24"/>
      <c r="D31" s="24"/>
      <c r="E31" s="24"/>
      <c r="F31" s="35"/>
      <c r="G31" s="24"/>
      <c r="H31" s="24"/>
      <c r="I31" s="64">
        <f>(I29-I30)</f>
        <v>3.2654999999999998</v>
      </c>
      <c r="J31" s="24"/>
    </row>
    <row r="32" spans="1:10" ht="46.5" customHeight="1" x14ac:dyDescent="0.25">
      <c r="A32" s="41">
        <v>3</v>
      </c>
      <c r="B32" s="31" t="s">
        <v>24</v>
      </c>
      <c r="C32" s="24"/>
      <c r="D32" s="24"/>
      <c r="E32" s="24"/>
      <c r="F32" s="35"/>
      <c r="G32" s="62"/>
    </row>
    <row r="33" spans="1:7" x14ac:dyDescent="0.25">
      <c r="A33" s="41"/>
      <c r="B33" s="26" t="s">
        <v>48</v>
      </c>
      <c r="C33" s="24">
        <v>1.23</v>
      </c>
      <c r="D33" s="24">
        <v>0.81</v>
      </c>
      <c r="E33" s="24"/>
      <c r="F33" s="38">
        <f>(C33*D33)</f>
        <v>0.99630000000000007</v>
      </c>
      <c r="G33" s="24"/>
    </row>
    <row r="34" spans="1:7" ht="30" x14ac:dyDescent="0.25">
      <c r="A34" s="41"/>
      <c r="B34" s="39" t="s">
        <v>50</v>
      </c>
      <c r="C34" s="24">
        <v>0.67</v>
      </c>
      <c r="D34" s="24">
        <v>0.81</v>
      </c>
      <c r="E34" s="24"/>
      <c r="F34" s="35">
        <f>(C34*D34)</f>
        <v>0.54270000000000007</v>
      </c>
      <c r="G34" s="24"/>
    </row>
    <row r="35" spans="1:7" x14ac:dyDescent="0.25">
      <c r="A35" s="41"/>
      <c r="B35" s="26"/>
      <c r="C35" s="24">
        <v>0.67</v>
      </c>
      <c r="D35" s="24">
        <v>0.81</v>
      </c>
      <c r="E35" s="24"/>
      <c r="F35" s="35">
        <f>(C35*D35)</f>
        <v>0.54270000000000007</v>
      </c>
      <c r="G35" s="24"/>
    </row>
    <row r="36" spans="1:7" x14ac:dyDescent="0.25">
      <c r="A36" s="41"/>
      <c r="B36" s="26"/>
      <c r="C36" s="24">
        <v>0.6</v>
      </c>
      <c r="D36" s="24">
        <v>0.81</v>
      </c>
      <c r="E36" s="24"/>
      <c r="F36" s="35">
        <f>(C36*D36)</f>
        <v>0.48599999999999999</v>
      </c>
      <c r="G36" s="24"/>
    </row>
    <row r="37" spans="1:7" x14ac:dyDescent="0.25">
      <c r="A37" s="41"/>
      <c r="B37" s="26"/>
      <c r="C37" s="24"/>
      <c r="D37" s="24"/>
      <c r="E37" s="24"/>
      <c r="F37" s="38">
        <f>SUM(F34:F36)</f>
        <v>1.5714000000000001</v>
      </c>
      <c r="G37" s="24"/>
    </row>
    <row r="38" spans="1:7" x14ac:dyDescent="0.25">
      <c r="A38" s="41"/>
      <c r="G38" s="24"/>
    </row>
    <row r="39" spans="1:7" x14ac:dyDescent="0.25">
      <c r="A39" s="41"/>
      <c r="B39" s="26"/>
      <c r="C39" s="24"/>
      <c r="D39" s="24"/>
      <c r="E39" s="24"/>
      <c r="F39" s="38"/>
      <c r="G39" s="24"/>
    </row>
    <row r="40" spans="1:7" ht="46.5" customHeight="1" x14ac:dyDescent="0.25">
      <c r="A40" s="41">
        <v>4</v>
      </c>
      <c r="B40" s="59" t="s">
        <v>88</v>
      </c>
      <c r="C40" s="24"/>
      <c r="D40" s="24"/>
      <c r="E40" s="24"/>
      <c r="F40" s="36"/>
      <c r="G40" s="41"/>
    </row>
    <row r="41" spans="1:7" x14ac:dyDescent="0.25">
      <c r="A41" s="41"/>
      <c r="B41" s="26" t="s">
        <v>25</v>
      </c>
      <c r="C41" s="24">
        <v>2.4700000000000002</v>
      </c>
      <c r="D41" s="24">
        <v>0.84</v>
      </c>
      <c r="E41" s="24"/>
      <c r="F41" s="36">
        <f>(C41*D41)</f>
        <v>2.0748000000000002</v>
      </c>
      <c r="G41" s="24"/>
    </row>
    <row r="42" spans="1:7" x14ac:dyDescent="0.25">
      <c r="A42" s="41"/>
      <c r="B42" s="26"/>
      <c r="C42" s="24">
        <v>0.25</v>
      </c>
      <c r="D42" s="24">
        <v>2.4700000000000002</v>
      </c>
      <c r="E42" s="24"/>
      <c r="F42" s="36">
        <f>(C42*D42)</f>
        <v>0.61750000000000005</v>
      </c>
      <c r="G42" s="24"/>
    </row>
    <row r="43" spans="1:7" x14ac:dyDescent="0.25">
      <c r="A43" s="41"/>
      <c r="B43" s="26"/>
      <c r="C43" s="24">
        <v>0.22500000000000001</v>
      </c>
      <c r="D43" s="24">
        <v>2.4700000000000002</v>
      </c>
      <c r="E43" s="24"/>
      <c r="F43" s="36">
        <f>(C43*D43)</f>
        <v>0.55575000000000008</v>
      </c>
      <c r="G43" s="24"/>
    </row>
    <row r="44" spans="1:7" x14ac:dyDescent="0.25">
      <c r="A44" s="41"/>
      <c r="B44" s="26" t="s">
        <v>26</v>
      </c>
      <c r="C44" s="24">
        <v>4.3600000000000003</v>
      </c>
      <c r="D44" s="24">
        <v>0.7</v>
      </c>
      <c r="E44" s="24"/>
      <c r="F44" s="36">
        <f>(C44*D44)</f>
        <v>3.052</v>
      </c>
      <c r="G44" s="24"/>
    </row>
    <row r="45" spans="1:7" x14ac:dyDescent="0.25">
      <c r="A45" s="41"/>
      <c r="B45" s="26"/>
      <c r="C45" s="24"/>
      <c r="D45" s="24"/>
      <c r="E45" s="24"/>
      <c r="F45" s="56">
        <f>SUM(F41:F44)</f>
        <v>6.3000500000000006</v>
      </c>
      <c r="G45" s="24"/>
    </row>
    <row r="46" spans="1:7" x14ac:dyDescent="0.25">
      <c r="A46" s="41"/>
      <c r="B46" s="26"/>
      <c r="C46" s="24"/>
      <c r="D46" s="24"/>
      <c r="E46" s="24"/>
      <c r="F46" s="36"/>
      <c r="G46" s="24"/>
    </row>
    <row r="47" spans="1:7" ht="30" x14ac:dyDescent="0.25">
      <c r="A47" s="41">
        <v>5</v>
      </c>
      <c r="B47" s="31" t="s">
        <v>49</v>
      </c>
      <c r="C47" s="24"/>
      <c r="D47" s="24"/>
      <c r="E47" s="24"/>
      <c r="F47" s="36"/>
      <c r="G47" s="24"/>
    </row>
    <row r="48" spans="1:7" x14ac:dyDescent="0.25">
      <c r="A48" s="41"/>
      <c r="B48" s="26" t="s">
        <v>27</v>
      </c>
      <c r="C48" s="24">
        <v>1.65</v>
      </c>
      <c r="D48" s="24">
        <v>0.45</v>
      </c>
      <c r="E48" s="24"/>
      <c r="F48" s="36">
        <f>(C48*D48)</f>
        <v>0.74249999999999994</v>
      </c>
      <c r="G48" s="24"/>
    </row>
    <row r="49" spans="1:7" x14ac:dyDescent="0.25">
      <c r="A49" s="41"/>
      <c r="B49" s="26"/>
      <c r="C49" s="24">
        <v>2.64</v>
      </c>
      <c r="D49" s="24">
        <v>0.45</v>
      </c>
      <c r="E49" s="24"/>
      <c r="F49" s="36">
        <f>(C49*D49)</f>
        <v>1.1880000000000002</v>
      </c>
      <c r="G49" s="24"/>
    </row>
    <row r="50" spans="1:7" ht="30" x14ac:dyDescent="0.25">
      <c r="A50" s="41"/>
      <c r="B50" s="39" t="s">
        <v>28</v>
      </c>
      <c r="C50" s="24">
        <v>2.5</v>
      </c>
      <c r="D50" s="24">
        <v>0.45</v>
      </c>
      <c r="E50" s="24">
        <v>2</v>
      </c>
      <c r="F50" s="36">
        <f>(C50*D50*E50)</f>
        <v>2.25</v>
      </c>
      <c r="G50" s="24"/>
    </row>
    <row r="51" spans="1:7" x14ac:dyDescent="0.25">
      <c r="A51" s="41"/>
      <c r="B51" s="26"/>
      <c r="C51" s="24">
        <v>1</v>
      </c>
      <c r="D51" s="24">
        <v>0.45</v>
      </c>
      <c r="E51" s="24">
        <v>2</v>
      </c>
      <c r="F51" s="36">
        <f>(C51*D51*E51)</f>
        <v>0.9</v>
      </c>
      <c r="G51" s="24"/>
    </row>
    <row r="52" spans="1:7" x14ac:dyDescent="0.25">
      <c r="A52" s="41"/>
      <c r="B52" s="26"/>
      <c r="C52" s="24">
        <v>1</v>
      </c>
      <c r="D52" s="24">
        <v>2.5</v>
      </c>
      <c r="E52" s="24">
        <v>2</v>
      </c>
      <c r="F52" s="35">
        <f>(C52*D52*E52)</f>
        <v>5</v>
      </c>
      <c r="G52" s="24"/>
    </row>
    <row r="53" spans="1:7" x14ac:dyDescent="0.25">
      <c r="A53" s="41"/>
      <c r="B53" s="26"/>
      <c r="C53" s="24"/>
      <c r="D53" s="24"/>
      <c r="E53" s="24"/>
      <c r="F53" s="38">
        <f>SUM(F48:F52)</f>
        <v>10.080500000000001</v>
      </c>
      <c r="G53" s="24"/>
    </row>
    <row r="54" spans="1:7" x14ac:dyDescent="0.25">
      <c r="A54" s="41"/>
      <c r="B54" s="26"/>
      <c r="C54" s="24"/>
      <c r="D54" s="24"/>
      <c r="E54" s="24"/>
      <c r="F54" s="35"/>
      <c r="G54" s="24"/>
    </row>
    <row r="55" spans="1:7" x14ac:dyDescent="0.25">
      <c r="A55" s="41">
        <v>6</v>
      </c>
      <c r="B55" s="49" t="s">
        <v>29</v>
      </c>
      <c r="C55" s="24"/>
      <c r="D55" s="24"/>
      <c r="E55" s="24"/>
      <c r="F55" s="35"/>
      <c r="G55" s="24"/>
    </row>
    <row r="56" spans="1:7" x14ac:dyDescent="0.25">
      <c r="A56" s="41"/>
      <c r="B56" s="26" t="s">
        <v>13</v>
      </c>
      <c r="C56" s="24">
        <v>2.4700000000000002</v>
      </c>
      <c r="D56" s="24">
        <v>0.25</v>
      </c>
      <c r="E56" s="24"/>
      <c r="F56" s="38">
        <f>(C56*D56)</f>
        <v>0.61750000000000005</v>
      </c>
      <c r="G56" s="24"/>
    </row>
    <row r="57" spans="1:7" x14ac:dyDescent="0.25">
      <c r="A57" s="41"/>
      <c r="B57" s="26"/>
      <c r="C57" s="24"/>
      <c r="D57" s="24"/>
      <c r="E57" s="24"/>
      <c r="F57" s="35"/>
      <c r="G57" s="24"/>
    </row>
    <row r="58" spans="1:7" x14ac:dyDescent="0.25">
      <c r="A58" s="41">
        <v>7</v>
      </c>
      <c r="B58" s="31" t="s">
        <v>30</v>
      </c>
      <c r="C58" s="24"/>
      <c r="D58" s="24"/>
      <c r="E58" s="24"/>
      <c r="F58" s="35"/>
      <c r="G58" s="24"/>
    </row>
    <row r="59" spans="1:7" x14ac:dyDescent="0.25">
      <c r="A59" s="41"/>
      <c r="B59" s="39"/>
      <c r="C59" s="24">
        <v>0.59</v>
      </c>
      <c r="D59" s="24">
        <v>2.4700000000000002</v>
      </c>
      <c r="E59" s="24">
        <v>2</v>
      </c>
      <c r="F59" s="38">
        <f>(C59*D59*E59)</f>
        <v>2.9146000000000001</v>
      </c>
      <c r="G59" s="24"/>
    </row>
    <row r="60" spans="1:7" x14ac:dyDescent="0.25">
      <c r="A60" s="41"/>
      <c r="B60" s="26"/>
      <c r="C60" s="24"/>
      <c r="D60" s="24"/>
      <c r="E60" s="24"/>
      <c r="F60" s="35"/>
      <c r="G60" s="24"/>
    </row>
    <row r="61" spans="1:7" x14ac:dyDescent="0.25">
      <c r="A61" s="41">
        <v>8</v>
      </c>
      <c r="B61" s="49" t="s">
        <v>42</v>
      </c>
      <c r="C61" s="24">
        <v>0.6</v>
      </c>
      <c r="D61" s="24">
        <v>2.4700000000000002</v>
      </c>
      <c r="E61" s="24"/>
      <c r="F61" s="38">
        <f>(C61*D61)</f>
        <v>1.482</v>
      </c>
      <c r="G61" s="24"/>
    </row>
    <row r="62" spans="1:7" x14ac:dyDescent="0.25">
      <c r="A62" s="41"/>
      <c r="B62" s="26"/>
      <c r="C62" s="24"/>
      <c r="D62" s="24"/>
      <c r="E62" s="24"/>
      <c r="F62" s="35"/>
      <c r="G62" s="24"/>
    </row>
    <row r="63" spans="1:7" ht="30" x14ac:dyDescent="0.25">
      <c r="A63" s="41">
        <v>9</v>
      </c>
      <c r="B63" s="31" t="s">
        <v>100</v>
      </c>
      <c r="C63" s="24"/>
      <c r="D63" s="24"/>
      <c r="E63" s="24"/>
      <c r="F63" s="35">
        <v>10</v>
      </c>
      <c r="G63" s="24"/>
    </row>
    <row r="64" spans="1:7" x14ac:dyDescent="0.25">
      <c r="A64" s="41"/>
      <c r="B64" s="49"/>
      <c r="C64" s="24"/>
      <c r="D64" s="24"/>
      <c r="E64" s="24"/>
      <c r="F64" s="35"/>
      <c r="G64" s="24"/>
    </row>
    <row r="65" spans="1:7" x14ac:dyDescent="0.25">
      <c r="A65" s="41">
        <v>10</v>
      </c>
      <c r="B65" s="49" t="s">
        <v>101</v>
      </c>
      <c r="C65" s="24"/>
      <c r="D65" s="24"/>
      <c r="E65" s="24"/>
      <c r="F65" s="35">
        <v>5.21</v>
      </c>
      <c r="G65" s="24"/>
    </row>
    <row r="66" spans="1:7" x14ac:dyDescent="0.25">
      <c r="A66" s="41"/>
      <c r="B66" s="26" t="s">
        <v>69</v>
      </c>
      <c r="C66" s="24"/>
      <c r="D66" s="24"/>
      <c r="E66" s="24"/>
      <c r="F66" s="24">
        <v>20.13</v>
      </c>
      <c r="G66" s="24"/>
    </row>
    <row r="67" spans="1:7" x14ac:dyDescent="0.25">
      <c r="A67" s="41"/>
      <c r="B67" s="26"/>
      <c r="C67" s="24"/>
      <c r="D67" s="24"/>
      <c r="E67" s="24"/>
      <c r="F67" s="38">
        <f>SUM(F65:F66)</f>
        <v>25.34</v>
      </c>
      <c r="G67" s="24"/>
    </row>
    <row r="68" spans="1:7" x14ac:dyDescent="0.25">
      <c r="A68" s="41"/>
      <c r="B68" s="26"/>
      <c r="C68" s="24"/>
      <c r="D68" s="24"/>
      <c r="E68" s="24"/>
      <c r="F68" s="38"/>
      <c r="G68" s="24"/>
    </row>
    <row r="69" spans="1:7" x14ac:dyDescent="0.25">
      <c r="A69" s="41">
        <v>11</v>
      </c>
      <c r="B69" s="26" t="s">
        <v>61</v>
      </c>
      <c r="C69" s="24">
        <v>5.9</v>
      </c>
      <c r="D69" s="24">
        <v>0.05</v>
      </c>
      <c r="E69" s="24"/>
      <c r="F69" s="35">
        <f>(C69*D69)</f>
        <v>0.29500000000000004</v>
      </c>
      <c r="G69" s="24"/>
    </row>
    <row r="70" spans="1:7" x14ac:dyDescent="0.25">
      <c r="A70" s="41"/>
      <c r="B70" s="26"/>
      <c r="C70" s="24">
        <v>2.64</v>
      </c>
      <c r="D70" s="24">
        <v>0.05</v>
      </c>
      <c r="E70" s="24"/>
      <c r="F70" s="35">
        <f>(C70*D70)</f>
        <v>0.13200000000000001</v>
      </c>
      <c r="G70" s="24"/>
    </row>
    <row r="71" spans="1:7" x14ac:dyDescent="0.25">
      <c r="A71" s="41"/>
      <c r="B71" s="26"/>
      <c r="C71" s="24">
        <v>4.7</v>
      </c>
      <c r="D71" s="24">
        <v>2.64</v>
      </c>
      <c r="E71" s="24"/>
      <c r="F71" s="35">
        <f>(C71*D71)</f>
        <v>12.408000000000001</v>
      </c>
      <c r="G71" s="24"/>
    </row>
    <row r="72" spans="1:7" x14ac:dyDescent="0.25">
      <c r="A72" s="41"/>
      <c r="B72" s="26" t="s">
        <v>62</v>
      </c>
      <c r="C72" s="24">
        <v>0.16</v>
      </c>
      <c r="D72" s="24">
        <v>0.12</v>
      </c>
      <c r="E72" s="24">
        <v>20</v>
      </c>
      <c r="F72" s="35">
        <f>(C72*D72*E72)</f>
        <v>0.38399999999999995</v>
      </c>
      <c r="G72" s="24"/>
    </row>
    <row r="73" spans="1:7" x14ac:dyDescent="0.25">
      <c r="A73" s="41"/>
      <c r="B73" s="26"/>
      <c r="C73" s="24">
        <v>0.16</v>
      </c>
      <c r="D73" s="24">
        <v>2.6</v>
      </c>
      <c r="E73" s="24">
        <v>20</v>
      </c>
      <c r="F73" s="35">
        <f>(C73*D73*E73)</f>
        <v>8.32</v>
      </c>
      <c r="G73" s="24"/>
    </row>
    <row r="74" spans="1:7" x14ac:dyDescent="0.25">
      <c r="A74" s="41"/>
      <c r="B74" s="26"/>
      <c r="C74" s="24">
        <v>0.12</v>
      </c>
      <c r="D74" s="24">
        <v>2.6</v>
      </c>
      <c r="E74" s="24">
        <v>10</v>
      </c>
      <c r="F74" s="35">
        <f>(C74*D74*E74)</f>
        <v>3.12</v>
      </c>
      <c r="G74" s="24"/>
    </row>
    <row r="75" spans="1:7" x14ac:dyDescent="0.25">
      <c r="A75" s="41"/>
      <c r="B75" s="26"/>
      <c r="C75" s="24"/>
      <c r="D75" s="24"/>
      <c r="E75" s="24"/>
      <c r="F75" s="38">
        <f>SUM(F69:F74)</f>
        <v>24.659000000000002</v>
      </c>
      <c r="G75" s="24"/>
    </row>
    <row r="76" spans="1:7" x14ac:dyDescent="0.25">
      <c r="A76" s="41"/>
      <c r="B76" s="26"/>
      <c r="C76" s="24"/>
      <c r="D76" s="24"/>
      <c r="E76" s="24"/>
      <c r="F76" s="35"/>
      <c r="G76" s="24"/>
    </row>
    <row r="77" spans="1:7" x14ac:dyDescent="0.25">
      <c r="A77" s="41">
        <v>12</v>
      </c>
      <c r="B77" s="31" t="s">
        <v>34</v>
      </c>
      <c r="C77" s="24"/>
      <c r="D77" s="24"/>
      <c r="E77" s="24"/>
      <c r="F77" s="35"/>
      <c r="G77" s="24"/>
    </row>
    <row r="78" spans="1:7" x14ac:dyDescent="0.25">
      <c r="A78" s="41"/>
      <c r="B78" s="26" t="s">
        <v>35</v>
      </c>
      <c r="C78" s="24"/>
      <c r="D78" s="24"/>
      <c r="E78" s="24"/>
      <c r="F78" s="25">
        <v>20</v>
      </c>
      <c r="G78" s="24"/>
    </row>
    <row r="79" spans="1:7" x14ac:dyDescent="0.25">
      <c r="A79" s="41"/>
      <c r="B79" s="39" t="s">
        <v>36</v>
      </c>
      <c r="C79" s="24"/>
      <c r="D79" s="24"/>
      <c r="E79" s="24"/>
      <c r="F79" s="25">
        <v>2</v>
      </c>
      <c r="G79" s="24"/>
    </row>
    <row r="80" spans="1:7" x14ac:dyDescent="0.25">
      <c r="A80" s="41"/>
      <c r="B80" s="26" t="s">
        <v>37</v>
      </c>
      <c r="C80" s="24"/>
      <c r="D80" s="24"/>
      <c r="E80" s="24"/>
      <c r="F80" s="35">
        <v>2.1</v>
      </c>
      <c r="G80" s="24"/>
    </row>
    <row r="81" spans="1:7" x14ac:dyDescent="0.25">
      <c r="A81" s="41"/>
      <c r="B81" s="24"/>
      <c r="C81" s="24"/>
      <c r="D81" s="24"/>
      <c r="E81" s="24"/>
      <c r="F81" s="35">
        <v>2.42</v>
      </c>
      <c r="G81" s="24"/>
    </row>
    <row r="82" spans="1:7" x14ac:dyDescent="0.25">
      <c r="A82" s="41"/>
      <c r="B82" s="24"/>
      <c r="C82" s="24"/>
      <c r="D82" s="24"/>
      <c r="E82" s="24"/>
      <c r="F82" s="38">
        <f>SUM(F80:F81)</f>
        <v>4.5199999999999996</v>
      </c>
      <c r="G82" s="24" t="s">
        <v>38</v>
      </c>
    </row>
    <row r="83" spans="1:7" x14ac:dyDescent="0.25">
      <c r="A83" s="41">
        <v>13</v>
      </c>
      <c r="B83" s="24" t="s">
        <v>39</v>
      </c>
      <c r="C83" s="24"/>
      <c r="D83" s="24"/>
      <c r="E83" s="24"/>
      <c r="F83" s="35"/>
      <c r="G83" s="24"/>
    </row>
    <row r="84" spans="1:7" x14ac:dyDescent="0.25">
      <c r="A84" s="50"/>
      <c r="B84" s="26" t="s">
        <v>40</v>
      </c>
      <c r="C84" s="24">
        <v>0.5</v>
      </c>
      <c r="D84" s="24">
        <v>0.95</v>
      </c>
      <c r="E84" s="24">
        <v>8</v>
      </c>
      <c r="F84" s="35">
        <f>(C84*D84*E84)</f>
        <v>3.8</v>
      </c>
      <c r="G84" s="24"/>
    </row>
    <row r="85" spans="1:7" x14ac:dyDescent="0.25">
      <c r="A85" s="50"/>
      <c r="B85" s="26" t="s">
        <v>82</v>
      </c>
      <c r="C85" s="24"/>
      <c r="D85" s="24"/>
      <c r="E85" s="24"/>
      <c r="F85" s="35">
        <v>20.29</v>
      </c>
      <c r="G85" s="24"/>
    </row>
    <row r="86" spans="1:7" x14ac:dyDescent="0.25">
      <c r="A86" s="50"/>
      <c r="B86" s="26" t="s">
        <v>83</v>
      </c>
      <c r="C86" s="24">
        <v>0.875</v>
      </c>
      <c r="D86" s="24">
        <v>3.15</v>
      </c>
      <c r="E86" s="24">
        <v>2</v>
      </c>
      <c r="F86" s="35">
        <f>(C86*D86*E86)</f>
        <v>5.5125000000000002</v>
      </c>
      <c r="G86" s="24"/>
    </row>
    <row r="87" spans="1:7" x14ac:dyDescent="0.25">
      <c r="A87" s="50"/>
      <c r="B87" s="26" t="s">
        <v>84</v>
      </c>
      <c r="C87" s="24">
        <v>6.1</v>
      </c>
      <c r="D87" s="24">
        <v>0.875</v>
      </c>
      <c r="E87" s="24"/>
      <c r="F87" s="35">
        <f>(C87*D87)</f>
        <v>5.3374999999999995</v>
      </c>
      <c r="G87" s="24"/>
    </row>
    <row r="88" spans="1:7" x14ac:dyDescent="0.25">
      <c r="A88" s="50"/>
      <c r="B88" s="26"/>
      <c r="C88" s="24"/>
      <c r="D88" s="24"/>
      <c r="E88" s="24"/>
      <c r="F88" s="38">
        <f>SUM(F84:F87)</f>
        <v>34.94</v>
      </c>
      <c r="G88" s="24"/>
    </row>
    <row r="89" spans="1:7" x14ac:dyDescent="0.25">
      <c r="A89" s="50"/>
      <c r="B89" s="26"/>
      <c r="C89" s="24"/>
      <c r="D89" s="24"/>
      <c r="E89" s="24"/>
      <c r="F89" s="38"/>
      <c r="G89" s="24"/>
    </row>
    <row r="90" spans="1:7" x14ac:dyDescent="0.25">
      <c r="A90" s="50">
        <v>13.1</v>
      </c>
      <c r="B90" s="49" t="s">
        <v>87</v>
      </c>
      <c r="C90" s="24">
        <v>0.95</v>
      </c>
      <c r="D90" s="24">
        <v>1.95</v>
      </c>
      <c r="E90" s="24">
        <v>8</v>
      </c>
      <c r="F90" s="38">
        <f>(C90*D90*E90)</f>
        <v>14.819999999999999</v>
      </c>
      <c r="G90" s="24"/>
    </row>
    <row r="91" spans="1:7" x14ac:dyDescent="0.25">
      <c r="A91" s="50"/>
      <c r="B91" s="49"/>
      <c r="C91" s="24"/>
      <c r="D91" s="24"/>
      <c r="E91" s="24"/>
      <c r="F91" s="35"/>
      <c r="G91" s="24"/>
    </row>
    <row r="92" spans="1:7" ht="30.75" customHeight="1" x14ac:dyDescent="0.25">
      <c r="A92" s="50">
        <v>14</v>
      </c>
      <c r="B92" s="39" t="s">
        <v>63</v>
      </c>
      <c r="C92" s="24">
        <v>4.5</v>
      </c>
      <c r="D92" s="24"/>
      <c r="E92" s="24"/>
      <c r="F92" s="35">
        <f>C92</f>
        <v>4.5</v>
      </c>
      <c r="G92" s="24"/>
    </row>
    <row r="93" spans="1:7" x14ac:dyDescent="0.25">
      <c r="A93" s="41"/>
      <c r="B93" s="26"/>
      <c r="C93" s="24">
        <v>2.41</v>
      </c>
      <c r="D93" s="24"/>
      <c r="E93" s="24"/>
      <c r="F93" s="35">
        <f>C93</f>
        <v>2.41</v>
      </c>
      <c r="G93" s="24"/>
    </row>
    <row r="94" spans="1:7" x14ac:dyDescent="0.25">
      <c r="A94" s="41"/>
      <c r="B94" s="26"/>
      <c r="C94" s="24"/>
      <c r="D94" s="24"/>
      <c r="E94" s="24"/>
      <c r="F94" s="38">
        <f>SUM(F92:F93)</f>
        <v>6.91</v>
      </c>
      <c r="G94" s="24"/>
    </row>
    <row r="95" spans="1:7" ht="30" x14ac:dyDescent="0.25">
      <c r="A95" s="41">
        <v>15</v>
      </c>
      <c r="B95" s="39" t="s">
        <v>73</v>
      </c>
      <c r="C95" s="24">
        <v>5.26</v>
      </c>
      <c r="D95" s="24"/>
      <c r="E95" s="24">
        <v>2</v>
      </c>
      <c r="F95" s="35">
        <f>(C95*E95)</f>
        <v>10.52</v>
      </c>
      <c r="G95" s="24"/>
    </row>
    <row r="96" spans="1:7" x14ac:dyDescent="0.25">
      <c r="A96" s="41"/>
      <c r="B96" s="26"/>
      <c r="C96" s="24">
        <v>6.1</v>
      </c>
      <c r="D96" s="24"/>
      <c r="E96" s="24"/>
      <c r="F96" s="35">
        <f>C96</f>
        <v>6.1</v>
      </c>
      <c r="G96" s="24"/>
    </row>
    <row r="97" spans="1:7" x14ac:dyDescent="0.25">
      <c r="A97" s="41"/>
      <c r="B97" s="26"/>
      <c r="C97" s="24">
        <v>0.65</v>
      </c>
      <c r="D97" s="24"/>
      <c r="E97" s="24">
        <v>2</v>
      </c>
      <c r="F97" s="35">
        <f>(C97*E97)</f>
        <v>1.3</v>
      </c>
      <c r="G97" s="24"/>
    </row>
    <row r="98" spans="1:7" x14ac:dyDescent="0.25">
      <c r="A98" s="41"/>
      <c r="B98" s="26"/>
      <c r="C98" s="24">
        <v>0.23</v>
      </c>
      <c r="D98" s="24"/>
      <c r="E98" s="24">
        <v>2</v>
      </c>
      <c r="F98" s="35">
        <f>(C98*E98)</f>
        <v>0.46</v>
      </c>
      <c r="G98" s="24"/>
    </row>
    <row r="99" spans="1:7" x14ac:dyDescent="0.25">
      <c r="A99" s="41"/>
      <c r="B99" s="49"/>
      <c r="C99" s="24"/>
      <c r="D99" s="24"/>
      <c r="E99" s="24"/>
      <c r="F99" s="38">
        <f>SUM(F95:F98)</f>
        <v>18.38</v>
      </c>
      <c r="G99" s="24"/>
    </row>
    <row r="100" spans="1:7" x14ac:dyDescent="0.25">
      <c r="A100" s="41"/>
      <c r="B100" s="49"/>
      <c r="C100" s="24"/>
      <c r="D100" s="24"/>
      <c r="E100" s="24"/>
      <c r="F100" s="38"/>
      <c r="G100" s="24"/>
    </row>
    <row r="101" spans="1:7" x14ac:dyDescent="0.25">
      <c r="A101" s="41">
        <v>16</v>
      </c>
      <c r="B101" s="39" t="s">
        <v>65</v>
      </c>
      <c r="C101" s="24"/>
      <c r="D101" s="24"/>
      <c r="E101" s="24"/>
      <c r="F101" s="35">
        <v>5</v>
      </c>
      <c r="G101" s="24"/>
    </row>
    <row r="102" spans="1:7" x14ac:dyDescent="0.25">
      <c r="A102" s="41"/>
      <c r="B102" s="39" t="s">
        <v>66</v>
      </c>
      <c r="C102" s="24"/>
      <c r="D102" s="24"/>
      <c r="E102" s="24"/>
      <c r="F102" s="35">
        <v>3</v>
      </c>
      <c r="G102" s="24"/>
    </row>
    <row r="103" spans="1:7" x14ac:dyDescent="0.25">
      <c r="A103" s="41"/>
      <c r="B103" s="39" t="s">
        <v>67</v>
      </c>
      <c r="C103" s="24"/>
      <c r="D103" s="24"/>
      <c r="E103" s="24"/>
      <c r="F103" s="38">
        <v>6</v>
      </c>
      <c r="G103" s="24"/>
    </row>
    <row r="104" spans="1:7" x14ac:dyDescent="0.25">
      <c r="A104" s="41"/>
      <c r="B104" s="39"/>
      <c r="C104" s="24"/>
      <c r="D104" s="24"/>
      <c r="E104" s="24"/>
      <c r="F104" s="38"/>
      <c r="G104" s="24"/>
    </row>
    <row r="105" spans="1:7" ht="45" x14ac:dyDescent="0.25">
      <c r="A105" s="41">
        <v>17</v>
      </c>
      <c r="B105" s="39" t="s">
        <v>60</v>
      </c>
      <c r="C105" s="24"/>
      <c r="D105" s="24"/>
      <c r="E105" s="24"/>
      <c r="F105" s="38"/>
      <c r="G105" s="24"/>
    </row>
    <row r="106" spans="1:7" x14ac:dyDescent="0.25">
      <c r="A106" s="41"/>
      <c r="B106" s="39"/>
      <c r="C106" s="24"/>
      <c r="D106" s="24"/>
      <c r="E106" s="24"/>
      <c r="F106" s="38"/>
      <c r="G106" s="24"/>
    </row>
    <row r="107" spans="1:7" x14ac:dyDescent="0.25">
      <c r="A107" s="41">
        <v>18</v>
      </c>
      <c r="B107" s="49" t="s">
        <v>74</v>
      </c>
      <c r="C107" s="24">
        <v>0.66500000000000004</v>
      </c>
      <c r="D107" s="24">
        <v>2.1</v>
      </c>
      <c r="E107" s="24"/>
      <c r="F107" s="38">
        <f>(C107*D107)</f>
        <v>1.3965000000000001</v>
      </c>
      <c r="G107" s="24"/>
    </row>
    <row r="108" spans="1:7" x14ac:dyDescent="0.25">
      <c r="A108" s="41"/>
      <c r="B108" s="49"/>
      <c r="C108" s="24"/>
      <c r="D108" s="24"/>
      <c r="E108" s="24"/>
      <c r="F108" s="38"/>
      <c r="G108" s="24"/>
    </row>
    <row r="109" spans="1:7" x14ac:dyDescent="0.25">
      <c r="A109" s="41">
        <v>19</v>
      </c>
      <c r="B109" s="49" t="s">
        <v>81</v>
      </c>
      <c r="C109" s="24">
        <v>0.82499999999999996</v>
      </c>
      <c r="D109" s="24">
        <v>0.9</v>
      </c>
      <c r="E109" s="24"/>
      <c r="F109" s="35">
        <f>(C109*D109)</f>
        <v>0.74249999999999994</v>
      </c>
      <c r="G109" s="24"/>
    </row>
    <row r="110" spans="1:7" x14ac:dyDescent="0.25">
      <c r="A110" s="41"/>
      <c r="B110" s="49"/>
      <c r="C110" s="24"/>
      <c r="D110" s="24"/>
      <c r="E110" s="24"/>
      <c r="F110" s="38"/>
      <c r="G110" s="24"/>
    </row>
    <row r="111" spans="1:7" ht="30" x14ac:dyDescent="0.25">
      <c r="A111" s="41">
        <v>20</v>
      </c>
      <c r="B111" s="31" t="s">
        <v>80</v>
      </c>
      <c r="C111" s="24"/>
      <c r="D111" s="24"/>
      <c r="E111" s="24"/>
      <c r="F111" s="38">
        <v>1</v>
      </c>
      <c r="G111" s="24"/>
    </row>
    <row r="112" spans="1:7" x14ac:dyDescent="0.25">
      <c r="A112" s="41"/>
      <c r="B112" s="31"/>
      <c r="C112" s="24"/>
      <c r="D112" s="24"/>
      <c r="E112" s="24"/>
      <c r="F112" s="38"/>
      <c r="G112" s="24"/>
    </row>
    <row r="113" spans="1:7" ht="45" x14ac:dyDescent="0.25">
      <c r="A113" s="41">
        <v>21</v>
      </c>
      <c r="B113" s="31" t="s">
        <v>52</v>
      </c>
      <c r="C113" s="24"/>
      <c r="D113" s="24"/>
      <c r="E113" s="24"/>
      <c r="F113" s="38"/>
      <c r="G113" s="24"/>
    </row>
    <row r="114" spans="1:7" x14ac:dyDescent="0.25">
      <c r="A114" s="41"/>
      <c r="B114" s="31"/>
      <c r="C114" s="24"/>
      <c r="D114" s="24"/>
      <c r="E114" s="24"/>
      <c r="F114" s="38"/>
      <c r="G114" s="24"/>
    </row>
    <row r="115" spans="1:7" x14ac:dyDescent="0.25">
      <c r="A115" s="41">
        <v>22</v>
      </c>
      <c r="B115" s="39" t="s">
        <v>64</v>
      </c>
      <c r="C115" s="24"/>
      <c r="D115" s="24"/>
      <c r="E115" s="24"/>
      <c r="F115" s="38">
        <v>18.38</v>
      </c>
      <c r="G115" s="24"/>
    </row>
    <row r="116" spans="1:7" x14ac:dyDescent="0.25">
      <c r="A116" s="41"/>
      <c r="B116" s="31"/>
      <c r="C116" s="24"/>
      <c r="D116" s="24"/>
      <c r="E116" s="24"/>
      <c r="F116" s="38"/>
      <c r="G116" s="24"/>
    </row>
    <row r="117" spans="1:7" x14ac:dyDescent="0.25">
      <c r="A117" s="41">
        <v>23</v>
      </c>
      <c r="B117" s="31" t="s">
        <v>111</v>
      </c>
      <c r="C117" s="24"/>
      <c r="D117" s="24"/>
      <c r="E117" s="24"/>
      <c r="F117" s="38"/>
      <c r="G117" s="24"/>
    </row>
    <row r="118" spans="1:7" x14ac:dyDescent="0.25">
      <c r="A118" s="41"/>
      <c r="B118" s="31"/>
      <c r="C118" s="24"/>
      <c r="D118" s="24"/>
      <c r="E118" s="24"/>
      <c r="F118" s="38"/>
      <c r="G118" s="24"/>
    </row>
    <row r="119" spans="1:7" ht="30" x14ac:dyDescent="0.25">
      <c r="A119" s="41">
        <v>24</v>
      </c>
      <c r="B119" s="39" t="s">
        <v>110</v>
      </c>
      <c r="C119" s="39">
        <v>5.92</v>
      </c>
      <c r="D119" s="39">
        <v>2.77</v>
      </c>
      <c r="E119" s="39"/>
      <c r="F119" s="38">
        <f>(C119*D119)</f>
        <v>16.398399999999999</v>
      </c>
      <c r="G119" s="24"/>
    </row>
    <row r="120" spans="1:7" x14ac:dyDescent="0.25">
      <c r="A120" s="41"/>
      <c r="B120" s="39"/>
      <c r="C120" s="39"/>
      <c r="D120" s="39"/>
      <c r="E120" s="39"/>
      <c r="F120" s="39"/>
      <c r="G120" s="24"/>
    </row>
    <row r="121" spans="1:7" x14ac:dyDescent="0.25">
      <c r="A121" s="41"/>
      <c r="B121" s="26"/>
      <c r="C121" s="24"/>
      <c r="D121" s="24"/>
      <c r="E121" s="24"/>
      <c r="F121" s="35"/>
      <c r="G121" s="24"/>
    </row>
    <row r="122" spans="1:7" x14ac:dyDescent="0.25">
      <c r="A122" s="41"/>
      <c r="B122" s="26"/>
      <c r="C122" s="24"/>
      <c r="D122" s="24"/>
      <c r="E122" s="24"/>
      <c r="F122" s="35"/>
      <c r="G122" s="24"/>
    </row>
    <row r="123" spans="1:7" x14ac:dyDescent="0.25">
      <c r="A123" s="41"/>
      <c r="B123" s="39"/>
      <c r="C123" s="24"/>
      <c r="D123" s="24"/>
      <c r="E123" s="24"/>
      <c r="F123" s="35"/>
      <c r="G123" s="24"/>
    </row>
    <row r="124" spans="1:7" x14ac:dyDescent="0.25">
      <c r="A124" s="41"/>
      <c r="B124" s="39"/>
      <c r="C124" s="24"/>
      <c r="D124" s="24"/>
      <c r="E124" s="24"/>
      <c r="F124" s="35"/>
      <c r="G124" s="24"/>
    </row>
    <row r="125" spans="1:7" x14ac:dyDescent="0.25">
      <c r="A125" s="41"/>
      <c r="B125" s="39"/>
      <c r="C125" s="24"/>
      <c r="D125" s="24"/>
      <c r="E125" s="24"/>
      <c r="F125" s="38"/>
      <c r="G125" s="24"/>
    </row>
    <row r="126" spans="1:7" x14ac:dyDescent="0.25">
      <c r="A126" s="41"/>
      <c r="B126" s="26"/>
      <c r="C126" s="24"/>
      <c r="D126" s="24"/>
      <c r="E126" s="24"/>
      <c r="F126" s="35"/>
      <c r="G126" s="24"/>
    </row>
    <row r="127" spans="1:7" x14ac:dyDescent="0.25">
      <c r="A127" s="41"/>
      <c r="B127" s="49"/>
      <c r="C127" s="24"/>
      <c r="D127" s="24"/>
      <c r="E127" s="24"/>
      <c r="F127" s="35"/>
      <c r="G127" s="24"/>
    </row>
    <row r="128" spans="1:7" x14ac:dyDescent="0.25">
      <c r="A128" s="41"/>
      <c r="B128" s="26"/>
      <c r="C128" s="24"/>
      <c r="D128" s="24"/>
      <c r="E128" s="24"/>
      <c r="F128" s="38"/>
      <c r="G128" s="24"/>
    </row>
    <row r="129" spans="1:7" x14ac:dyDescent="0.25">
      <c r="A129" s="41"/>
      <c r="B129" s="26"/>
      <c r="C129" s="24"/>
      <c r="D129" s="24"/>
      <c r="E129" s="24"/>
      <c r="F129" s="38"/>
      <c r="G129" s="24"/>
    </row>
    <row r="130" spans="1:7" x14ac:dyDescent="0.25">
      <c r="A130" s="41"/>
      <c r="B130" s="26"/>
      <c r="C130" s="24"/>
      <c r="D130" s="24"/>
      <c r="E130" s="24"/>
      <c r="F130" s="38"/>
      <c r="G130" s="24"/>
    </row>
    <row r="131" spans="1:7" x14ac:dyDescent="0.25">
      <c r="A131" s="41"/>
      <c r="B131" s="26"/>
      <c r="C131" s="24"/>
      <c r="D131" s="24"/>
      <c r="E131" s="24"/>
      <c r="F131" s="38"/>
      <c r="G131" s="35"/>
    </row>
    <row r="132" spans="1:7" x14ac:dyDescent="0.25">
      <c r="A132" s="41"/>
      <c r="B132" s="24"/>
      <c r="C132" s="24"/>
      <c r="D132" s="24"/>
      <c r="E132" s="24"/>
      <c r="F132" s="24"/>
      <c r="G132" s="24"/>
    </row>
    <row r="133" spans="1:7" x14ac:dyDescent="0.25">
      <c r="A133" s="41"/>
      <c r="B133" s="31"/>
      <c r="C133" s="24"/>
      <c r="D133" s="24"/>
      <c r="E133" s="24"/>
      <c r="F133" s="24"/>
      <c r="G133" s="24"/>
    </row>
    <row r="134" spans="1:7" x14ac:dyDescent="0.25">
      <c r="A134" s="41"/>
      <c r="B134" s="26"/>
      <c r="C134" s="24"/>
      <c r="D134" s="24"/>
      <c r="E134" s="24"/>
      <c r="F134" s="35"/>
      <c r="G134" s="24"/>
    </row>
    <row r="135" spans="1:7" x14ac:dyDescent="0.25">
      <c r="A135" s="41"/>
      <c r="B135" s="26"/>
      <c r="C135" s="24"/>
      <c r="D135" s="24"/>
      <c r="E135" s="24"/>
      <c r="F135" s="35"/>
      <c r="G135" s="24"/>
    </row>
    <row r="136" spans="1:7" x14ac:dyDescent="0.25">
      <c r="A136" s="41"/>
      <c r="B136" s="26"/>
      <c r="C136" s="24"/>
      <c r="D136" s="24"/>
      <c r="E136" s="24"/>
      <c r="F136" s="35"/>
      <c r="G136" s="24"/>
    </row>
    <row r="137" spans="1:7" x14ac:dyDescent="0.25">
      <c r="A137" s="41"/>
      <c r="B137" s="26"/>
      <c r="C137" s="24"/>
      <c r="D137" s="24"/>
      <c r="E137" s="24"/>
      <c r="F137" s="35"/>
      <c r="G137" s="24"/>
    </row>
    <row r="138" spans="1:7" x14ac:dyDescent="0.25">
      <c r="A138" s="41"/>
      <c r="B138" s="26"/>
      <c r="C138" s="24"/>
      <c r="D138" s="24"/>
      <c r="E138" s="24"/>
      <c r="F138" s="35"/>
      <c r="G138" s="24"/>
    </row>
    <row r="139" spans="1:7" ht="36.75" customHeight="1" x14ac:dyDescent="0.25">
      <c r="A139" s="41"/>
      <c r="B139" s="26"/>
      <c r="C139" s="24"/>
      <c r="D139" s="24"/>
      <c r="E139" s="24"/>
      <c r="F139" s="35"/>
      <c r="G139" s="24"/>
    </row>
    <row r="140" spans="1:7" x14ac:dyDescent="0.25">
      <c r="A140" s="41"/>
      <c r="B140" s="31"/>
      <c r="C140" s="24"/>
      <c r="D140" s="24"/>
      <c r="E140" s="24"/>
      <c r="F140" s="35"/>
      <c r="G140" s="24"/>
    </row>
    <row r="141" spans="1:7" x14ac:dyDescent="0.25">
      <c r="A141" s="41"/>
      <c r="B141" s="24"/>
      <c r="C141" s="24"/>
      <c r="D141" s="24"/>
      <c r="E141" s="24"/>
      <c r="F141" s="24"/>
      <c r="G141" s="24"/>
    </row>
    <row r="142" spans="1:7" x14ac:dyDescent="0.25">
      <c r="A142" s="41"/>
      <c r="B142" s="49"/>
      <c r="C142" s="24"/>
      <c r="D142" s="24"/>
      <c r="E142" s="24"/>
      <c r="F142" s="35"/>
      <c r="G142" s="24"/>
    </row>
    <row r="143" spans="1:7" x14ac:dyDescent="0.25">
      <c r="A143" s="41"/>
      <c r="B143" s="26"/>
      <c r="C143" s="24"/>
      <c r="D143" s="24"/>
      <c r="E143" s="24"/>
      <c r="F143" s="35"/>
      <c r="G143" s="24"/>
    </row>
    <row r="144" spans="1:7" x14ac:dyDescent="0.25">
      <c r="A144" s="41"/>
      <c r="B144" s="26"/>
      <c r="C144" s="24"/>
      <c r="D144" s="24"/>
      <c r="E144" s="24"/>
      <c r="F144" s="35"/>
      <c r="G144" s="24"/>
    </row>
    <row r="145" spans="1:7" x14ac:dyDescent="0.25">
      <c r="A145" s="41"/>
      <c r="B145" s="24"/>
      <c r="C145" s="24"/>
      <c r="D145" s="24"/>
      <c r="E145" s="24"/>
      <c r="F145" s="38"/>
      <c r="G145" s="24"/>
    </row>
    <row r="146" spans="1:7" x14ac:dyDescent="0.25">
      <c r="A146" s="41"/>
      <c r="B146" s="24"/>
      <c r="C146" s="24"/>
      <c r="D146" s="24"/>
      <c r="E146" s="24"/>
      <c r="F146" s="35"/>
      <c r="G146" s="24"/>
    </row>
    <row r="147" spans="1:7" x14ac:dyDescent="0.25">
      <c r="A147" s="41"/>
      <c r="B147" s="24"/>
      <c r="C147" s="24"/>
      <c r="D147" s="24"/>
      <c r="E147" s="24"/>
      <c r="F147" s="35"/>
      <c r="G147" s="24"/>
    </row>
    <row r="148" spans="1:7" x14ac:dyDescent="0.25">
      <c r="A148" s="41"/>
      <c r="B148" s="24"/>
      <c r="C148" s="24"/>
      <c r="D148" s="24"/>
      <c r="E148" s="24"/>
      <c r="F148" s="35"/>
      <c r="G148" s="24"/>
    </row>
    <row r="149" spans="1:7" x14ac:dyDescent="0.25">
      <c r="A149" s="41"/>
      <c r="B149" s="24"/>
      <c r="C149" s="24"/>
      <c r="D149" s="24"/>
      <c r="E149" s="24"/>
      <c r="F149" s="35"/>
      <c r="G149" s="24"/>
    </row>
    <row r="150" spans="1:7" x14ac:dyDescent="0.25">
      <c r="A150" s="41"/>
      <c r="B150" s="24"/>
      <c r="C150" s="24"/>
      <c r="D150" s="24"/>
      <c r="E150" s="24"/>
      <c r="F150" s="35"/>
      <c r="G150" s="24"/>
    </row>
    <row r="151" spans="1:7" x14ac:dyDescent="0.25">
      <c r="A151" s="41"/>
      <c r="B151" s="26"/>
      <c r="C151" s="24"/>
      <c r="D151" s="24"/>
      <c r="E151" s="24"/>
      <c r="F151" s="35"/>
      <c r="G151" s="24"/>
    </row>
    <row r="152" spans="1:7" x14ac:dyDescent="0.25">
      <c r="A152" s="41"/>
      <c r="B152" s="24"/>
      <c r="C152" s="24"/>
      <c r="D152" s="24"/>
      <c r="E152" s="24"/>
      <c r="F152" s="35"/>
      <c r="G152" s="24"/>
    </row>
    <row r="153" spans="1:7" x14ac:dyDescent="0.25">
      <c r="A153" s="41"/>
      <c r="B153" s="24"/>
      <c r="C153" s="24"/>
      <c r="D153" s="24"/>
      <c r="E153" s="24"/>
      <c r="F153" s="35"/>
      <c r="G153" s="24"/>
    </row>
    <row r="154" spans="1:7" x14ac:dyDescent="0.25">
      <c r="A154" s="41"/>
      <c r="B154" s="24"/>
      <c r="C154" s="24"/>
      <c r="D154" s="24"/>
      <c r="E154" s="24"/>
      <c r="F154" s="35"/>
      <c r="G154" s="24"/>
    </row>
    <row r="155" spans="1:7" x14ac:dyDescent="0.25">
      <c r="A155" s="41"/>
      <c r="B155" s="24"/>
      <c r="C155" s="24"/>
      <c r="D155" s="24"/>
      <c r="E155" s="24"/>
      <c r="F155" s="35"/>
      <c r="G155" s="24"/>
    </row>
    <row r="156" spans="1:7" x14ac:dyDescent="0.25">
      <c r="A156" s="41"/>
      <c r="B156" s="24"/>
      <c r="C156" s="24"/>
      <c r="D156" s="24"/>
      <c r="E156" s="24"/>
      <c r="F156" s="35"/>
      <c r="G156" s="24"/>
    </row>
    <row r="157" spans="1:7" x14ac:dyDescent="0.25">
      <c r="A157" s="41"/>
      <c r="B157" s="24"/>
      <c r="C157" s="24"/>
      <c r="D157" s="24"/>
      <c r="E157" s="24"/>
      <c r="F157" s="35"/>
      <c r="G157" s="24"/>
    </row>
    <row r="158" spans="1:7" x14ac:dyDescent="0.25">
      <c r="A158" s="41"/>
      <c r="B158" s="24"/>
      <c r="C158" s="24"/>
      <c r="D158" s="24"/>
      <c r="E158" s="24"/>
      <c r="F158" s="35"/>
      <c r="G158" s="24"/>
    </row>
    <row r="159" spans="1:7" x14ac:dyDescent="0.25">
      <c r="A159" s="41"/>
      <c r="B159" s="24"/>
      <c r="C159" s="24"/>
      <c r="D159" s="24"/>
      <c r="E159" s="24"/>
      <c r="F159" s="35"/>
      <c r="G159" s="24"/>
    </row>
    <row r="160" spans="1:7" x14ac:dyDescent="0.25">
      <c r="A160" s="41"/>
      <c r="B160" s="24"/>
      <c r="C160" s="24"/>
      <c r="D160" s="24"/>
      <c r="E160" s="24"/>
      <c r="F160" s="35"/>
      <c r="G160" s="24"/>
    </row>
    <row r="161" spans="1:7" x14ac:dyDescent="0.25">
      <c r="A161" s="41"/>
      <c r="B161" s="24"/>
      <c r="C161" s="24"/>
      <c r="D161" s="24"/>
      <c r="E161" s="24"/>
      <c r="F161" s="35"/>
      <c r="G161" s="24"/>
    </row>
    <row r="162" spans="1:7" x14ac:dyDescent="0.25">
      <c r="A162" s="41"/>
      <c r="B162" s="24"/>
      <c r="C162" s="24"/>
      <c r="D162" s="24"/>
      <c r="E162" s="24"/>
      <c r="F162" s="38"/>
      <c r="G162" s="24"/>
    </row>
    <row r="163" spans="1:7" x14ac:dyDescent="0.25">
      <c r="A163" s="41"/>
      <c r="B163" s="24"/>
      <c r="C163" s="24"/>
      <c r="D163" s="24"/>
      <c r="E163" s="24"/>
      <c r="F163" s="24"/>
      <c r="G163" s="24"/>
    </row>
    <row r="164" spans="1:7" x14ac:dyDescent="0.25">
      <c r="A164" s="41"/>
      <c r="B164" s="24"/>
      <c r="C164" s="24"/>
      <c r="D164" s="24"/>
      <c r="E164" s="24"/>
      <c r="F164" s="24"/>
      <c r="G164" s="24"/>
    </row>
    <row r="165" spans="1:7" x14ac:dyDescent="0.25">
      <c r="A165" s="41"/>
      <c r="B165" s="26"/>
      <c r="C165" s="24"/>
      <c r="D165" s="24"/>
      <c r="E165" s="24"/>
      <c r="F165" s="24"/>
      <c r="G165" s="24"/>
    </row>
    <row r="166" spans="1:7" x14ac:dyDescent="0.25">
      <c r="A166" s="41"/>
      <c r="B166" s="26"/>
      <c r="C166" s="24"/>
      <c r="D166" s="24"/>
      <c r="E166" s="24"/>
      <c r="F166" s="24"/>
      <c r="G166" s="24"/>
    </row>
    <row r="167" spans="1:7" x14ac:dyDescent="0.25">
      <c r="A167" s="41"/>
      <c r="B167" s="26"/>
      <c r="C167" s="24"/>
      <c r="D167" s="24"/>
      <c r="E167" s="24"/>
      <c r="F167" s="24"/>
      <c r="G167" s="24"/>
    </row>
    <row r="168" spans="1:7" x14ac:dyDescent="0.25">
      <c r="A168" s="41"/>
      <c r="B168" s="26"/>
      <c r="C168" s="24"/>
      <c r="D168" s="24"/>
      <c r="E168" s="24"/>
      <c r="F168" s="24"/>
      <c r="G168" s="24"/>
    </row>
    <row r="169" spans="1:7" x14ac:dyDescent="0.25">
      <c r="A169" s="41"/>
      <c r="B169" s="24"/>
      <c r="C169" s="24"/>
      <c r="D169" s="24"/>
      <c r="E169" s="24"/>
      <c r="F169" s="24"/>
      <c r="G169" s="24"/>
    </row>
    <row r="170" spans="1:7" x14ac:dyDescent="0.25">
      <c r="A170" s="41"/>
      <c r="B170" s="24"/>
      <c r="C170" s="24"/>
      <c r="D170" s="24"/>
      <c r="E170" s="24"/>
      <c r="F170" s="25"/>
      <c r="G170" s="24"/>
    </row>
    <row r="171" spans="1:7" x14ac:dyDescent="0.25">
      <c r="A171" s="41"/>
      <c r="B171" s="24"/>
      <c r="C171" s="24"/>
      <c r="D171" s="24"/>
      <c r="E171" s="24"/>
      <c r="F171" s="24"/>
      <c r="G171" s="24"/>
    </row>
    <row r="172" spans="1:7" x14ac:dyDescent="0.25">
      <c r="A172" s="41"/>
      <c r="B172" s="31"/>
      <c r="C172" s="24"/>
      <c r="D172" s="24"/>
      <c r="E172" s="24"/>
      <c r="F172" s="35"/>
      <c r="G172" s="24"/>
    </row>
    <row r="173" spans="1:7" x14ac:dyDescent="0.25">
      <c r="A173" s="41"/>
      <c r="B173" s="24"/>
      <c r="C173" s="24"/>
      <c r="D173" s="24"/>
      <c r="E173" s="24"/>
      <c r="F173" s="35"/>
      <c r="G173" s="24"/>
    </row>
    <row r="174" spans="1:7" x14ac:dyDescent="0.25">
      <c r="A174" s="41"/>
      <c r="B174" s="24"/>
      <c r="C174" s="24"/>
      <c r="D174" s="24"/>
      <c r="E174" s="24"/>
      <c r="F174" s="35"/>
      <c r="G174" s="24"/>
    </row>
    <row r="175" spans="1:7" x14ac:dyDescent="0.25">
      <c r="A175" s="41"/>
      <c r="B175" s="24"/>
      <c r="C175" s="24"/>
      <c r="D175" s="24"/>
      <c r="E175" s="24"/>
      <c r="F175" s="38"/>
      <c r="G175" s="24"/>
    </row>
    <row r="176" spans="1:7" x14ac:dyDescent="0.25">
      <c r="A176" s="41"/>
      <c r="B176" s="24"/>
      <c r="C176" s="24"/>
      <c r="D176" s="24"/>
      <c r="E176" s="24"/>
      <c r="F176" s="24"/>
      <c r="G176" s="24"/>
    </row>
    <row r="177" spans="1:7" x14ac:dyDescent="0.25">
      <c r="A177" s="41"/>
      <c r="B177" s="24"/>
      <c r="C177" s="24"/>
      <c r="D177" s="24"/>
      <c r="E177" s="24"/>
      <c r="F177" s="24"/>
      <c r="G177" s="24"/>
    </row>
  </sheetData>
  <mergeCells count="2">
    <mergeCell ref="A2:B2"/>
    <mergeCell ref="A3:B3"/>
  </mergeCells>
  <pageMargins left="0.7" right="0.7" top="0.75" bottom="0.75" header="0.3" footer="0.3"/>
  <pageSetup paperSize="9" scale="98" orientation="portrait" r:id="rId1"/>
  <rowBreaks count="2" manualBreakCount="2">
    <brk id="37" max="6" man="1"/>
    <brk id="9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4"/>
  <sheetViews>
    <sheetView tabSelected="1" view="pageBreakPreview" topLeftCell="D27" zoomScale="80" zoomScaleNormal="80" zoomScaleSheetLayoutView="80" workbookViewId="0">
      <selection activeCell="P34" sqref="P34"/>
    </sheetView>
  </sheetViews>
  <sheetFormatPr defaultColWidth="9.140625" defaultRowHeight="15" x14ac:dyDescent="0.25"/>
  <cols>
    <col min="1" max="1" width="9.140625" style="23" customWidth="1"/>
    <col min="2" max="2" width="29.7109375" style="23" customWidth="1"/>
    <col min="3" max="3" width="36.7109375" style="23" customWidth="1"/>
    <col min="4" max="4" width="27.140625" style="23" customWidth="1"/>
    <col min="5" max="5" width="56.140625" style="23" customWidth="1"/>
    <col min="6" max="6" width="14.42578125" style="23" customWidth="1"/>
    <col min="7" max="11" width="9.140625" style="23"/>
    <col min="12" max="12" width="10.85546875" style="23" bestFit="1" customWidth="1"/>
    <col min="13" max="13" width="27.85546875" style="23" customWidth="1"/>
    <col min="14" max="16384" width="9.140625" style="23"/>
  </cols>
  <sheetData>
    <row r="1" spans="1:16" ht="33" customHeight="1" x14ac:dyDescent="0.25">
      <c r="A1" s="74" t="s">
        <v>16</v>
      </c>
      <c r="B1" s="75"/>
      <c r="C1" s="75"/>
      <c r="D1" s="27"/>
      <c r="E1" s="27"/>
      <c r="F1" s="27"/>
      <c r="G1" s="27"/>
      <c r="H1" s="27"/>
      <c r="I1" s="27"/>
      <c r="J1" s="27"/>
      <c r="K1" s="27"/>
      <c r="L1" s="27"/>
      <c r="M1" s="28"/>
    </row>
    <row r="2" spans="1:16" x14ac:dyDescent="0.25">
      <c r="A2" s="29"/>
      <c r="B2" s="29"/>
      <c r="C2" s="29"/>
      <c r="D2" s="29"/>
      <c r="E2" s="29"/>
      <c r="F2" s="29"/>
      <c r="G2" s="29"/>
      <c r="H2" s="29"/>
      <c r="I2" s="29"/>
      <c r="J2" s="29"/>
      <c r="K2" s="22"/>
      <c r="L2" s="22"/>
      <c r="M2" s="1" t="s">
        <v>106</v>
      </c>
    </row>
    <row r="3" spans="1:16" x14ac:dyDescent="0.25">
      <c r="A3" s="14" t="s">
        <v>1</v>
      </c>
      <c r="B3" s="47" t="s">
        <v>2</v>
      </c>
      <c r="C3" s="14" t="s">
        <v>3</v>
      </c>
      <c r="D3" s="14" t="s">
        <v>14</v>
      </c>
      <c r="E3" s="14" t="s">
        <v>7</v>
      </c>
      <c r="F3" s="14" t="s">
        <v>4</v>
      </c>
      <c r="G3" s="15" t="s">
        <v>5</v>
      </c>
      <c r="H3" s="14" t="s">
        <v>6</v>
      </c>
      <c r="I3" s="70" t="s">
        <v>115</v>
      </c>
      <c r="J3" s="71"/>
      <c r="K3" s="70" t="s">
        <v>114</v>
      </c>
      <c r="L3" s="71"/>
      <c r="M3" s="2" t="s">
        <v>8</v>
      </c>
      <c r="O3" s="70" t="s">
        <v>116</v>
      </c>
      <c r="P3" s="71"/>
    </row>
    <row r="4" spans="1:16" x14ac:dyDescent="0.25">
      <c r="A4" s="12"/>
      <c r="B4" s="12"/>
      <c r="C4" s="12"/>
      <c r="D4" s="12"/>
      <c r="E4" s="12"/>
      <c r="F4" s="12"/>
      <c r="G4" s="12"/>
      <c r="H4" s="12"/>
      <c r="I4" s="14" t="s">
        <v>9</v>
      </c>
      <c r="J4" s="14" t="s">
        <v>10</v>
      </c>
      <c r="K4" s="14" t="s">
        <v>9</v>
      </c>
      <c r="L4" s="14" t="s">
        <v>10</v>
      </c>
      <c r="M4" s="3"/>
      <c r="O4" s="14" t="s">
        <v>9</v>
      </c>
      <c r="P4" s="14" t="s">
        <v>10</v>
      </c>
    </row>
    <row r="5" spans="1:16" ht="18" customHeight="1" x14ac:dyDescent="0.25">
      <c r="A5" s="72"/>
      <c r="B5" s="73"/>
      <c r="C5" s="4"/>
      <c r="D5" s="4"/>
      <c r="E5" s="4"/>
      <c r="F5" s="4"/>
      <c r="G5" s="4"/>
      <c r="H5" s="4"/>
      <c r="I5" s="4"/>
      <c r="J5" s="4"/>
      <c r="K5" s="4"/>
      <c r="L5" s="4"/>
      <c r="M5" s="5"/>
      <c r="O5" s="4"/>
      <c r="P5" s="4"/>
    </row>
    <row r="6" spans="1:16" x14ac:dyDescent="0.25">
      <c r="A6" s="20"/>
      <c r="B6" s="6"/>
      <c r="C6" s="20"/>
      <c r="D6" s="20"/>
      <c r="E6" s="16"/>
      <c r="F6" s="20"/>
      <c r="G6" s="20"/>
      <c r="H6" s="16"/>
      <c r="I6" s="16"/>
      <c r="J6" s="16"/>
      <c r="K6" s="16"/>
      <c r="L6" s="16"/>
      <c r="M6" s="3"/>
      <c r="O6" s="16"/>
      <c r="P6" s="16"/>
    </row>
    <row r="7" spans="1:16" ht="216" customHeight="1" x14ac:dyDescent="0.25">
      <c r="A7" s="20">
        <v>1</v>
      </c>
      <c r="B7" s="8" t="s">
        <v>91</v>
      </c>
      <c r="C7" s="7" t="s">
        <v>86</v>
      </c>
      <c r="D7" s="7" t="s">
        <v>85</v>
      </c>
      <c r="E7" s="19"/>
      <c r="F7" s="21"/>
      <c r="G7" s="51" t="s">
        <v>11</v>
      </c>
      <c r="H7" s="34">
        <f>'MEASUREMENT SHEET'!F25</f>
        <v>51.630449999999989</v>
      </c>
      <c r="I7" s="65">
        <v>4500</v>
      </c>
      <c r="J7" s="65">
        <f>$H7*I7</f>
        <v>232337.02499999997</v>
      </c>
      <c r="K7" s="65">
        <v>2800</v>
      </c>
      <c r="L7" s="65">
        <f>$H7*K7</f>
        <v>144565.25999999998</v>
      </c>
      <c r="M7" s="52"/>
      <c r="O7" s="65">
        <v>2700</v>
      </c>
      <c r="P7" s="65">
        <f>$H7*O7</f>
        <v>139402.21499999997</v>
      </c>
    </row>
    <row r="8" spans="1:16" x14ac:dyDescent="0.25">
      <c r="A8" s="12"/>
      <c r="B8" s="12"/>
      <c r="C8" s="12"/>
      <c r="D8" s="12"/>
      <c r="E8" s="12"/>
      <c r="F8" s="12"/>
      <c r="G8" s="44"/>
      <c r="H8" s="34"/>
      <c r="I8" s="66"/>
      <c r="J8" s="65">
        <f t="shared" ref="J8:L33" si="0">$H8*I8</f>
        <v>0</v>
      </c>
      <c r="K8" s="66"/>
      <c r="L8" s="65">
        <f t="shared" si="0"/>
        <v>0</v>
      </c>
      <c r="M8" s="17"/>
      <c r="O8" s="66"/>
      <c r="P8" s="65">
        <f t="shared" ref="P8:P33" si="1">$H8*O8</f>
        <v>0</v>
      </c>
    </row>
    <row r="9" spans="1:16" ht="126" customHeight="1" x14ac:dyDescent="0.25">
      <c r="A9" s="20">
        <v>2</v>
      </c>
      <c r="B9" s="8" t="s">
        <v>92</v>
      </c>
      <c r="C9" s="7" t="s">
        <v>53</v>
      </c>
      <c r="D9" s="9" t="s">
        <v>79</v>
      </c>
      <c r="E9" s="30"/>
      <c r="F9" s="40"/>
      <c r="G9" s="76" t="s">
        <v>11</v>
      </c>
      <c r="H9" s="78">
        <f>'MEASUREMENT SHEET'!F30</f>
        <v>22.480499999999999</v>
      </c>
      <c r="I9" s="65">
        <v>3700</v>
      </c>
      <c r="J9" s="65">
        <f t="shared" si="0"/>
        <v>83177.849999999991</v>
      </c>
      <c r="K9" s="65">
        <v>1800</v>
      </c>
      <c r="L9" s="65">
        <f t="shared" si="0"/>
        <v>40464.9</v>
      </c>
      <c r="M9" s="13"/>
      <c r="O9" s="65">
        <v>3500</v>
      </c>
      <c r="P9" s="65">
        <f t="shared" si="1"/>
        <v>78681.75</v>
      </c>
    </row>
    <row r="10" spans="1:16" ht="126" customHeight="1" x14ac:dyDescent="0.25">
      <c r="A10" s="20"/>
      <c r="B10" s="8"/>
      <c r="C10" s="7" t="s">
        <v>93</v>
      </c>
      <c r="D10" s="9" t="s">
        <v>78</v>
      </c>
      <c r="E10" s="30"/>
      <c r="F10" s="40"/>
      <c r="G10" s="77"/>
      <c r="H10" s="79"/>
      <c r="I10" s="65"/>
      <c r="J10" s="65">
        <f t="shared" si="0"/>
        <v>0</v>
      </c>
      <c r="K10" s="65">
        <v>2000</v>
      </c>
      <c r="L10" s="65">
        <f>$H9*K10</f>
        <v>44961</v>
      </c>
      <c r="M10" s="13"/>
      <c r="O10" s="65"/>
      <c r="P10" s="65">
        <f>$H9*O10</f>
        <v>0</v>
      </c>
    </row>
    <row r="11" spans="1:16" x14ac:dyDescent="0.25">
      <c r="A11" s="12"/>
      <c r="B11" s="8"/>
      <c r="C11" s="10"/>
      <c r="D11" s="10"/>
      <c r="E11" s="30"/>
      <c r="F11" s="40"/>
      <c r="G11" s="43"/>
      <c r="H11" s="34"/>
      <c r="I11" s="65"/>
      <c r="J11" s="65">
        <f t="shared" si="0"/>
        <v>0</v>
      </c>
      <c r="K11" s="65"/>
      <c r="L11" s="65">
        <f t="shared" si="0"/>
        <v>0</v>
      </c>
      <c r="M11" s="13"/>
      <c r="O11" s="65"/>
      <c r="P11" s="65">
        <f t="shared" ref="P11:P34" si="2">$H11*O11</f>
        <v>0</v>
      </c>
    </row>
    <row r="12" spans="1:16" ht="125.25" customHeight="1" x14ac:dyDescent="0.25">
      <c r="A12" s="20" t="s">
        <v>54</v>
      </c>
      <c r="B12" s="8" t="s">
        <v>24</v>
      </c>
      <c r="C12" s="7" t="s">
        <v>95</v>
      </c>
      <c r="D12" s="7" t="s">
        <v>57</v>
      </c>
      <c r="E12" s="7"/>
      <c r="F12" s="18"/>
      <c r="G12" s="51" t="s">
        <v>11</v>
      </c>
      <c r="H12" s="34">
        <f>'MEASUREMENT SHEET'!F33</f>
        <v>0.99630000000000007</v>
      </c>
      <c r="I12" s="65">
        <v>5200</v>
      </c>
      <c r="J12" s="65">
        <f t="shared" si="0"/>
        <v>5180.76</v>
      </c>
      <c r="K12" s="65">
        <v>4250</v>
      </c>
      <c r="L12" s="65">
        <f t="shared" si="0"/>
        <v>4234.2750000000005</v>
      </c>
      <c r="M12" s="17"/>
      <c r="O12" s="65">
        <v>4200</v>
      </c>
      <c r="P12" s="65">
        <f t="shared" si="2"/>
        <v>4184.46</v>
      </c>
    </row>
    <row r="13" spans="1:16" ht="184.5" customHeight="1" x14ac:dyDescent="0.25">
      <c r="A13" s="58" t="s">
        <v>58</v>
      </c>
      <c r="B13" s="8" t="s">
        <v>55</v>
      </c>
      <c r="C13" s="7" t="s">
        <v>94</v>
      </c>
      <c r="D13" s="7" t="s">
        <v>56</v>
      </c>
      <c r="E13" s="7"/>
      <c r="F13" s="18"/>
      <c r="G13" s="51" t="s">
        <v>11</v>
      </c>
      <c r="H13" s="34">
        <f>'MEASUREMENT SHEET'!F37</f>
        <v>1.5714000000000001</v>
      </c>
      <c r="I13" s="65">
        <v>6000</v>
      </c>
      <c r="J13" s="65">
        <f t="shared" si="0"/>
        <v>9428.4000000000015</v>
      </c>
      <c r="K13" s="65">
        <v>6000</v>
      </c>
      <c r="L13" s="65">
        <f t="shared" si="0"/>
        <v>9428.4000000000015</v>
      </c>
      <c r="M13" s="17"/>
      <c r="O13" s="65">
        <v>6000</v>
      </c>
      <c r="P13" s="65">
        <f t="shared" si="2"/>
        <v>9428.4000000000015</v>
      </c>
    </row>
    <row r="14" spans="1:16" ht="16.5" customHeight="1" x14ac:dyDescent="0.25">
      <c r="A14" s="8"/>
      <c r="B14" s="8"/>
      <c r="C14" s="7"/>
      <c r="D14" s="7"/>
      <c r="E14" s="30"/>
      <c r="F14" s="8"/>
      <c r="G14" s="51"/>
      <c r="H14" s="30"/>
      <c r="I14" s="65"/>
      <c r="J14" s="65">
        <f t="shared" si="0"/>
        <v>0</v>
      </c>
      <c r="K14" s="65"/>
      <c r="L14" s="65">
        <f t="shared" si="0"/>
        <v>0</v>
      </c>
      <c r="M14" s="13"/>
      <c r="O14" s="65"/>
      <c r="P14" s="65">
        <f t="shared" si="2"/>
        <v>0</v>
      </c>
    </row>
    <row r="15" spans="1:16" ht="102" customHeight="1" x14ac:dyDescent="0.25">
      <c r="A15" s="18">
        <v>4</v>
      </c>
      <c r="B15" s="8" t="s">
        <v>89</v>
      </c>
      <c r="C15" s="7" t="s">
        <v>90</v>
      </c>
      <c r="D15" s="11" t="s">
        <v>43</v>
      </c>
      <c r="E15" s="30"/>
      <c r="F15" s="8"/>
      <c r="G15" s="51" t="s">
        <v>11</v>
      </c>
      <c r="H15" s="34">
        <f>'MEASUREMENT SHEET'!F45</f>
        <v>6.3000500000000006</v>
      </c>
      <c r="I15" s="65">
        <v>6300</v>
      </c>
      <c r="J15" s="65">
        <f t="shared" si="0"/>
        <v>39690.315000000002</v>
      </c>
      <c r="K15" s="65">
        <v>4900</v>
      </c>
      <c r="L15" s="65">
        <f t="shared" si="0"/>
        <v>30870.245000000003</v>
      </c>
      <c r="M15" s="13"/>
      <c r="O15" s="65">
        <v>4800</v>
      </c>
      <c r="P15" s="65">
        <f t="shared" si="2"/>
        <v>30240.240000000002</v>
      </c>
    </row>
    <row r="16" spans="1:16" ht="14.25" customHeight="1" x14ac:dyDescent="0.25">
      <c r="A16" s="20"/>
      <c r="B16" s="8"/>
      <c r="C16" s="7"/>
      <c r="D16" s="7"/>
      <c r="E16" s="19"/>
      <c r="F16" s="21"/>
      <c r="G16" s="51"/>
      <c r="H16" s="19"/>
      <c r="I16" s="65"/>
      <c r="J16" s="65">
        <f t="shared" si="0"/>
        <v>0</v>
      </c>
      <c r="K16" s="65"/>
      <c r="L16" s="65">
        <f t="shared" si="0"/>
        <v>0</v>
      </c>
      <c r="M16" s="17"/>
      <c r="O16" s="65"/>
      <c r="P16" s="65">
        <f t="shared" si="2"/>
        <v>0</v>
      </c>
    </row>
    <row r="17" spans="1:16" ht="153" customHeight="1" x14ac:dyDescent="0.25">
      <c r="A17" s="20">
        <v>5</v>
      </c>
      <c r="B17" s="60" t="s">
        <v>102</v>
      </c>
      <c r="C17" s="7" t="s">
        <v>103</v>
      </c>
      <c r="D17" s="7" t="s">
        <v>44</v>
      </c>
      <c r="E17" s="19"/>
      <c r="F17" s="18"/>
      <c r="G17" s="51" t="s">
        <v>11</v>
      </c>
      <c r="H17" s="34">
        <f>'MEASUREMENT SHEET'!F53</f>
        <v>10.080500000000001</v>
      </c>
      <c r="I17" s="65">
        <v>4500</v>
      </c>
      <c r="J17" s="65">
        <f t="shared" si="0"/>
        <v>45362.25</v>
      </c>
      <c r="K17" s="65">
        <v>2800</v>
      </c>
      <c r="L17" s="65">
        <f t="shared" si="0"/>
        <v>28225.4</v>
      </c>
      <c r="M17" s="17" t="s">
        <v>0</v>
      </c>
      <c r="O17" s="65">
        <v>2700</v>
      </c>
      <c r="P17" s="65">
        <f t="shared" si="2"/>
        <v>27217.350000000002</v>
      </c>
    </row>
    <row r="18" spans="1:16" x14ac:dyDescent="0.25">
      <c r="A18" s="12"/>
      <c r="B18" s="12"/>
      <c r="C18" s="12"/>
      <c r="D18" s="12"/>
      <c r="E18" s="12"/>
      <c r="F18" s="12"/>
      <c r="G18" s="20"/>
      <c r="H18" s="12"/>
      <c r="I18" s="66"/>
      <c r="J18" s="65">
        <f t="shared" si="0"/>
        <v>0</v>
      </c>
      <c r="K18" s="66"/>
      <c r="L18" s="65">
        <f t="shared" si="0"/>
        <v>0</v>
      </c>
      <c r="M18" s="12"/>
      <c r="O18" s="66"/>
      <c r="P18" s="65">
        <f t="shared" si="2"/>
        <v>0</v>
      </c>
    </row>
    <row r="19" spans="1:16" ht="139.5" customHeight="1" x14ac:dyDescent="0.25">
      <c r="A19" s="20">
        <v>6</v>
      </c>
      <c r="B19" s="8" t="s">
        <v>112</v>
      </c>
      <c r="C19" s="7" t="s">
        <v>59</v>
      </c>
      <c r="D19" s="7" t="s">
        <v>13</v>
      </c>
      <c r="E19" s="19"/>
      <c r="F19" s="18"/>
      <c r="G19" s="51" t="s">
        <v>11</v>
      </c>
      <c r="H19" s="34">
        <f>'MEASUREMENT SHEET'!F56</f>
        <v>0.61750000000000005</v>
      </c>
      <c r="I19" s="65">
        <v>8500</v>
      </c>
      <c r="J19" s="65">
        <f t="shared" si="0"/>
        <v>5248.75</v>
      </c>
      <c r="K19" s="65">
        <v>5500</v>
      </c>
      <c r="L19" s="65">
        <f t="shared" si="0"/>
        <v>3396.2500000000005</v>
      </c>
      <c r="M19" s="17" t="s">
        <v>0</v>
      </c>
      <c r="O19" s="65">
        <v>5500</v>
      </c>
      <c r="P19" s="65">
        <f t="shared" si="2"/>
        <v>3396.2500000000005</v>
      </c>
    </row>
    <row r="20" spans="1:16" x14ac:dyDescent="0.25">
      <c r="A20" s="19"/>
      <c r="B20" s="19"/>
      <c r="C20" s="19"/>
      <c r="D20" s="19"/>
      <c r="E20" s="19"/>
      <c r="F20" s="19"/>
      <c r="G20" s="45"/>
      <c r="H20" s="19"/>
      <c r="I20" s="65"/>
      <c r="J20" s="65">
        <f t="shared" si="0"/>
        <v>0</v>
      </c>
      <c r="K20" s="65"/>
      <c r="L20" s="65">
        <f t="shared" si="0"/>
        <v>0</v>
      </c>
      <c r="M20" s="19"/>
      <c r="O20" s="65"/>
      <c r="P20" s="65">
        <f t="shared" si="2"/>
        <v>0</v>
      </c>
    </row>
    <row r="21" spans="1:16" ht="142.5" customHeight="1" x14ac:dyDescent="0.25">
      <c r="A21" s="20">
        <v>7</v>
      </c>
      <c r="B21" s="8" t="s">
        <v>108</v>
      </c>
      <c r="C21" s="7" t="s">
        <v>109</v>
      </c>
      <c r="D21" s="32" t="s">
        <v>13</v>
      </c>
      <c r="E21" s="19"/>
      <c r="F21" s="19"/>
      <c r="G21" s="51" t="s">
        <v>11</v>
      </c>
      <c r="H21" s="33">
        <f>'MEASUREMENT SHEET'!F59</f>
        <v>2.9146000000000001</v>
      </c>
      <c r="I21" s="65">
        <v>10500</v>
      </c>
      <c r="J21" s="65">
        <f t="shared" si="0"/>
        <v>30603.3</v>
      </c>
      <c r="K21" s="65">
        <v>6000</v>
      </c>
      <c r="L21" s="65">
        <f t="shared" si="0"/>
        <v>17487.600000000002</v>
      </c>
      <c r="M21" s="19"/>
      <c r="O21" s="65">
        <v>6000</v>
      </c>
      <c r="P21" s="65">
        <f t="shared" si="2"/>
        <v>17487.600000000002</v>
      </c>
    </row>
    <row r="22" spans="1:16" x14ac:dyDescent="0.25">
      <c r="A22" s="19"/>
      <c r="B22" s="19"/>
      <c r="C22" s="19"/>
      <c r="D22" s="19"/>
      <c r="E22" s="19"/>
      <c r="F22" s="19"/>
      <c r="G22" s="19"/>
      <c r="H22" s="19"/>
      <c r="I22" s="65"/>
      <c r="J22" s="65">
        <f t="shared" si="0"/>
        <v>0</v>
      </c>
      <c r="K22" s="65"/>
      <c r="L22" s="65">
        <f t="shared" si="0"/>
        <v>0</v>
      </c>
      <c r="M22" s="19"/>
      <c r="O22" s="65"/>
      <c r="P22" s="65">
        <f t="shared" si="2"/>
        <v>0</v>
      </c>
    </row>
    <row r="23" spans="1:16" ht="136.5" customHeight="1" x14ac:dyDescent="0.25">
      <c r="A23" s="20">
        <v>8</v>
      </c>
      <c r="B23" s="8" t="s">
        <v>42</v>
      </c>
      <c r="C23" s="32" t="s">
        <v>96</v>
      </c>
      <c r="D23" s="46"/>
      <c r="E23" s="19"/>
      <c r="F23" s="19"/>
      <c r="G23" s="51" t="s">
        <v>11</v>
      </c>
      <c r="H23" s="33">
        <f>'MEASUREMENT SHEET'!F61</f>
        <v>1.482</v>
      </c>
      <c r="I23" s="65">
        <v>64500</v>
      </c>
      <c r="J23" s="65">
        <f t="shared" si="0"/>
        <v>95589</v>
      </c>
      <c r="K23" s="65">
        <v>12500</v>
      </c>
      <c r="L23" s="65">
        <f t="shared" si="0"/>
        <v>18525</v>
      </c>
      <c r="M23" s="19"/>
      <c r="O23" s="65">
        <v>12500</v>
      </c>
      <c r="P23" s="65">
        <f t="shared" si="2"/>
        <v>18525</v>
      </c>
    </row>
    <row r="24" spans="1:16" ht="19.5" customHeight="1" x14ac:dyDescent="0.25">
      <c r="A24" s="19"/>
      <c r="B24" s="46"/>
      <c r="C24" s="19"/>
      <c r="D24" s="46"/>
      <c r="E24" s="19"/>
      <c r="F24" s="19"/>
      <c r="G24" s="51"/>
      <c r="H24" s="33"/>
      <c r="I24" s="65"/>
      <c r="J24" s="65">
        <f t="shared" si="0"/>
        <v>0</v>
      </c>
      <c r="K24" s="65"/>
      <c r="L24" s="65">
        <f t="shared" si="0"/>
        <v>0</v>
      </c>
      <c r="M24" s="19"/>
      <c r="O24" s="65"/>
      <c r="P24" s="65">
        <f t="shared" si="2"/>
        <v>0</v>
      </c>
    </row>
    <row r="25" spans="1:16" ht="135" customHeight="1" x14ac:dyDescent="0.25">
      <c r="A25" s="20">
        <v>9</v>
      </c>
      <c r="B25" s="32" t="s">
        <v>68</v>
      </c>
      <c r="C25" s="32" t="s">
        <v>107</v>
      </c>
      <c r="D25" s="32" t="s">
        <v>99</v>
      </c>
      <c r="E25" s="19"/>
      <c r="F25" s="19"/>
      <c r="G25" s="51" t="s">
        <v>11</v>
      </c>
      <c r="H25" s="34">
        <f>'MEASUREMENT SHEET'!F67</f>
        <v>25.34</v>
      </c>
      <c r="I25" s="65">
        <v>3750</v>
      </c>
      <c r="J25" s="65">
        <f t="shared" si="0"/>
        <v>95025</v>
      </c>
      <c r="K25" s="65">
        <v>850</v>
      </c>
      <c r="L25" s="65">
        <f t="shared" si="0"/>
        <v>21539</v>
      </c>
      <c r="M25" s="19"/>
      <c r="O25" s="65">
        <v>850</v>
      </c>
      <c r="P25" s="65">
        <f t="shared" si="2"/>
        <v>21539</v>
      </c>
    </row>
    <row r="26" spans="1:16" ht="26.25" customHeight="1" x14ac:dyDescent="0.25">
      <c r="A26" s="20"/>
      <c r="B26" s="32"/>
      <c r="C26" s="32"/>
      <c r="D26" s="32"/>
      <c r="E26" s="19"/>
      <c r="F26" s="19"/>
      <c r="G26" s="51"/>
      <c r="H26" s="34"/>
      <c r="I26" s="65"/>
      <c r="J26" s="65">
        <f t="shared" si="0"/>
        <v>0</v>
      </c>
      <c r="K26" s="65"/>
      <c r="L26" s="65">
        <f t="shared" si="0"/>
        <v>0</v>
      </c>
      <c r="M26" s="19"/>
      <c r="O26" s="65"/>
      <c r="P26" s="65">
        <f t="shared" si="2"/>
        <v>0</v>
      </c>
    </row>
    <row r="27" spans="1:16" ht="96" customHeight="1" x14ac:dyDescent="0.25">
      <c r="A27" s="20">
        <v>10</v>
      </c>
      <c r="B27" s="32" t="s">
        <v>97</v>
      </c>
      <c r="C27" s="32" t="s">
        <v>104</v>
      </c>
      <c r="D27" s="32" t="s">
        <v>98</v>
      </c>
      <c r="E27" s="19"/>
      <c r="F27" s="19"/>
      <c r="G27" s="51" t="s">
        <v>11</v>
      </c>
      <c r="H27" s="34">
        <f>'MEASUREMENT SHEET'!F63</f>
        <v>10</v>
      </c>
      <c r="I27" s="65">
        <v>5000</v>
      </c>
      <c r="J27" s="65">
        <f t="shared" si="0"/>
        <v>50000</v>
      </c>
      <c r="K27" s="65">
        <v>2000</v>
      </c>
      <c r="L27" s="65">
        <f t="shared" si="0"/>
        <v>20000</v>
      </c>
      <c r="M27" s="19"/>
      <c r="O27" s="65">
        <v>2500</v>
      </c>
      <c r="P27" s="65">
        <f t="shared" si="2"/>
        <v>25000</v>
      </c>
    </row>
    <row r="28" spans="1:16" ht="23.25" customHeight="1" x14ac:dyDescent="0.25">
      <c r="A28" s="20"/>
      <c r="B28" s="32"/>
      <c r="C28" s="32"/>
      <c r="D28" s="32"/>
      <c r="E28" s="19"/>
      <c r="F28" s="19"/>
      <c r="G28" s="51"/>
      <c r="H28" s="34"/>
      <c r="I28" s="65"/>
      <c r="J28" s="65">
        <f t="shared" si="0"/>
        <v>0</v>
      </c>
      <c r="K28" s="65"/>
      <c r="L28" s="65">
        <f t="shared" si="0"/>
        <v>0</v>
      </c>
      <c r="M28" s="19"/>
      <c r="O28" s="65"/>
      <c r="P28" s="65">
        <f t="shared" si="2"/>
        <v>0</v>
      </c>
    </row>
    <row r="29" spans="1:16" ht="95.25" customHeight="1" x14ac:dyDescent="0.25">
      <c r="A29" s="20">
        <v>11</v>
      </c>
      <c r="B29" s="32" t="s">
        <v>70</v>
      </c>
      <c r="C29" s="32" t="s">
        <v>71</v>
      </c>
      <c r="D29" s="32" t="s">
        <v>72</v>
      </c>
      <c r="E29" s="19"/>
      <c r="F29" s="19"/>
      <c r="G29" s="51" t="s">
        <v>11</v>
      </c>
      <c r="H29" s="34">
        <f>'MEASUREMENT SHEET'!F75</f>
        <v>24.659000000000002</v>
      </c>
      <c r="I29" s="65">
        <v>3750</v>
      </c>
      <c r="J29" s="65">
        <f t="shared" si="0"/>
        <v>92471.250000000015</v>
      </c>
      <c r="K29" s="65">
        <v>950</v>
      </c>
      <c r="L29" s="65">
        <f t="shared" si="0"/>
        <v>23426.050000000003</v>
      </c>
      <c r="M29" s="19"/>
      <c r="O29" s="65">
        <v>950</v>
      </c>
      <c r="P29" s="65">
        <f t="shared" si="2"/>
        <v>23426.050000000003</v>
      </c>
    </row>
    <row r="30" spans="1:16" ht="18" customHeight="1" x14ac:dyDescent="0.25">
      <c r="A30" s="20"/>
      <c r="B30" s="32"/>
      <c r="C30" s="19"/>
      <c r="D30" s="32"/>
      <c r="E30" s="19"/>
      <c r="F30" s="19"/>
      <c r="G30" s="51"/>
      <c r="H30" s="33"/>
      <c r="I30" s="65"/>
      <c r="J30" s="65">
        <f t="shared" si="0"/>
        <v>0</v>
      </c>
      <c r="K30" s="65"/>
      <c r="L30" s="65">
        <f t="shared" si="0"/>
        <v>0</v>
      </c>
      <c r="M30" s="19"/>
      <c r="O30" s="65"/>
      <c r="P30" s="65">
        <f t="shared" si="2"/>
        <v>0</v>
      </c>
    </row>
    <row r="31" spans="1:16" ht="90" customHeight="1" x14ac:dyDescent="0.25">
      <c r="A31" s="20">
        <v>12</v>
      </c>
      <c r="B31" s="8" t="s">
        <v>51</v>
      </c>
      <c r="C31" s="7" t="s">
        <v>105</v>
      </c>
      <c r="D31" s="55" t="s">
        <v>35</v>
      </c>
      <c r="E31" s="20"/>
      <c r="F31" s="20"/>
      <c r="G31" s="20" t="s">
        <v>15</v>
      </c>
      <c r="H31" s="48">
        <f>'MEASUREMENT SHEET'!F78</f>
        <v>20</v>
      </c>
      <c r="I31" s="66">
        <v>1500</v>
      </c>
      <c r="J31" s="65">
        <f t="shared" si="0"/>
        <v>30000</v>
      </c>
      <c r="K31" s="66">
        <v>1200</v>
      </c>
      <c r="L31" s="65">
        <f t="shared" si="0"/>
        <v>24000</v>
      </c>
      <c r="M31" s="20"/>
      <c r="O31" s="66">
        <v>1200</v>
      </c>
      <c r="P31" s="65">
        <f t="shared" si="2"/>
        <v>24000</v>
      </c>
    </row>
    <row r="32" spans="1:16" ht="18" customHeight="1" x14ac:dyDescent="0.25">
      <c r="A32" s="20"/>
      <c r="B32" s="20"/>
      <c r="C32" s="20"/>
      <c r="D32" s="55" t="s">
        <v>36</v>
      </c>
      <c r="E32" s="20"/>
      <c r="F32" s="20"/>
      <c r="G32" s="20" t="s">
        <v>15</v>
      </c>
      <c r="H32" s="48">
        <f>'MEASUREMENT SHEET'!F79</f>
        <v>2</v>
      </c>
      <c r="I32" s="66">
        <v>2500</v>
      </c>
      <c r="J32" s="65">
        <f t="shared" si="0"/>
        <v>5000</v>
      </c>
      <c r="K32" s="66">
        <v>5500</v>
      </c>
      <c r="L32" s="65">
        <f t="shared" si="0"/>
        <v>11000</v>
      </c>
      <c r="M32" s="20"/>
      <c r="O32" s="66">
        <v>2500</v>
      </c>
      <c r="P32" s="65">
        <f t="shared" si="2"/>
        <v>5000</v>
      </c>
    </row>
    <row r="33" spans="1:16" x14ac:dyDescent="0.25">
      <c r="A33" s="20"/>
      <c r="B33" s="20"/>
      <c r="C33" s="20"/>
      <c r="D33" s="54" t="s">
        <v>37</v>
      </c>
      <c r="E33" s="20"/>
      <c r="F33" s="20"/>
      <c r="G33" s="20" t="s">
        <v>45</v>
      </c>
      <c r="H33" s="48">
        <f>'MEASUREMENT SHEET'!F82</f>
        <v>4.5199999999999996</v>
      </c>
      <c r="I33" s="68">
        <v>500</v>
      </c>
      <c r="J33" s="65">
        <f t="shared" si="0"/>
        <v>2260</v>
      </c>
      <c r="K33" s="68">
        <v>950</v>
      </c>
      <c r="L33" s="65">
        <f t="shared" si="0"/>
        <v>4294</v>
      </c>
      <c r="O33" s="68">
        <v>950</v>
      </c>
      <c r="P33" s="65">
        <f t="shared" si="2"/>
        <v>4294</v>
      </c>
    </row>
    <row r="34" spans="1:16" ht="27" customHeight="1" x14ac:dyDescent="0.25">
      <c r="A34" s="20"/>
      <c r="B34" s="53"/>
      <c r="C34" s="20"/>
      <c r="D34" s="54"/>
      <c r="E34" s="20"/>
      <c r="F34" s="80" t="s">
        <v>113</v>
      </c>
      <c r="G34" s="81"/>
      <c r="H34" s="82"/>
      <c r="I34" s="66"/>
      <c r="J34" s="67">
        <f>SUM(J7:J33)</f>
        <v>821373.89999999991</v>
      </c>
      <c r="K34" s="66"/>
      <c r="L34" s="67">
        <f>SUM(L7:L33)</f>
        <v>446417.37999999995</v>
      </c>
      <c r="M34" s="20"/>
      <c r="O34" s="66"/>
      <c r="P34" s="67">
        <f>SUM(P7:P33)</f>
        <v>431822.31499999989</v>
      </c>
    </row>
  </sheetData>
  <protectedRanges>
    <protectedRange sqref="G4:G6 G1:G2" name="Range1"/>
    <protectedRange sqref="G7 G15 G17:G19 G21 G9:G10 G12:G13 G23:G30" name="Range1_4_1"/>
    <protectedRange sqref="E15 M18 M15 K15 H15:I15 O15" name="Range1_7_1"/>
  </protectedRanges>
  <mergeCells count="8">
    <mergeCell ref="F34:H34"/>
    <mergeCell ref="O3:P3"/>
    <mergeCell ref="K3:L3"/>
    <mergeCell ref="I3:J3"/>
    <mergeCell ref="A5:B5"/>
    <mergeCell ref="A1:C1"/>
    <mergeCell ref="G9:G10"/>
    <mergeCell ref="H9:H10"/>
  </mergeCells>
  <pageMargins left="0.70866141732283472" right="0.70866141732283472" top="0.74803149606299213" bottom="0.74803149606299213" header="0.31496062992125984" footer="0.31496062992125984"/>
  <pageSetup paperSize="8" scale="4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3" ma:contentTypeDescription="Create a new document." ma:contentTypeScope="" ma:versionID="0fca55e954f514de89575d81f96e667c">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065d140053857803ed4b796ac6ba8c05"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93887B-5111-4A48-AC42-9F84206A6725}">
  <ds:schemaRefs>
    <ds:schemaRef ds:uri="http://schemas.microsoft.com/sharepoint/v3/contenttype/forms"/>
  </ds:schemaRefs>
</ds:datastoreItem>
</file>

<file path=customXml/itemProps2.xml><?xml version="1.0" encoding="utf-8"?>
<ds:datastoreItem xmlns:ds="http://schemas.openxmlformats.org/officeDocument/2006/customXml" ds:itemID="{1474FD26-36C4-4096-B1A0-5D536A6DAB74}">
  <ds:schemaRefs>
    <ds:schemaRef ds:uri="http://schemas.microsoft.com/office/2006/metadata/properties"/>
    <ds:schemaRef ds:uri="http://schemas.microsoft.com/office/2006/documentManagement/types"/>
    <ds:schemaRef ds:uri="http://purl.org/dc/dcmitype/"/>
    <ds:schemaRef ds:uri="1edca550-45ec-413d-b410-eb5899b7564f"/>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 ds:uri="93f5a7a4-2ad1-46b6-8cf3-ba87f7d66d3e"/>
  </ds:schemaRefs>
</ds:datastoreItem>
</file>

<file path=customXml/itemProps3.xml><?xml version="1.0" encoding="utf-8"?>
<ds:datastoreItem xmlns:ds="http://schemas.openxmlformats.org/officeDocument/2006/customXml" ds:itemID="{53CC7B4C-1A42-4535-A351-801E368750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MEASUREMENT SHEET</vt:lpstr>
      <vt:lpstr>BOQ_BLACK DOG_T1B SHA</vt:lpstr>
      <vt:lpstr>'BOQ_BLACK DOG_T1B SHA'!Print_Area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Upendra Pable</cp:lastModifiedBy>
  <cp:lastPrinted>2023-09-06T08:49:25Z</cp:lastPrinted>
  <dcterms:created xsi:type="dcterms:W3CDTF">2023-06-06T04:16:56Z</dcterms:created>
  <dcterms:modified xsi:type="dcterms:W3CDTF">2024-02-11T04:27:49Z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