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showInkAnnotation="0" defaultThemeVersion="124226"/>
  <xr:revisionPtr revIDLastSave="0" documentId="13_ncr:1_{B9EBF181-98A0-42FF-B73D-97969CF07B95}" xr6:coauthVersionLast="47" xr6:coauthVersionMax="47" xr10:uidLastSave="{00000000-0000-0000-0000-000000000000}"/>
  <bookViews>
    <workbookView xWindow="-108" yWindow="-108" windowWidth="23256" windowHeight="12576" tabRatio="696" xr2:uid="{00000000-000D-0000-FFFF-FFFF00000000}"/>
  </bookViews>
  <sheets>
    <sheet name="Summary " sheetId="13" r:id="rId1"/>
    <sheet name="KFC BOQ " sheetId="12" r:id="rId2"/>
    <sheet name="KFC Signage's" sheetId="22" r:id="rId3"/>
    <sheet name="KFC Plumbing BOQ" sheetId="18" r:id="rId4"/>
    <sheet name="KFC Electrical" sheetId="24" r:id="rId5"/>
    <sheet name="KFC-CCTV" sheetId="25" r:id="rId6"/>
    <sheet name="KFC-Lighting BOQ" sheetId="26" r:id="rId7"/>
    <sheet name="KFC-Fire Panel" sheetId="27" r:id="rId8"/>
    <sheet name="KFC-Fire Extinguisher &amp; Separat" sheetId="28" r:id="rId9"/>
    <sheet name="KFC-Sprinkler" sheetId="29" r:id="rId10"/>
    <sheet name="KFC MB " sheetId="11" r:id="rId11"/>
    <sheet name="Masala Kitchen MB" sheetId="15" state="hidden" r:id="rId12"/>
    <sheet name="FOH AREA  MB " sheetId="16" state="hidden" r:id="rId13"/>
    <sheet name="Basement MB " sheetId="21" state="hidden" r:id="rId14"/>
    <sheet name="CIVIL INTERIOR MAKE LIST" sheetId="10"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3" l="1"/>
  <c r="D38" i="13"/>
  <c r="D36" i="13"/>
  <c r="D32" i="13"/>
  <c r="D34" i="13"/>
  <c r="D30" i="13"/>
  <c r="D6" i="13"/>
  <c r="F49" i="29" l="1"/>
  <c r="F47" i="29"/>
  <c r="F46" i="29"/>
  <c r="F45" i="29"/>
  <c r="F42" i="29"/>
  <c r="F41" i="29"/>
  <c r="F39" i="29"/>
  <c r="F38" i="29"/>
  <c r="F35" i="29"/>
  <c r="F34" i="29"/>
  <c r="F33" i="29"/>
  <c r="F32" i="29"/>
  <c r="F29" i="29"/>
  <c r="F28" i="29"/>
  <c r="F27" i="29"/>
  <c r="F26" i="29"/>
  <c r="F25" i="29"/>
  <c r="F24" i="29"/>
  <c r="F21" i="29"/>
  <c r="F20" i="29"/>
  <c r="F17" i="29"/>
  <c r="D16" i="29"/>
  <c r="F16" i="29" s="1"/>
  <c r="F15" i="29"/>
  <c r="D15" i="29"/>
  <c r="D14" i="29"/>
  <c r="F14" i="29" s="1"/>
  <c r="D13" i="29"/>
  <c r="F13" i="29" s="1"/>
  <c r="F12" i="29"/>
  <c r="D12" i="29"/>
  <c r="F9" i="29"/>
  <c r="F8" i="29"/>
  <c r="F7" i="29"/>
  <c r="F6" i="29"/>
  <c r="F5" i="29"/>
  <c r="F4" i="29"/>
  <c r="H10" i="28"/>
  <c r="G10" i="28"/>
  <c r="H8" i="28"/>
  <c r="G8" i="28"/>
  <c r="H7" i="28"/>
  <c r="G7" i="28"/>
  <c r="H5" i="28"/>
  <c r="G5" i="28"/>
  <c r="H4" i="28"/>
  <c r="G4" i="28"/>
  <c r="H3" i="28"/>
  <c r="G3" i="28"/>
  <c r="G12" i="28" s="1"/>
  <c r="H20" i="27"/>
  <c r="G20" i="27"/>
  <c r="H15" i="27"/>
  <c r="G15" i="27"/>
  <c r="H11" i="27"/>
  <c r="G11" i="27"/>
  <c r="G9" i="27"/>
  <c r="A8" i="27"/>
  <c r="A10" i="27" s="1"/>
  <c r="A12" i="27" s="1"/>
  <c r="A7" i="27"/>
  <c r="A5" i="27"/>
  <c r="H4" i="27"/>
  <c r="G4" i="27"/>
  <c r="G22" i="27" l="1"/>
  <c r="F51" i="29"/>
  <c r="F7" i="26"/>
  <c r="F9" i="26" s="1"/>
  <c r="H27" i="25" l="1"/>
  <c r="H26" i="25"/>
  <c r="H25" i="25"/>
  <c r="H24" i="25"/>
  <c r="H23" i="25"/>
  <c r="H22" i="25"/>
  <c r="H21" i="25"/>
  <c r="H20" i="25"/>
  <c r="H19" i="25"/>
  <c r="H18" i="25"/>
  <c r="H16" i="25"/>
  <c r="H15" i="25"/>
  <c r="H14" i="25"/>
  <c r="H13" i="25"/>
  <c r="H12" i="25"/>
  <c r="H11" i="25"/>
  <c r="H10" i="25"/>
  <c r="H9" i="25"/>
  <c r="A9" i="25"/>
  <c r="A10" i="25" s="1"/>
  <c r="A11" i="25" s="1"/>
  <c r="A12" i="25" s="1"/>
  <c r="A13" i="25" s="1"/>
  <c r="A14" i="25" s="1"/>
  <c r="A15" i="25" s="1"/>
  <c r="A16" i="25" s="1"/>
  <c r="A17" i="25" s="1"/>
  <c r="A18" i="25" s="1"/>
  <c r="A19" i="25" s="1"/>
  <c r="A20" i="25" s="1"/>
  <c r="A21" i="25" s="1"/>
  <c r="A22" i="25" s="1"/>
  <c r="A23" i="25" s="1"/>
  <c r="A24" i="25" s="1"/>
  <c r="A25" i="25" s="1"/>
  <c r="A26" i="25" s="1"/>
  <c r="A27" i="25" s="1"/>
  <c r="H8" i="25"/>
  <c r="H7" i="25"/>
  <c r="H6" i="25"/>
  <c r="H5" i="25"/>
  <c r="H4" i="25"/>
  <c r="H3" i="25"/>
  <c r="H28" i="25" l="1"/>
  <c r="G98" i="11"/>
  <c r="G97" i="12"/>
  <c r="A60" i="12"/>
  <c r="A61" i="12" s="1"/>
  <c r="A62" i="12" s="1"/>
  <c r="A63" i="12" s="1"/>
  <c r="A64" i="12" s="1"/>
  <c r="A65" i="12" s="1"/>
  <c r="A66" i="12" s="1"/>
  <c r="A67" i="12" s="1"/>
  <c r="A68" i="12" s="1"/>
  <c r="A69" i="12" s="1"/>
  <c r="A59" i="12"/>
  <c r="A56" i="18" l="1"/>
  <c r="A57" i="18" s="1"/>
  <c r="G56" i="18"/>
  <c r="G18" i="18"/>
  <c r="A92" i="12"/>
  <c r="A93" i="12" s="1"/>
  <c r="A94" i="12" s="1"/>
  <c r="A95" i="12" s="1"/>
  <c r="G56" i="12"/>
  <c r="G34" i="12"/>
  <c r="G35" i="12" s="1"/>
  <c r="A32" i="12"/>
  <c r="A33" i="12" s="1"/>
  <c r="A34" i="12" s="1"/>
  <c r="G14" i="22"/>
  <c r="G16" i="22" s="1" a="1"/>
  <c r="G16" i="22" s="1"/>
  <c r="G13" i="22"/>
  <c r="G12" i="22"/>
  <c r="G11" i="22"/>
  <c r="G10" i="22"/>
  <c r="G9" i="22"/>
  <c r="G8" i="22"/>
  <c r="G7" i="22"/>
  <c r="G6" i="22"/>
  <c r="A6" i="22"/>
  <c r="A8" i="22" s="1"/>
  <c r="A9" i="22" s="1"/>
  <c r="A10" i="22" s="1"/>
  <c r="A11" i="22" s="1"/>
  <c r="A12" i="22" s="1"/>
  <c r="A13" i="22" s="1"/>
  <c r="G85" i="12"/>
  <c r="G83" i="12"/>
  <c r="G15" i="22" l="1"/>
  <c r="D20" i="13" s="1"/>
  <c r="G94" i="12" l="1"/>
  <c r="G426" i="11"/>
  <c r="G423" i="11"/>
  <c r="G415" i="11"/>
  <c r="G422" i="11"/>
  <c r="G421" i="11"/>
  <c r="G419" i="11"/>
  <c r="G418" i="11"/>
  <c r="F420" i="11"/>
  <c r="G420" i="11" s="1"/>
  <c r="G417" i="11"/>
  <c r="G416" i="11"/>
  <c r="G95" i="12" l="1"/>
  <c r="G427" i="11" l="1"/>
  <c r="G428" i="11" s="1"/>
  <c r="G114" i="16"/>
  <c r="G294" i="15"/>
  <c r="G293" i="15"/>
  <c r="G288" i="15"/>
  <c r="G282" i="15"/>
  <c r="G283" i="15"/>
  <c r="G329" i="11"/>
  <c r="G330" i="11" s="1"/>
  <c r="G331" i="11" s="1"/>
  <c r="G319" i="11"/>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93" i="12"/>
  <c r="G14" i="21"/>
  <c r="G16" i="21" s="1"/>
  <c r="G8" i="21"/>
  <c r="G7" i="21"/>
  <c r="G10" i="21" s="1"/>
  <c r="G4" i="21"/>
  <c r="G2" i="21"/>
  <c r="G69" i="12"/>
  <c r="G68" i="12"/>
  <c r="G67" i="12"/>
  <c r="G66" i="12"/>
  <c r="G65" i="12"/>
  <c r="G64" i="12"/>
  <c r="G63" i="12"/>
  <c r="G61" i="12"/>
  <c r="G58" i="12"/>
  <c r="G57" i="12"/>
  <c r="G55" i="12"/>
  <c r="G54" i="12"/>
  <c r="G53" i="12"/>
  <c r="G52" i="12"/>
  <c r="G51" i="12"/>
  <c r="G46" i="12"/>
  <c r="G47" i="12"/>
  <c r="G48" i="12"/>
  <c r="G45" i="12"/>
  <c r="G42" i="12"/>
  <c r="G41" i="12"/>
  <c r="G40" i="12"/>
  <c r="G27" i="18"/>
  <c r="G62" i="18"/>
  <c r="G59" i="18"/>
  <c r="G58" i="18"/>
  <c r="A58" i="18"/>
  <c r="A59" i="18" s="1"/>
  <c r="A62" i="18" s="1"/>
  <c r="G57" i="18"/>
  <c r="G49" i="12" l="1"/>
  <c r="G43" i="12"/>
  <c r="G119" i="2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73" i="12"/>
  <c r="G86" i="12"/>
  <c r="G84" i="12"/>
  <c r="G82" i="12" l="1"/>
  <c r="G80" i="12"/>
  <c r="G81" i="12"/>
  <c r="G196" i="11" l="1"/>
  <c r="A79" i="12" l="1"/>
  <c r="A80" i="12" s="1"/>
  <c r="A81" i="12" s="1"/>
  <c r="A82" i="12" s="1"/>
  <c r="G79" i="12"/>
  <c r="G78" i="12"/>
  <c r="G410" i="11"/>
  <c r="G411" i="11" s="1"/>
  <c r="G412" i="11" s="1"/>
  <c r="A83" i="12" l="1"/>
  <c r="A84" i="12" s="1"/>
  <c r="A85" i="12" s="1"/>
  <c r="A86" i="12" s="1"/>
  <c r="A87" i="12" s="1"/>
  <c r="A88" i="12" s="1"/>
  <c r="A89" i="12" s="1"/>
  <c r="A90" i="12" s="1"/>
  <c r="A91" i="12" s="1"/>
  <c r="G96" i="12"/>
  <c r="D18" i="13" s="1"/>
  <c r="G293" i="1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164" i="11"/>
  <c r="G163" i="11"/>
  <c r="G166" i="11" s="1"/>
  <c r="G26" i="12"/>
  <c r="G24" i="12"/>
  <c r="G22" i="12"/>
  <c r="G17" i="12"/>
  <c r="G15" i="12"/>
  <c r="G13" i="12"/>
  <c r="G9" i="12"/>
  <c r="G5" i="12"/>
  <c r="G6" i="12" s="1"/>
  <c r="G75" i="12"/>
  <c r="G74" i="12"/>
  <c r="G72" i="12"/>
  <c r="G338" i="11"/>
  <c r="G318" i="11"/>
  <c r="G317" i="11"/>
  <c r="G316" i="11"/>
  <c r="G314" i="11"/>
  <c r="G313" i="11"/>
  <c r="G312" i="11"/>
  <c r="G304" i="11"/>
  <c r="G305" i="11"/>
  <c r="G306" i="11"/>
  <c r="G307" i="11"/>
  <c r="G308" i="11"/>
  <c r="G309" i="11"/>
  <c r="G310" i="11"/>
  <c r="G311" i="11"/>
  <c r="G303" i="11"/>
  <c r="G302" i="11"/>
  <c r="G278" i="11"/>
  <c r="G260" i="11"/>
  <c r="G258" i="11"/>
  <c r="G252" i="11"/>
  <c r="G253" i="11" s="1"/>
  <c r="G254" i="11" s="1"/>
  <c r="G241" i="11"/>
  <c r="G234" i="11"/>
  <c r="G235" i="11" s="1"/>
  <c r="G224" i="11"/>
  <c r="G214" i="11"/>
  <c r="G217" i="11" s="1"/>
  <c r="G218" i="11" s="1"/>
  <c r="G205" i="11"/>
  <c r="G208" i="11" s="1"/>
  <c r="G195" i="11"/>
  <c r="G174" i="11"/>
  <c r="G175" i="11"/>
  <c r="G176" i="11"/>
  <c r="G173" i="11"/>
  <c r="G153" i="11"/>
  <c r="G154" i="11" s="1"/>
  <c r="G142" i="11"/>
  <c r="G143" i="11"/>
  <c r="G141" i="11"/>
  <c r="G135" i="11"/>
  <c r="G134" i="11"/>
  <c r="G133" i="11"/>
  <c r="G132" i="11"/>
  <c r="G131" i="11"/>
  <c r="G119" i="11"/>
  <c r="G120" i="11"/>
  <c r="G121" i="11"/>
  <c r="G122" i="11"/>
  <c r="G118" i="11"/>
  <c r="G112" i="11"/>
  <c r="G113" i="11" s="1"/>
  <c r="G114" i="11" s="1"/>
  <c r="G107" i="11"/>
  <c r="G108" i="11" s="1"/>
  <c r="G109" i="11" s="1"/>
  <c r="G97" i="11"/>
  <c r="G96" i="11"/>
  <c r="G87" i="11"/>
  <c r="G88" i="11"/>
  <c r="G86" i="11"/>
  <c r="G67" i="11"/>
  <c r="G68" i="11"/>
  <c r="G69" i="11"/>
  <c r="G70" i="11"/>
  <c r="G71" i="11"/>
  <c r="G72" i="11"/>
  <c r="G73" i="11"/>
  <c r="G74" i="11"/>
  <c r="G75" i="11"/>
  <c r="G76" i="11"/>
  <c r="G77" i="11"/>
  <c r="G78" i="11"/>
  <c r="G66" i="11"/>
  <c r="G44" i="11"/>
  <c r="G45" i="11"/>
  <c r="G46" i="11"/>
  <c r="G47" i="11"/>
  <c r="G48" i="11"/>
  <c r="G49" i="11"/>
  <c r="G50" i="11"/>
  <c r="G51" i="11"/>
  <c r="G52" i="11"/>
  <c r="G53" i="11"/>
  <c r="G54" i="11"/>
  <c r="G55" i="11"/>
  <c r="G43" i="11"/>
  <c r="G34" i="11"/>
  <c r="G26" i="11"/>
  <c r="G28" i="11" s="1"/>
  <c r="G18" i="11"/>
  <c r="G17" i="11"/>
  <c r="G6" i="11"/>
  <c r="G2" i="11"/>
  <c r="G29" i="12" l="1"/>
  <c r="D8" i="13" s="1"/>
  <c r="G254" i="15"/>
  <c r="G255" i="15" s="1"/>
  <c r="G256" i="15" s="1"/>
  <c r="D10" i="13"/>
  <c r="G117" i="16"/>
  <c r="G118" i="16" s="1"/>
  <c r="G100" i="11"/>
  <c r="G101" i="11" s="1"/>
  <c r="G102" i="11" s="1"/>
  <c r="G76" i="12"/>
  <c r="G217" i="15"/>
  <c r="G218" i="15" s="1"/>
  <c r="G201" i="15"/>
  <c r="G273" i="15"/>
  <c r="G274" i="15" s="1"/>
  <c r="G56" i="16"/>
  <c r="G231" i="15"/>
  <c r="G232" i="15" s="1"/>
  <c r="G108" i="16"/>
  <c r="G109" i="16" s="1"/>
  <c r="G57" i="16"/>
  <c r="G58" i="16" s="1"/>
  <c r="G125" i="11"/>
  <c r="G126" i="11" s="1"/>
  <c r="G127" i="11" s="1"/>
  <c r="G178" i="11"/>
  <c r="G179" i="11" s="1"/>
  <c r="G180" i="11" s="1"/>
  <c r="G323" i="11"/>
  <c r="G324" i="11" s="1"/>
  <c r="G325" i="11" s="1"/>
  <c r="G46" i="16"/>
  <c r="G47" i="16" s="1"/>
  <c r="G58" i="11"/>
  <c r="G136" i="11"/>
  <c r="G137" i="11" s="1"/>
  <c r="G138" i="11" s="1"/>
  <c r="G72" i="16"/>
  <c r="G90" i="11"/>
  <c r="G91" i="11" s="1"/>
  <c r="G92" i="11" s="1"/>
  <c r="G20" i="11"/>
  <c r="G21" i="11" s="1"/>
  <c r="G22" i="11" s="1"/>
  <c r="G236" i="11"/>
  <c r="G242" i="11"/>
  <c r="G243" i="11" s="1"/>
  <c r="G130" i="15"/>
  <c r="G131" i="15" s="1"/>
  <c r="G132" i="15" s="1"/>
  <c r="G133" i="15" s="1"/>
  <c r="G80" i="11"/>
  <c r="G81" i="11" s="1"/>
  <c r="G82" i="11"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59" i="11"/>
  <c r="G60" i="11" s="1"/>
  <c r="G219" i="11"/>
  <c r="G220" i="11" s="1"/>
  <c r="G225" i="11"/>
  <c r="G226" i="11" s="1"/>
  <c r="G227" i="11" s="1"/>
  <c r="G155" i="11"/>
  <c r="G339" i="11"/>
  <c r="G340" i="11" s="1"/>
  <c r="G167" i="11"/>
  <c r="G168" i="11" s="1"/>
  <c r="G147" i="15"/>
  <c r="G146" i="15"/>
  <c r="G145" i="15"/>
  <c r="G140" i="15"/>
  <c r="G141" i="15"/>
  <c r="G142" i="15"/>
  <c r="G143" i="15"/>
  <c r="G144" i="15"/>
  <c r="G139" i="15"/>
  <c r="G109" i="15"/>
  <c r="G110" i="15" s="1"/>
  <c r="G111" i="15" s="1"/>
  <c r="G95" i="15"/>
  <c r="G82" i="15"/>
  <c r="G83" i="15"/>
  <c r="G81" i="15"/>
  <c r="G5" i="15"/>
  <c r="G36" i="15"/>
  <c r="G37" i="15" s="1"/>
  <c r="G50" i="15"/>
  <c r="G49" i="15"/>
  <c r="G2" i="15"/>
  <c r="D268" i="11"/>
  <c r="G268" i="11" s="1"/>
  <c r="G60" i="12"/>
  <c r="G70" i="12" s="1"/>
  <c r="G12" i="18"/>
  <c r="G13" i="18"/>
  <c r="G391" i="11"/>
  <c r="G392" i="11"/>
  <c r="G393" i="11"/>
  <c r="G394" i="11"/>
  <c r="G395" i="11"/>
  <c r="G396" i="11"/>
  <c r="G397" i="11"/>
  <c r="G398" i="11"/>
  <c r="G399" i="11"/>
  <c r="G400" i="11"/>
  <c r="G401" i="11"/>
  <c r="G390" i="11"/>
  <c r="G377" i="11"/>
  <c r="G371" i="11"/>
  <c r="G372" i="11"/>
  <c r="G373" i="11"/>
  <c r="G374" i="11"/>
  <c r="G375" i="11"/>
  <c r="G376" i="11"/>
  <c r="G370" i="11"/>
  <c r="G55" i="18"/>
  <c r="G54" i="18"/>
  <c r="G53" i="18"/>
  <c r="G52" i="18"/>
  <c r="G51" i="18"/>
  <c r="G50" i="18"/>
  <c r="G49" i="18"/>
  <c r="G48" i="18"/>
  <c r="G47" i="18"/>
  <c r="G46" i="18"/>
  <c r="G45" i="18"/>
  <c r="G44" i="18"/>
  <c r="G43" i="18"/>
  <c r="G42" i="18"/>
  <c r="G41" i="18"/>
  <c r="G40" i="18"/>
  <c r="G39" i="18"/>
  <c r="G38" i="18"/>
  <c r="G37" i="18"/>
  <c r="G36" i="18"/>
  <c r="G35" i="18"/>
  <c r="G34" i="18"/>
  <c r="G32" i="18"/>
  <c r="G31" i="18"/>
  <c r="G30" i="18"/>
  <c r="G26" i="18"/>
  <c r="G25" i="18"/>
  <c r="G24" i="18"/>
  <c r="G28" i="18" s="1"/>
  <c r="G21" i="18"/>
  <c r="G22" i="18" s="1"/>
  <c r="G16" i="18"/>
  <c r="G19" i="18" s="1"/>
  <c r="G11" i="18"/>
  <c r="G7" i="18"/>
  <c r="G6" i="18"/>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63" i="18" l="1"/>
  <c r="G14" i="18"/>
  <c r="G8" i="18"/>
  <c r="G189" i="15"/>
  <c r="G202" i="15"/>
  <c r="G203" i="15" s="1"/>
  <c r="D16" i="13"/>
  <c r="G149" i="15"/>
  <c r="G150" i="15" s="1"/>
  <c r="G151" i="15" s="1"/>
  <c r="G191" i="15"/>
  <c r="G192" i="15" s="1"/>
  <c r="G193" i="15" s="1"/>
  <c r="G316" i="16"/>
  <c r="G317" i="16" s="1"/>
  <c r="H318" i="16" s="1"/>
  <c r="G76" i="15"/>
  <c r="G77" i="15" s="1"/>
  <c r="G269" i="11"/>
  <c r="G270" i="11" s="1"/>
  <c r="G105" i="15"/>
  <c r="G106" i="15" s="1"/>
  <c r="G84" i="15"/>
  <c r="G85" i="15" s="1"/>
  <c r="G86" i="15" s="1"/>
  <c r="G96" i="15"/>
  <c r="G98" i="15" s="1"/>
  <c r="G54" i="15"/>
  <c r="G55" i="15" s="1"/>
  <c r="G56" i="15" s="1"/>
  <c r="G57" i="15" s="1"/>
  <c r="G402" i="11"/>
  <c r="G403" i="11" s="1"/>
  <c r="G404" i="11" s="1"/>
  <c r="G405" i="11" s="1"/>
  <c r="G379" i="11"/>
  <c r="G380" i="11" s="1"/>
  <c r="G166" i="15"/>
  <c r="G167" i="15" s="1"/>
  <c r="G348" i="11"/>
  <c r="G349" i="11"/>
  <c r="G350" i="11"/>
  <c r="G351" i="11"/>
  <c r="G352" i="11"/>
  <c r="G353" i="11"/>
  <c r="G354" i="11"/>
  <c r="G355" i="11"/>
  <c r="G356" i="11"/>
  <c r="G357" i="11"/>
  <c r="G358" i="11"/>
  <c r="G359" i="11"/>
  <c r="G360" i="11"/>
  <c r="G361" i="11"/>
  <c r="G347" i="11"/>
  <c r="G64" i="18" l="1"/>
  <c r="D24" i="13" s="1"/>
  <c r="G381" i="11"/>
  <c r="G382" i="11" s="1"/>
  <c r="G363" i="11"/>
  <c r="G364" i="11" s="1"/>
  <c r="A72" i="12"/>
  <c r="A51" i="12"/>
  <c r="A52" i="12" s="1"/>
  <c r="A53" i="12" s="1"/>
  <c r="A54" i="12" s="1"/>
  <c r="A55" i="12" s="1"/>
  <c r="A56" i="12" s="1"/>
  <c r="A57" i="12" s="1"/>
  <c r="A58" i="12" s="1"/>
  <c r="A45" i="12"/>
  <c r="A46" i="12" s="1"/>
  <c r="A47" i="12" s="1"/>
  <c r="A48" i="12" s="1"/>
  <c r="A38" i="12"/>
  <c r="A39" i="12" s="1"/>
  <c r="A40" i="12" s="1"/>
  <c r="A41" i="12" s="1"/>
  <c r="A42" i="12" s="1"/>
  <c r="A10" i="12"/>
  <c r="A12" i="12" s="1"/>
  <c r="A14" i="12" s="1"/>
  <c r="G279" i="11"/>
  <c r="A73" i="12" l="1"/>
  <c r="A74" i="12" s="1"/>
  <c r="A75" i="12" s="1"/>
  <c r="G365" i="11"/>
  <c r="H366" i="11" s="1"/>
  <c r="G281" i="11"/>
  <c r="G282" i="11" s="1"/>
  <c r="G283" i="11" s="1"/>
  <c r="A16" i="12"/>
  <c r="A18" i="12" s="1"/>
  <c r="A21" i="12" s="1"/>
  <c r="A23" i="12" s="1"/>
  <c r="A25" i="12" s="1"/>
  <c r="A27" i="12" s="1"/>
  <c r="G259" i="11" l="1"/>
  <c r="G262" i="11" s="1"/>
  <c r="G263" i="11" s="1"/>
  <c r="G264" i="11" s="1"/>
  <c r="G144" i="11" l="1"/>
  <c r="G146" i="11" s="1"/>
  <c r="G197" i="11"/>
  <c r="G198" i="11" s="1"/>
  <c r="G199" i="11" s="1"/>
  <c r="G200" i="11" l="1"/>
  <c r="G201" i="11" s="1"/>
  <c r="G147" i="11"/>
  <c r="G148" i="11" s="1"/>
  <c r="G210" i="11"/>
  <c r="G211" i="11" s="1"/>
  <c r="G36" i="11" l="1"/>
  <c r="G8" i="11"/>
  <c r="D12" i="13" l="1"/>
  <c r="D14" i="13"/>
  <c r="D22" i="13" l="1"/>
  <c r="D26"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<sst xmlns="http://schemas.openxmlformats.org/spreadsheetml/2006/main" count="1427" uniqueCount="933">
  <si>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</si>
  <si>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</si>
  <si>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</si>
  <si>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</si>
  <si>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</si>
  <si>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</si>
  <si>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</si>
  <si>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</si>
  <si>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</si>
  <si>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</si>
  <si>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</si>
  <si>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</si>
  <si>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</si>
  <si>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</si>
  <si>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</si>
  <si>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</si>
  <si>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</si>
  <si>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</si>
  <si>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</si>
  <si>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</si>
  <si>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</si>
  <si>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</si>
  <si>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</si>
  <si>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</si>
  <si>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</si>
  <si>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</si>
  <si>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</si>
  <si>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Providing &amp; fixing of 19 mm thk.  Granite for skirting 4" high over a bed of 20 mm thk. Cement mortar ( 1:4 ) jointed with cement slurry mixed with pigment to match the colour of granite including necessary wastage ,cutting ,grinding &amp; polishing completed as per the details are provided  in drawings or as directed by Architect/Engineer. 
Base Rate of Granite is Rs. 180/- S.Ft.</t>
  </si>
  <si>
    <t>Rft</t>
  </si>
  <si>
    <t>SUB TOTAL OF FLOORING WORK</t>
  </si>
  <si>
    <t>WALL TILING</t>
  </si>
  <si>
    <t xml:space="preserve">BOH KITCHEN WALLS </t>
  </si>
  <si>
    <t>SUB TOTAL OF WALL TILING</t>
  </si>
  <si>
    <t>WOODWORK</t>
  </si>
  <si>
    <t>DOOR FRAMES</t>
  </si>
  <si>
    <t>No.</t>
  </si>
  <si>
    <t xml:space="preserve">CREW ROOM (WITH VISION PANEL)                </t>
  </si>
  <si>
    <t>Sq.ft</t>
  </si>
  <si>
    <t>MANAGER -O.T. TABLE-LCMS</t>
  </si>
  <si>
    <t>Providing &amp; fixing of Soft board for Managers Cabin with fabric of approved shade, completed as per the details are provided  in drawings or as directed by Architect/Engineer.  
Basic rate of Fabric as Rs. 100/r.mtr. Assuming width of cloth to be 54"</t>
  </si>
  <si>
    <t>KEY BOX</t>
  </si>
  <si>
    <t>TRAP DOORS [IN  BOH AREA]</t>
  </si>
  <si>
    <t>Sqft</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</si>
  <si>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</si>
  <si>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</si>
  <si>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</si>
  <si>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</si>
  <si>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</si>
  <si>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</si>
  <si>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</si>
  <si>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</si>
  <si>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</si>
  <si>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</si>
  <si>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</si>
  <si>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</si>
  <si>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</si>
  <si>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</si>
  <si>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</si>
  <si>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</si>
  <si>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</si>
  <si>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</si>
  <si>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</si>
  <si>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</si>
  <si>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</si>
  <si>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</si>
  <si>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</si>
  <si>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</si>
  <si>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</si>
  <si>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</si>
  <si>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</si>
  <si>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</si>
  <si>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</si>
  <si>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</si>
  <si>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</si>
  <si>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</si>
  <si>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</si>
  <si>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</si>
  <si>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</si>
  <si>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</si>
  <si>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</si>
  <si>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</si>
  <si>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</si>
  <si>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</si>
  <si>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</si>
  <si>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</si>
  <si>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</si>
  <si>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</si>
  <si>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</si>
  <si>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</si>
  <si>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</si>
  <si>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</si>
  <si>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</si>
  <si>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</si>
  <si>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</si>
  <si>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</si>
  <si>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</si>
  <si>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</si>
  <si>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</si>
  <si>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</si>
  <si>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</si>
  <si>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</si>
  <si>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</si>
  <si>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</si>
  <si>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</si>
  <si>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</si>
  <si>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</si>
  <si>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</si>
  <si>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</si>
  <si>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</si>
  <si>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</si>
  <si>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</si>
  <si>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</si>
  <si>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</si>
  <si>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</si>
  <si>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</si>
  <si>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</si>
  <si>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</si>
  <si>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</si>
  <si>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</si>
  <si>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</si>
  <si>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</si>
  <si>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</si>
  <si>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</si>
  <si>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</si>
  <si>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</si>
  <si>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</si>
  <si>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</si>
  <si>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</si>
  <si>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</si>
  <si>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</si>
  <si>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</si>
  <si>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</si>
  <si>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</si>
  <si>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</si>
  <si>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</si>
  <si>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</si>
  <si>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</si>
  <si>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</si>
  <si>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</si>
  <si>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</si>
  <si>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</si>
  <si>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</si>
  <si>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</si>
  <si>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</si>
  <si>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</si>
  <si>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</si>
  <si>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</si>
  <si>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</si>
  <si>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</si>
  <si>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</si>
  <si>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</si>
  <si>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</si>
  <si>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</si>
  <si>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</si>
  <si>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</si>
  <si>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</si>
  <si>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</si>
  <si>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</si>
  <si>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</si>
  <si>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</si>
  <si>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</si>
  <si>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</si>
  <si>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</si>
  <si>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</si>
  <si>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</si>
  <si>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</si>
  <si>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</si>
  <si>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</si>
  <si>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</si>
  <si>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</si>
  <si>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</si>
  <si>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</si>
  <si>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</si>
  <si>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</si>
  <si>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</si>
  <si>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</si>
  <si>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</si>
  <si>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</si>
  <si>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</si>
  <si>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</si>
  <si>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</si>
  <si>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</si>
  <si>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</si>
  <si>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</si>
  <si>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</si>
  <si>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</si>
  <si>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KFC Carpet Area </t>
  </si>
  <si>
    <t xml:space="preserve">Waterproofing Work </t>
  </si>
  <si>
    <t xml:space="preserve">Floor Area </t>
  </si>
  <si>
    <t xml:space="preserve">Walls Area </t>
  </si>
  <si>
    <t xml:space="preserve">Cinder Filling </t>
  </si>
  <si>
    <t xml:space="preserve">PCC Area </t>
  </si>
  <si>
    <t xml:space="preserve">100mm Block Work </t>
  </si>
  <si>
    <t>Freezer &amp; dish wash Partition wall</t>
  </si>
  <si>
    <t xml:space="preserve">Dish wash &amp; supply line Partition walls </t>
  </si>
  <si>
    <t xml:space="preserve">Dish wash area Partition  wall </t>
  </si>
  <si>
    <t xml:space="preserve">MOH &amp; Supply line partition wall </t>
  </si>
  <si>
    <t xml:space="preserve">MOH &amp; FOH Counter partition wall </t>
  </si>
  <si>
    <t xml:space="preserve">Manager Crew &amp; Change room entry &amp; back wall </t>
  </si>
  <si>
    <t xml:space="preserve">Less Entry Door </t>
  </si>
  <si>
    <t xml:space="preserve">Manager &amp; Change room wall </t>
  </si>
  <si>
    <t xml:space="preserve">Less Change room  Entry Door </t>
  </si>
  <si>
    <t xml:space="preserve">KFC &amp; Other Area Partition walls </t>
  </si>
  <si>
    <t xml:space="preserve">Walk in Chillar Partition </t>
  </si>
  <si>
    <t xml:space="preserve">Plaster on New 100mm Block Work </t>
  </si>
  <si>
    <t xml:space="preserve">LT Panel base  area </t>
  </si>
  <si>
    <t xml:space="preserve">Counter Area Raised floor brick wall </t>
  </si>
  <si>
    <t xml:space="preserve">Plate form Base </t>
  </si>
  <si>
    <t xml:space="preserve">Server Rack Base </t>
  </si>
  <si>
    <t xml:space="preserve">Lintel </t>
  </si>
  <si>
    <t xml:space="preserve">Dish Wash Entry  door </t>
  </si>
  <si>
    <t xml:space="preserve">Manager &amp; crew entry door </t>
  </si>
  <si>
    <t xml:space="preserve">Change room entry door </t>
  </si>
  <si>
    <t xml:space="preserve">Flooring Work </t>
  </si>
  <si>
    <t xml:space="preserve">Boh &amp; MOH Area </t>
  </si>
  <si>
    <t xml:space="preserve">Skirting 100mm High </t>
  </si>
  <si>
    <t xml:space="preserve">Granite Stone Cill </t>
  </si>
  <si>
    <t xml:space="preserve">Dish wash area entry door </t>
  </si>
  <si>
    <t xml:space="preserve">Change room Entry door </t>
  </si>
  <si>
    <t xml:space="preserve">Manger Room Entry Door </t>
  </si>
  <si>
    <t xml:space="preserve">Crew Area Entry Door </t>
  </si>
  <si>
    <t xml:space="preserve">Entry Door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</si>
  <si>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</si>
  <si>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</si>
  <si>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</si>
  <si>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</si>
  <si>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</si>
  <si>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</si>
  <si>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</si>
  <si>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</si>
  <si>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</si>
  <si>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</si>
  <si>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</si>
  <si>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</si>
  <si>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</si>
  <si>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</si>
  <si>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</si>
  <si>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</si>
  <si>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</si>
  <si>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</si>
  <si>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</si>
  <si>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</si>
  <si>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</si>
  <si>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</si>
  <si>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</si>
  <si>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</si>
  <si>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</si>
  <si>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</si>
  <si>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</si>
  <si>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</si>
  <si>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</si>
  <si>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Wall Tile </t>
  </si>
  <si>
    <t xml:space="preserve">BOH Area Dish Wash </t>
  </si>
  <si>
    <t xml:space="preserve">Back of shaft to entry door including Manager Cabin, Change room &amp; Crew Area </t>
  </si>
  <si>
    <t xml:space="preserve">Counter area wall </t>
  </si>
  <si>
    <t xml:space="preserve">MOH Area Counter back wall </t>
  </si>
  <si>
    <t>WALL TILES ( MOH AREA )</t>
  </si>
  <si>
    <t xml:space="preserve">Tile on Wall With Adhesive </t>
  </si>
  <si>
    <t xml:space="preserve">Less Tile with Adhesive </t>
  </si>
  <si>
    <t xml:space="preserve">Door Frame </t>
  </si>
  <si>
    <t xml:space="preserve">D-1  ( MOH Aea Entry Door </t>
  </si>
  <si>
    <t xml:space="preserve">D-3 Crew Entry Door Frame </t>
  </si>
  <si>
    <t>No</t>
  </si>
  <si>
    <t>MANAGER CABIN  &amp; CHANGE ROOM   SLIDDING DOOR</t>
  </si>
  <si>
    <t xml:space="preserve">MOH AREA ENTRY DOOR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</si>
  <si>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</si>
  <si>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</si>
  <si>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</si>
  <si>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</si>
  <si>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</si>
  <si>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</si>
  <si>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</si>
  <si>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</si>
  <si>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</si>
  <si>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</si>
  <si>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</si>
  <si>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</si>
  <si>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</si>
  <si>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</si>
  <si>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</si>
  <si>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</si>
  <si>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SOFT BOARD  (MANAGERS ROOM</t>
  </si>
  <si>
    <t>POS COUNTER (KFC)</t>
  </si>
  <si>
    <t>CREW  EATING TABLE)</t>
  </si>
  <si>
    <r>
      <t xml:space="preserve">Providing and fixing Foldable eating  table   for crew room made up of 25 mm thk. Board finished with approved LAMINATE to be fixed complete as per detail drawing and as per architects instructions.Rate is inclusive of all necessary hardware. </t>
    </r>
    <r>
      <rPr>
        <b/>
        <sz val="10"/>
        <color indexed="8"/>
        <rFont val="Arial"/>
        <family val="2"/>
      </rPr>
      <t>( Base rate of Laminate Sheet 800/- Sqft .)</t>
    </r>
  </si>
  <si>
    <t xml:space="preserve">LOOKING MIRROR ON WALL WITH STUDS ( CREW AREA ) </t>
  </si>
  <si>
    <t xml:space="preserve">Looking Mirror </t>
  </si>
  <si>
    <t xml:space="preserve">Crew Area wall </t>
  </si>
  <si>
    <t xml:space="preserve">HDHMR Board Paneling on wall with MS Frame Work </t>
  </si>
  <si>
    <t xml:space="preserve">BOH Area shaft side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</si>
  <si>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</si>
  <si>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</si>
  <si>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</si>
  <si>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</si>
  <si>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</si>
  <si>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</si>
  <si>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</si>
  <si>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P/F Single Side Partition in 12mm thk HDHMR Board with Framework of MS Box section 50x25mm ,18 gauge at a spacing of 600 mm c/c in both direction to achieve rigidity in the frame of approved sections supported/hung from column face / floor with rust-free treatment   then fixed 12mm thick HDHMR Board, then fixed 8mm HDHMR Board with 6mm groove at each 150mm wide interval &amp; finally finished with Paint of approved make &amp; shade complete. Rate inclusive of all fixing arrangement, provision of light points, complete as per drawing. </t>
  </si>
  <si>
    <t xml:space="preserve">Providing &amp; fixing the in 19mm thk. ply boxing for digital menu board of 11'-0" w x 1'-9"  as per detail finished with  Black Laminate with Raceway provisions. Support from slab lvl. with M.S. frame structure. 
Rate is inclusive of all necessary hardware as per detail, completed as per the details are provided  in drawings or as directed by Architect/Engineer. </t>
  </si>
  <si>
    <t xml:space="preserve">Wall Paneling with MS Frame work with 12mm thick  HDHMR Board &amp; 8mm thick HDHMR Board finish with paint </t>
  </si>
  <si>
    <t xml:space="preserve">3D COLONEL SIGNAGE AFTER  COUNTER on WALL </t>
  </si>
  <si>
    <t xml:space="preserve">3D KFC SIGNAGE ABOVE COUNTER </t>
  </si>
  <si>
    <t xml:space="preserve"> DIGITAL MENU BOARD ABOVE COUNTER </t>
  </si>
  <si>
    <t>R.O.</t>
  </si>
  <si>
    <t xml:space="preserve">FOH SIDE  CORIAN CLADDING ON WALL 1050mm AFTER COUNTER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</si>
  <si>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</si>
  <si>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</si>
  <si>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</si>
  <si>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</si>
  <si>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</si>
  <si>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</si>
  <si>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</si>
  <si>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</si>
  <si>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</si>
  <si>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</si>
  <si>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</si>
  <si>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</si>
  <si>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</si>
  <si>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</si>
  <si>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</si>
  <si>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</si>
  <si>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</si>
  <si>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</si>
  <si>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</si>
  <si>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Exclusion:-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</si>
  <si>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</si>
  <si>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</si>
  <si>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</si>
  <si>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</si>
  <si>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</si>
  <si>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</si>
  <si>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</si>
  <si>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</si>
  <si>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</si>
  <si>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</si>
  <si>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</si>
  <si>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</si>
  <si>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</si>
  <si>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</si>
  <si>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</si>
  <si>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</si>
  <si>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</si>
  <si>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</si>
  <si>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</si>
  <si>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</si>
  <si>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</si>
  <si>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</si>
  <si>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</si>
  <si>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</si>
  <si>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</si>
  <si>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</si>
  <si>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</si>
  <si>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</si>
  <si>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</si>
  <si>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</si>
  <si>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</si>
  <si>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</si>
  <si>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</si>
  <si>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</si>
  <si>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</si>
  <si>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</si>
  <si>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</si>
  <si>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</si>
  <si>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</si>
  <si>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</si>
  <si>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</si>
  <si>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</si>
  <si>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</si>
  <si>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</si>
  <si>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</si>
  <si>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</si>
  <si>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t>35 LTR</t>
  </si>
  <si>
    <t>each</t>
  </si>
  <si>
    <t>15 LTR</t>
  </si>
  <si>
    <t>6LTR (INSTANT GEYSER)</t>
    <phoneticPr fontId="0" type="noConversion"/>
  </si>
  <si>
    <t xml:space="preserve">PVC WATER TANK </t>
  </si>
  <si>
    <t>5000 LTR.</t>
  </si>
  <si>
    <t>Each</t>
  </si>
  <si>
    <t>2000 LTR.</t>
  </si>
  <si>
    <t xml:space="preserve">1000 LTR </t>
  </si>
  <si>
    <t>500 LTR</t>
  </si>
  <si>
    <t>200 ltr</t>
  </si>
  <si>
    <t>SUB  TOTAL  OF  WATER  SUPPLY</t>
  </si>
  <si>
    <t>WATER MOTOR</t>
  </si>
  <si>
    <t>P/f of 1HP water motor.</t>
  </si>
  <si>
    <t>03 BOWL SINK CONNECTION</t>
  </si>
  <si>
    <t>SINK CONNECTION</t>
  </si>
  <si>
    <r>
      <t>Fixing Hand Wash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</si>
  <si>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</si>
  <si>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</si>
  <si>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</si>
  <si>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</si>
  <si>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</si>
  <si>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</si>
  <si>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</si>
  <si>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</si>
  <si>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</si>
  <si>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</si>
  <si>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</si>
  <si>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</si>
  <si>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GRAND TOTAL</t>
  </si>
  <si>
    <t xml:space="preserve">BILL OF QUANTITIES FOR PLUMBING WORK
PROJECT : PROJECT : KFC BOQ @ JAIPUR AIRPORT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</si>
  <si>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</si>
  <si>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</si>
  <si>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</si>
  <si>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</si>
  <si>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</si>
  <si>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</si>
  <si>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</si>
  <si>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</si>
  <si>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</si>
  <si>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</si>
  <si>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</si>
  <si>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</si>
  <si>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</si>
  <si>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</si>
  <si>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</si>
  <si>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</si>
  <si>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</si>
  <si>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</si>
  <si>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</si>
  <si>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75mm Dia </t>
  </si>
  <si>
    <t xml:space="preserve">50mm Dia PVC Pipe </t>
  </si>
  <si>
    <t xml:space="preserve">20mm Watersupply  Pipe </t>
  </si>
  <si>
    <t xml:space="preserve">Green Line Water supply </t>
  </si>
  <si>
    <t xml:space="preserve">Sky blue Wtersupply line 20mm dia </t>
  </si>
  <si>
    <r>
      <t xml:space="preserve">Providing &amp; fixing  </t>
    </r>
    <r>
      <rPr>
        <b/>
        <sz val="10"/>
        <rFont val="Arial"/>
        <family val="2"/>
      </rPr>
      <t>3D KFC in lit Acrylic signage</t>
    </r>
    <r>
      <rPr>
        <sz val="10"/>
        <rFont val="Arial"/>
        <family val="2"/>
      </rPr>
      <t xml:space="preserve"> -3mm thk Acrylic router cut White colour front &amp; all sides in Black colour. ( Size:300mm X 945mm )  as per design including all fixing arrangement &amp; lit complete in all respect.</t>
    </r>
  </si>
  <si>
    <t xml:space="preserve">IMAGES </t>
  </si>
  <si>
    <r>
      <t>Providing Making &amp; fixing in Position</t>
    </r>
    <r>
      <rPr>
        <b/>
        <sz val="10"/>
        <rFont val="Arial"/>
        <family val="2"/>
      </rPr>
      <t xml:space="preserve"> wall Graphic( 1175m x 1085 )</t>
    </r>
    <r>
      <rPr>
        <sz val="10"/>
        <rFont val="Arial"/>
        <family val="2"/>
      </rPr>
      <t xml:space="preserve">  as per design made of 8mm thick White Acrylic sheet  with router cut with Black Letters including all fixing arrangement complete.</t>
    </r>
  </si>
  <si>
    <r>
      <t>Providing &amp; fixing</t>
    </r>
    <r>
      <rPr>
        <b/>
        <sz val="10"/>
        <rFont val="Arial"/>
        <family val="2"/>
      </rPr>
      <t xml:space="preserve"> 3D Colonel in lit signage</t>
    </r>
    <r>
      <rPr>
        <sz val="10"/>
        <rFont val="Arial"/>
        <family val="2"/>
      </rPr>
      <t xml:space="preserve"> - 3mm thk Acrylic router cut White colour front &amp; all sides in Black colour.( Size: 750 x 750mm ) including all fixing arrangement &amp; lit complete in all respect.</t>
    </r>
  </si>
  <si>
    <r>
      <t>Providing Making &amp; fixing in Position</t>
    </r>
    <r>
      <rPr>
        <b/>
        <sz val="10"/>
        <rFont val="Arial"/>
        <family val="2"/>
      </rPr>
      <t xml:space="preserve"> Graphics  (Text - Freshley made) Vinyl pasted
RED,BLACK &amp; WHITE Letter. SIZE: 930 X 605</t>
    </r>
    <r>
      <rPr>
        <sz val="10"/>
        <rFont val="Arial"/>
        <family val="2"/>
      </rPr>
      <t xml:space="preserve"> as per design made of 8mm thick White Acrylic sheet  with router cut with Black Letters including all fixing arrangement complete.</t>
    </r>
  </si>
  <si>
    <r>
      <t>Providing Making &amp; fixing in Position</t>
    </r>
    <r>
      <rPr>
        <b/>
        <sz val="10"/>
        <rFont val="Arial"/>
        <family val="2"/>
      </rPr>
      <t xml:space="preserve"> PICKUP / ORDER  SIGNAGE 3D Acrylic Lit signage - 3mm thk Acrylic router cut White colour front and Black colour hangwith S.S Rode (width and font specification will be </t>
    </r>
    <r>
      <rPr>
        <sz val="10"/>
        <rFont val="Arial"/>
        <family val="2"/>
      </rPr>
      <t xml:space="preserve"> as per design made of 8mm thick White Acrylic sheet  with router cut with Black Letters including all fixing arrangement complete.</t>
    </r>
  </si>
  <si>
    <r>
      <t>Providing Making &amp; fixing in Position</t>
    </r>
    <r>
      <rPr>
        <b/>
        <sz val="10"/>
        <rFont val="Arial"/>
        <family val="2"/>
      </rPr>
      <t xml:space="preserve"> Order here 3d acrylic Lit signage -4mm thk acrylic router cut white colour front and black colour on rest of the sides.
size : 290x80mm(2nos)as per specification will be </t>
    </r>
    <r>
      <rPr>
        <sz val="10"/>
        <rFont val="Arial"/>
        <family val="2"/>
      </rPr>
      <t xml:space="preserve"> as per design made of 8mm thick White Acrylic sheet  with router cut with Black Letters including all fixing arrangement complete.</t>
    </r>
  </si>
  <si>
    <t xml:space="preserve">Graphic on Counter Façade </t>
  </si>
  <si>
    <t xml:space="preserve">Sinage front of DIGITAL Screen Above Counter </t>
  </si>
  <si>
    <t xml:space="preserve">After Counter on Wall </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</si>
  <si>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25/- per sft.) (TILES TO BE PASTED ABOVE  4" HIGH. TILE SKIRTING TILL FALSE CEILING  NO TILE TO BE CUT IN VERTICAL)</t>
    </r>
  </si>
  <si>
    <r>
      <t>Providing &amp; Fixing of 100 x 300mm Cremaic white  wall Tile</t>
    </r>
    <r>
      <rPr>
        <b/>
        <sz val="10"/>
        <color indexed="8"/>
        <rFont val="Arial"/>
        <family val="2"/>
      </rPr>
      <t xml:space="preserve"> [Priyanka from Kajaria / Johnson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b/>
        <sz val="10"/>
        <color rgb="FF000000"/>
        <rFont val="Arial"/>
        <family val="2"/>
      </rPr>
      <t xml:space="preserve"> (Base Rate of Tiles @Rs.75/- Sq.ft.</t>
    </r>
  </si>
  <si>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</si>
  <si>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t>
    </r>
    <r>
      <rPr>
        <b/>
        <sz val="10"/>
        <rFont val="Arial"/>
        <family val="2"/>
      </rPr>
      <t xml:space="preserve">Basic cost of wood is Rs..2000.00  per Cu. ft.
</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</si>
  <si>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</si>
  <si>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</si>
  <si>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</si>
  <si>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</si>
  <si>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</si>
  <si>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</si>
  <si>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</si>
  <si>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</si>
  <si>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</si>
  <si>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</si>
  <si>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</si>
  <si>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ABOVE CREW EATING  TABLE</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</si>
  <si>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</si>
  <si>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</si>
  <si>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</si>
  <si>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</si>
  <si>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</si>
  <si>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</si>
  <si>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</si>
  <si>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</si>
  <si>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</si>
  <si>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</si>
  <si>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</si>
  <si>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</si>
  <si>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P/F Single Side Partition in 12mm thk HDHMR Board with Framework of MS Box section 50x25mm ,18 gauge at a spacing of 600 mm c/c in both direction to achieve rigidity in the frame of approved sections supported/hung from column face / floor with rust-free treatment   then fixed 12mm thick HDHMR Board, then fixed 8mm HDHMR Board  &amp; finally finished with Paint of approved make &amp; shade complete. Rate inclusive of all fixing arrangement at all height &amp; level, provision of light points, complete as per drawing. </t>
  </si>
  <si>
    <t xml:space="preserve">Drain Pipe </t>
  </si>
  <si>
    <t>R.O .</t>
  </si>
  <si>
    <r>
      <t>Providing making &amp; fixing  250mm wide Top, bottom &amp; front side laminate finish Ledge  fixed on MS Braket as per design including all fixing arrangement  complete in all respect.</t>
    </r>
    <r>
      <rPr>
        <b/>
        <sz val="10"/>
        <color indexed="8"/>
        <rFont val="Arial"/>
        <family val="2"/>
      </rPr>
      <t>Base Rate of Laminate Sheet @ Rs.800/-</t>
    </r>
  </si>
  <si>
    <t xml:space="preserve">FOH SIDE BEND ABOVE  COUNTER &amp; Side </t>
  </si>
  <si>
    <r>
      <t>Providing &amp; fixing 12mm thick Corian over existing HDHMR BOARD paneling with Adhesive of Appoved make Including all fixing arrangement, buffing, polishing complete in all respect. .</t>
    </r>
    <r>
      <rPr>
        <b/>
        <sz val="10"/>
        <rFont val="Arial"/>
        <family val="2"/>
      </rPr>
      <t>( Base rate of Corian @ Rs. 700/- Sqft ). base Frame &amp; HDHMR Board paneling taken in Item No. 5.12</t>
    </r>
  </si>
  <si>
    <t xml:space="preserve">4" SKIRTING IN GRANITE STONE AT COUNTER FAÇADE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</si>
  <si>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</si>
  <si>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</si>
  <si>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</si>
  <si>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</si>
  <si>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</si>
  <si>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</si>
  <si>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</si>
  <si>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</si>
  <si>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</si>
  <si>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</si>
  <si>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</si>
  <si>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</si>
  <si>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</si>
  <si>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</si>
  <si>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</si>
  <si>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</si>
  <si>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</si>
  <si>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</si>
  <si>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</si>
  <si>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</si>
  <si>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</si>
  <si>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</si>
  <si>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</si>
  <si>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</si>
  <si>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</si>
  <si>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</si>
  <si>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</si>
  <si>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</si>
  <si>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</si>
  <si>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</si>
  <si>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</si>
  <si>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</si>
  <si>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</si>
  <si>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</si>
  <si>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</si>
  <si>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</si>
  <si>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Providing &amp; fixing 25mm thick HDHMR Board directly fixed on wall with the help of Nails &amp; sleves including all fixing arranggement &amp; finally finish with Paint of Approved make &amp; shade complete in all respect.</t>
  </si>
  <si>
    <t xml:space="preserve">25mm thick HDHMR Board fixing on wall  KFC side Façade </t>
  </si>
  <si>
    <t xml:space="preserve">POP Punning on </t>
  </si>
  <si>
    <t xml:space="preserve">KFC Side FAÇADE WALL </t>
  </si>
  <si>
    <t xml:space="preserve">KFC Side Façade wall </t>
  </si>
  <si>
    <r>
      <t>Providing &amp; fixing</t>
    </r>
    <r>
      <rPr>
        <b/>
        <sz val="10"/>
        <rFont val="Arial"/>
        <family val="2"/>
      </rPr>
      <t xml:space="preserve"> 3D Colonel in lit signage </t>
    </r>
    <r>
      <rPr>
        <sz val="10"/>
        <rFont val="Arial"/>
        <family val="2"/>
      </rPr>
      <t xml:space="preserve"> - 3mm thk Acrylic router cut White colour front &amp; all sides in Black colour.( Size: 2000 x 2000mm ) and 200 x 150mm  Red Acrylic non lit stips ( 6 Nos ) complete, including all fixing arrangement &amp; lit and 200 x 150mm  Red Acrylic non lit stips ( 6 Nos ) complete in all respect.</t>
    </r>
  </si>
  <si>
    <t xml:space="preserve">KFC  SIDE FAÇADE WALL </t>
  </si>
  <si>
    <t xml:space="preserve">3D COLONEL SIGNAGE on KFC SIDE FAÇADE WALL </t>
  </si>
  <si>
    <t xml:space="preserve">Providing &amp; fixing Promo Penels as per YUM Standard including all fixing arrangement ( 900 x 2000) . </t>
  </si>
  <si>
    <t xml:space="preserve">SANITARY PLUMBING AMOUNT </t>
  </si>
  <si>
    <t xml:space="preserve">GRAND TOTAL SANITARY PLUMBING &amp; C &amp; I WORK </t>
  </si>
  <si>
    <t xml:space="preserve">BOQ  FOR CIVIL &amp;  INTERIOR  WORK   FOR   KFC  AREA  FOR  FOOD  COURT AT  JAIPUR  AIRPORT </t>
  </si>
  <si>
    <t xml:space="preserve">OVERHEAD STORAGE (MANAGERS ROOM &amp; CREW EATING AREA ABOVE EATING TABLE) </t>
  </si>
  <si>
    <t xml:space="preserve">Crew Eating Area above Table </t>
  </si>
  <si>
    <t>Removed with Over Head storage</t>
  </si>
  <si>
    <r>
      <t>Flush door ((32 mm thk, 2 hour Fire Rated) finished with 6mm thick HDHMR ply  with 6mm deep necessary grooves &amp; finally finished with paint of approved make &amp; shade on one side &amp; other side finished with  1mm thk.  LAMINATE  having vision panel of size 1'-0" x 1'-0" at eye level. All necessary hardware (i.e. Lock, Handle, Hinges, Latch or Tower Bolt, Door Closer, Door Stopper, Door PVC Buffer, 2mm thick SS kick &amp; push Plate bothsides of shutter etc ) complete of approved make. All to be completed as per the details are provided  in drawings or as directed by Architect/Engineer. Door Size 3'- 3" x 7'-0"</t>
    </r>
    <r>
      <rPr>
        <b/>
        <sz val="10"/>
        <rFont val="Arial"/>
        <family val="2"/>
      </rPr>
      <t xml:space="preserve"> ( Base Rate of laminate sheet @ Rs. 800/- Sqft )</t>
    </r>
    <r>
      <rPr>
        <sz val="10"/>
        <rFont val="Arial"/>
        <family val="2"/>
      </rPr>
      <t xml:space="preserve">
</t>
    </r>
  </si>
  <si>
    <t xml:space="preserve">Providing &amp; fixing of 25mm thk. kota stone 4" high over a bed of 20 mm thk. Cement mortar ( 1:4 ) jointed with cement slurry mixed with pigment to match the coloure of KOTA including necessary wastage ,cutting ,grinding &amp; polishing, Covering Protection sheet ( PVC ) completed as per the details are provided  in drawings or as directed by Architect/Engineer. 
 </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</si>
  <si>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Architect/Engineer.  
 </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</si>
  <si>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 xml:space="preserve"> (Basic Rate of tile Rs.65/- per sq.ft.)</t>
    </r>
    <r>
      <rPr>
        <sz val="10"/>
        <color indexed="8"/>
        <rFont val="Arial"/>
        <family val="2"/>
      </rPr>
      <t xml:space="preserve">  including necessary wastage ,cutting, covering protection Sheet ( PVC )_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</si>
  <si>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covering protection Sheet ( PVC ) complete.</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</si>
  <si>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covering protection Sheet ( PVC ) complete. complete. </t>
    </r>
    <r>
      <rPr>
        <b/>
        <sz val="10"/>
        <color indexed="8"/>
        <rFont val="Arial"/>
        <family val="2"/>
      </rPr>
      <t>(Base Rate of granite is Rs 180 /- sq.ft.)</t>
    </r>
  </si>
  <si>
    <t xml:space="preserve">BOH &amp; MOH Area Kota Stone  Skirting </t>
  </si>
  <si>
    <t>Providing and fixing HDHMR Board false ceiling made up of 12mm thick HDHMR board  fixed over MS Frame work finished with base primer &amp; finally finish with paint of approved make &amp; shade. The rate inclusive of all heights &amp; Levels, MS Frame work, HDHMR Board, finixing arrangement, Cutting of lights / grill complete in all respect.</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</si>
  <si>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heights &amp; levels, all  necessary hardware, completed as per the details are provided  in drawings or as directed by Architect/Engineer. 
                                                                               </t>
  </si>
  <si>
    <t>Providing &amp; appling 12mm thick POP Punning on Walls with necessary grooves as per design for all heights &amp; levels.</t>
  </si>
  <si>
    <r>
      <t xml:space="preserve">Providing &amp; Making of Slidding Flush door (32 mm thk, 2 hour Fire Rated) finished with 1mm thk laminate  on both side,  Including  all necessary hardware (i.e. Lock, Handle, Slidding arrangement, Latch or Tower Bolt, Door Stopper, Door PVC Buffer etc ), Air Transfer Grill  complete of approved make.
(Door Size: 2'-6" x 7'-0" Incl. plamet over door finish with lamiante), completed as per the details are provided  in drawings or as directed by Architect/Engineer. </t>
    </r>
    <r>
      <rPr>
        <b/>
        <sz val="10"/>
        <rFont val="Arial"/>
        <family val="2"/>
      </rPr>
      <t xml:space="preserve">( Base Rate of Laminate sheet @ Rs. 800/- Sqft )
</t>
    </r>
  </si>
  <si>
    <t>SS FOOT RAIL</t>
  </si>
  <si>
    <t xml:space="preserve">SIGNAGES </t>
  </si>
  <si>
    <t xml:space="preserve">HDHMR BOARD PANELING ON WALL </t>
  </si>
  <si>
    <t>VIII</t>
  </si>
  <si>
    <t xml:space="preserve">GRAPHIC / SIGNAGES </t>
  </si>
  <si>
    <t xml:space="preserve">Total of Graphic &amp; Sinages Work </t>
  </si>
  <si>
    <r>
      <t xml:space="preserve">Providing &amp;  applying </t>
    </r>
    <r>
      <rPr>
        <sz val="11"/>
        <color theme="1"/>
        <rFont val="Calibri"/>
        <family val="2"/>
        <scheme val="minor"/>
      </rPr>
      <t>Texture  paint on walls of approved make &amp; shade with required base. (  Base Rate of Texture paint @ Rs. 150/- Sqft )</t>
    </r>
    <r>
      <rPr>
        <sz val="10"/>
        <rFont val="Arial"/>
        <family val="2"/>
      </rPr>
      <t xml:space="preserve"> for all heights &amp; levels.</t>
    </r>
  </si>
  <si>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</si>
  <si>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</si>
  <si>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</si>
  <si>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for all heights &amp; Level, cutting for lights, grills/ ducts etc., Paint  As per the Detailscompleted as per the details are provided  in drawings or as directed by Architect/Engineer. </t>
  </si>
  <si>
    <t xml:space="preserve">IPS FLOORING </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</si>
  <si>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</si>
  <si>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Providing &amp; fixing white Mark Borad of approved sample ( 3'-0" x 2'-0" )</t>
  </si>
  <si>
    <t xml:space="preserve">Providing &amp; fixing Flex Board with litup ( OPENING SOON ) </t>
  </si>
  <si>
    <t xml:space="preserve">FLEX BOARD </t>
  </si>
  <si>
    <t xml:space="preserve">Providing &amp; fixing Foot Paddle of approved make &amp; sample of approved make </t>
  </si>
  <si>
    <t xml:space="preserve">Providing &amp; fixing Water meter of approved make &amp; sample </t>
  </si>
  <si>
    <t xml:space="preserve">BASEMENT STORE AREA </t>
  </si>
  <si>
    <t xml:space="preserve">Waterproofing </t>
  </si>
  <si>
    <t xml:space="preserve">Coat Hook in Change Room </t>
  </si>
  <si>
    <t>Providing &amp; fixing Coat hook of approved make &amp; sample</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</si>
  <si>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</si>
  <si>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</si>
  <si>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</si>
  <si>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</si>
  <si>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</si>
  <si>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</si>
  <si>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</si>
  <si>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</si>
  <si>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</si>
  <si>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</si>
  <si>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</si>
  <si>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</si>
  <si>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</si>
  <si>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</si>
  <si>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</si>
  <si>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</si>
  <si>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</si>
  <si>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 xml:space="preserve">P/f of Table with back splash 125mm high made of 19mm thick HDHMR  board laminated with HIGHLAND PINE11005. The table to have one drawer unit and key board tray. Cost would include cost of all hardwares likeTelescopic Channels,"C" shaped brushed steel handles, ball catchers,locks etc complete with polish.  </t>
    </r>
    <r>
      <rPr>
        <b/>
        <sz val="10"/>
        <rFont val="Arial"/>
        <family val="2"/>
      </rPr>
      <t>( Base rate of Laminate Sheet 800/- Sqft .)</t>
    </r>
  </si>
  <si>
    <r>
      <t>P/Fof 1'-6"deep overhead storage unit made of 19mm thick HDHMR  board.Externally Laminated with laminate of approved shade, off white enamel painted inside.Cost is inclusive of handles, Latch &amp; Lock, hinges, foldable 3/4" th. comm. board shelves,partitions etc. Complete required Accesscriesof approved make and polish complete.</t>
    </r>
    <r>
      <rPr>
        <b/>
        <sz val="10"/>
        <color indexed="8"/>
        <rFont val="Arial"/>
        <family val="2"/>
      </rPr>
      <t>(LAM -HIGHLAND PINE11005; MERINO MAKE) RATE OF LAM. SHEET @ Rs.800/- sft.)</t>
    </r>
  </si>
  <si>
    <r>
      <t>Providing &amp; fixing of counter ( 1050mm high &amp; 825mm Wide Order &amp; Pickup Counter) with necessary drawer, shelves, partition &amp; shuter  as per design made of 19mm thick HDHMR Board all internal surface of counter finished with laminate of approved make &amp; shade and counter top &amp; front facia finished with  12mm thk. corian including  bufing, polish, edge chemfering, moulding( Half / Full ) &amp; skirting .100mm high from finish floor matching with floor, details given in drawing/Architect instruction. Rate  inclusive of all necessary hardware, fixtures, cutting, grinding, polishing,buffing, bull nosing, MS sections, Mesh Braket under Table, lighting arrangement for facia  etc complete as per detail drawing. Rate shall include cost of corian.(</t>
    </r>
    <r>
      <rPr>
        <b/>
        <sz val="10"/>
        <rFont val="Arial"/>
        <family val="2"/>
      </rPr>
      <t xml:space="preserve"> Base rate of Corian @ Rs. 700/- Sqft ). </t>
    </r>
    <r>
      <rPr>
        <sz val="10"/>
        <rFont val="Arial"/>
        <family val="2"/>
      </rPr>
      <t xml:space="preserve">Elevation Area to be measured.
</t>
    </r>
  </si>
  <si>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2'6" x 7'0" ). ( Base Rate of Laminate sheet @ Rs. 800/- Sqft )</t>
    </r>
    <r>
      <rPr>
        <sz val="10"/>
        <rFont val="Arial"/>
        <family val="2"/>
      </rPr>
      <t xml:space="preserve">
</t>
    </r>
  </si>
  <si>
    <t xml:space="preserve">Base Ment Wall tiles </t>
  </si>
  <si>
    <t xml:space="preserve">Metal grid Ceiling </t>
  </si>
  <si>
    <t xml:space="preserve">POP Punning on walls </t>
  </si>
  <si>
    <t xml:space="preserve">Paint  on walls </t>
  </si>
  <si>
    <t xml:space="preserve">Less Grid Ceiling </t>
  </si>
  <si>
    <t xml:space="preserve">GRID FALSE CEILING </t>
  </si>
  <si>
    <t xml:space="preserve">BOH AREA </t>
  </si>
  <si>
    <t xml:space="preserve">STORE AREA </t>
  </si>
  <si>
    <t xml:space="preserve">Less Grid False Ceiling   BOH AREA </t>
  </si>
  <si>
    <t xml:space="preserve">Less Grid False Ceiling  STORE AREA </t>
  </si>
  <si>
    <t>Kg</t>
  </si>
  <si>
    <t xml:space="preserve">MS WORK </t>
  </si>
  <si>
    <t xml:space="preserve">10mm thick MS Plate </t>
  </si>
  <si>
    <t xml:space="preserve">MS Fastners </t>
  </si>
  <si>
    <t xml:space="preserve">Providing &amp; fixing 16mm dia M.S. fastners of approved make </t>
  </si>
  <si>
    <t xml:space="preserve">ISA 45 x 45 x 5mm thick </t>
  </si>
  <si>
    <t xml:space="preserve">MS Box Section  75 x 75 x 4.0m </t>
  </si>
  <si>
    <t xml:space="preserve">closing MS plate  both sides </t>
  </si>
  <si>
    <t xml:space="preserve">Horigental  member at top  75 x 75 x 4mm thick </t>
  </si>
  <si>
    <t xml:space="preserve">50 x 50 x 4mm MS tube  internal tube for supporting  plate </t>
  </si>
  <si>
    <t xml:space="preserve">MS Checked plate 5mm thick </t>
  </si>
  <si>
    <t xml:space="preserve">10mm thick plate at top </t>
  </si>
  <si>
    <t>Coldroom area WIC &amp; WIF</t>
  </si>
  <si>
    <t xml:space="preserve">BOH &amp; MOH  Area Polished Kota Stone  Flooring </t>
  </si>
  <si>
    <t>Providing &amp; fixing of Looking 6MM thk. Mirror  on wall fixed with studs as per detail completed as per the details are provided  in drawings or as directed by Architect/Engineer. 5 ft * 2 ft = 1 nos.</t>
  </si>
  <si>
    <t>Key Box (As per Standard Design) - ready available in market - 30 keys</t>
  </si>
  <si>
    <t>Hood installation</t>
  </si>
  <si>
    <t>Providing &amp; fixing 50mm Dia SS FOOT RAIL  around  counter including all fixing arrangement complete.pls follow drawings for the same.</t>
  </si>
  <si>
    <t>Providing &amp; Fixing First Aid Box - good quality available in market with medicines inside.</t>
  </si>
  <si>
    <t xml:space="preserve">MS Work with chuckered plate for placement of RO section and tanks abvoe dish wash area </t>
  </si>
  <si>
    <t>Providing &amp; Fixing fabricated MS Structure using Heavy Duty / Section / C Sections, all the joints to be properly welded, anchored with necessary accessories, cliquets as per detail drawing and as instructed. MS section to be Powder Coating  ( Black ) Complete as per drawing details / Instructions by Design Team / site-incharge. The cost shall be calculated based on the weight of the structure. The cost is inclusive of Powder coating/fixing materials &amp; all inclusive.</t>
  </si>
  <si>
    <t>Equipment shifting from outside airport till outlets with proper safety</t>
  </si>
  <si>
    <t>Except Civil vendor debris (Cold room, HVAC, Kitchen Equipment, furnitures, Signages, Etc)</t>
  </si>
  <si>
    <t>FIXING OF WHITE GOODS</t>
  </si>
  <si>
    <t>Job</t>
  </si>
  <si>
    <t xml:space="preserve">Fixing of white goods for BOH AND FOH AREA like Pestoflash, TVs, DMB, KDS, LCMS, Aircurtains, shelves, hooks, maps, internal signages, PVC buffers, Fire extinguishers, Carpentry works like wire manager holes, hand towel dispenser /hand dryers etc. </t>
  </si>
  <si>
    <t>All Equipments (imported/fabricated, RO plant, Smallwares, dry store racks, IT materials, gas detection systems, furnitures etc)</t>
  </si>
  <si>
    <t>Keeping site clean during works, deep cleaning before handing over the project.</t>
  </si>
  <si>
    <t>HOUSEKEEPING (only for equipment's cleaning)</t>
  </si>
  <si>
    <t>DOOR AIR TRANSFER GRILL</t>
  </si>
  <si>
    <t>P/F Door air transfer grill for washroom and changing room door- on both sides of door- one set to be considered for billing</t>
  </si>
  <si>
    <t>HOOD ( 10' x 4'-3" ) in 2 parts installation with complete hanging and fixing materials/fittings etc with ceiling and back wall.</t>
  </si>
  <si>
    <t>Alluminuim ladder</t>
  </si>
  <si>
    <t>Alluminium ladder - 8'</t>
  </si>
  <si>
    <t xml:space="preserve">SCAFFOLDING  </t>
  </si>
  <si>
    <t>P/E of scaffolding in bamboo/MS as per site condition. To be paid only in extreme cases with prior approval from Project manager. Cost to be paid based on 15 days intervel WITH SUPPORTING</t>
  </si>
  <si>
    <t>job</t>
  </si>
  <si>
    <t>MAINTENANCE REQUIREMENT / WORKS - AMOUNT PAID TO STORE MAINTENANCE</t>
  </si>
  <si>
    <t>Actual bill need to be produced / TO BE PAID ON CONFIRMATION OF PM such as cables/conduits etc</t>
  </si>
  <si>
    <t xml:space="preserve">BOQ  FOR SIGNAGES WORK FOR   KFC  AREA  FOR  FOOD  COURT AT  JAIPUR  AIRPORT </t>
  </si>
  <si>
    <t>SS Works</t>
  </si>
  <si>
    <t>SS EDGE PROFILE</t>
  </si>
  <si>
    <t>P/F of Stainless steel section edge profile protectors of size 19mm x 19mm x 1.5mm thick to protect all corners of the walls/columns in kitchen</t>
  </si>
  <si>
    <t>SS KICK PLATE</t>
  </si>
  <si>
    <t>P/F S.S. Kick plate on door as directed same rate for all width, LENGTH, HEIGHT doors</t>
  </si>
  <si>
    <t xml:space="preserve">OVERHEAD STORAGE ABOVE UHC - 10'X2'X2' HT </t>
  </si>
  <si>
    <t>Supply, Laying, Testing &amp; Commissioning of Approved SS Inspection Chamber along of Size- 400mmx400mm with SS Cover &amp; SS Grating over it. Make Jaquar / Ozone.</t>
  </si>
  <si>
    <r>
      <t>Providing and fixing 3-Bowl Sink</t>
    </r>
    <r>
      <rPr>
        <sz val="12"/>
        <color indexed="8"/>
        <rFont val="Calibri"/>
        <family val="2"/>
        <scheme val="minor"/>
      </rPr>
      <t xml:space="preserve"> Drain outlet connection with valve &amp; Drain pipe complete with all necessary fittings with NUGreen grease trap.</t>
    </r>
  </si>
  <si>
    <r>
      <t>Providing and fixing Veg. Prep. Sink</t>
    </r>
    <r>
      <rPr>
        <sz val="12"/>
        <color indexed="8"/>
        <rFont val="Calibri"/>
        <family val="2"/>
        <scheme val="minor"/>
      </rPr>
      <t xml:space="preserve"> &amp; BT sink Drain outlet connection with valve &amp; Drain pipe complete with all necessary fittings.</t>
    </r>
  </si>
  <si>
    <t>Jaquar/continental</t>
  </si>
  <si>
    <t>Providing &amp; fixing sink tap - BT sink &amp; veg prep sink</t>
  </si>
  <si>
    <t>Providing &amp; fixing 2 Single spout table mounted Mixers of aspproved make &amp; sample - handwash sink.</t>
  </si>
  <si>
    <t xml:space="preserve">Providing &amp; fixing sink tap long neck - mop sink  </t>
  </si>
  <si>
    <t xml:space="preserve">Providing &amp; fixing RO Plant 150 Litre capacitywith 500 litre Tank with entire installation and commisioning </t>
  </si>
  <si>
    <t xml:space="preserve">RO Plant </t>
  </si>
  <si>
    <t>Supply, Laying, Testing &amp; Commissioning of Approved SS Inspection Chamber along of Size- 900mmx200mm with SS Cover &amp; SS Grating over it. Make Jaquar / Ozone.</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</si>
  <si>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with lid of  the  approved  quality Make Sintex,  including  making  solid  supported  flat  base  as  per  instruction  but  in  masonary  work,  and  doing  all  connections   as  required. Item also inculding the lockable system require for food safety.</t>
    </r>
  </si>
  <si>
    <t>White Board</t>
  </si>
  <si>
    <t>INSPECTION CHAMBER - FOR COLDROOMS &amp; Dish wash area</t>
  </si>
  <si>
    <r>
      <t>Geyser(Providing &amp; fixing)</t>
    </r>
    <r>
      <rPr>
        <sz val="12"/>
        <rFont val="Calibri"/>
        <family val="2"/>
        <scheme val="minor"/>
      </rPr>
      <t>RACOLD/Godrej MAKE</t>
    </r>
  </si>
  <si>
    <t>DEBRIS REMOVAL FROM STORE PREMISES (UP TO 5 VEHICLES)</t>
  </si>
  <si>
    <t xml:space="preserve">KFC Food Court Jaipur Airport.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</si>
  <si>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</si>
  <si>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</si>
  <si>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</si>
  <si>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</si>
  <si>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</si>
  <si>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</si>
  <si>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</si>
  <si>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</si>
  <si>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</si>
  <si>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</si>
  <si>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</si>
  <si>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</si>
  <si>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</si>
  <si>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</si>
  <si>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</si>
  <si>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</si>
  <si>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</si>
  <si>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</si>
  <si>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Panel</t>
  </si>
  <si>
    <t>A</t>
  </si>
  <si>
    <t>Incoming</t>
  </si>
  <si>
    <t>1 No. 250 amps 16 kA 440 volt TPN MCCB with Thermal Magnetic overcurrent  and short circuit and with following</t>
  </si>
  <si>
    <t>B</t>
  </si>
  <si>
    <t>Metering, Indication &amp; Protection:</t>
  </si>
  <si>
    <t>a</t>
  </si>
  <si>
    <t>1 Nos. 6 Parameter Multi Function Mater with 3 Nos. Cast Resin CTs and MCBs</t>
  </si>
  <si>
    <t>b</t>
  </si>
  <si>
    <t xml:space="preserve">Breaker ON OFF indication Lamps </t>
  </si>
  <si>
    <t>c</t>
  </si>
  <si>
    <t>R-Y-B indication lamps with MCBs</t>
  </si>
  <si>
    <t>d</t>
  </si>
  <si>
    <t>ELR with CBCT</t>
  </si>
  <si>
    <t>C</t>
  </si>
  <si>
    <t>Bus Bar:</t>
  </si>
  <si>
    <t>300 A, TPN Al. Bus Bar of suitable length having Current density 1Amp/sq.mm &amp; having high conductivity electrical grade suitable to withstand symmetrical fault level of 25 kA. Neutral busbar shall be of 100% capacity.</t>
  </si>
  <si>
    <t>D</t>
  </si>
  <si>
    <t>Outgoings:</t>
  </si>
  <si>
    <t>7 No. 63 amps 4P MCB ( Type C)</t>
  </si>
  <si>
    <t>5 No. 20/25/32 amps 4P MCB ( Type C)</t>
  </si>
  <si>
    <t>8 No. 32/25 amps 2P MCB ( Type C)</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</si>
  <si>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</si>
  <si>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</si>
  <si>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</si>
  <si>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</si>
  <si>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</si>
  <si>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</si>
  <si>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</si>
  <si>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 amp FP MCB with 3 single phase banks each comprising of 63A DP RCCB(30 mA) and 6 nos. 6/16/20/25 amps SP 10 kA MCB(Type C)  with thermal magnetic protective releases out goings. </t>
  </si>
  <si>
    <t>ii</t>
  </si>
  <si>
    <t>Type B</t>
  </si>
  <si>
    <t xml:space="preserve">1-32 amp DP MCB + DP RCCB ( 30mA) and 12 nos. 6/16/20/25 amps SP 10 kA MCB(Type C)  with thermal magnetic protective releases out goings. </t>
  </si>
  <si>
    <t>Type C</t>
  </si>
  <si>
    <t xml:space="preserve">1-32 amp DP MCB + DP RCCB ( 30mA) and 8 nos. 6/16/20/25 amps SP 10 kA MCB(Type C)  with thermal magnetic protective releases out goings. </t>
  </si>
  <si>
    <t>iv</t>
  </si>
  <si>
    <t>Type D</t>
  </si>
  <si>
    <t xml:space="preserve">1-25 amp DP MCB + DP RCCB ( 30mA) and 6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</si>
  <si>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</si>
  <si>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</si>
  <si>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 xml:space="preserve">3.5C – 120.0 (Al.) FRLS Armoured XLPE Cable </t>
  </si>
  <si>
    <t>Mtrs</t>
  </si>
  <si>
    <t xml:space="preserve">4C – 4.0 (Cu.) FRLS Armoured XLPE Cable </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</si>
  <si>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</si>
  <si>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</si>
  <si>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</si>
  <si>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</si>
  <si>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</si>
  <si>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</si>
  <si>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</si>
  <si>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</si>
  <si>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50X6 mm GI Strip</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</si>
  <si>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</si>
  <si>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</si>
  <si>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</si>
  <si>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</si>
  <si>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</si>
  <si>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</si>
  <si>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</si>
  <si>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300 mm x 40 x 40 x 2 mm thick</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</si>
  <si>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</si>
  <si>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</si>
  <si>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2.5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</si>
  <si>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</si>
  <si>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</si>
  <si>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</si>
  <si>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</si>
  <si>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</si>
  <si>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</si>
  <si>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14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</si>
  <si>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</si>
  <si>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</si>
  <si>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</si>
  <si>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</si>
  <si>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20.1</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</si>
  <si>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</si>
  <si>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20.2</t>
  </si>
  <si>
    <t>Wiring for secondary switch board ( Looped from Above) consisting of 3  Nos. 5 pin 240 volt 6 amp single phase and neutral switch socket outlets with 1 Nos. 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</si>
  <si>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</si>
  <si>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</si>
  <si>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</si>
  <si>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Supply installation testing and fixing 5 pin 32A , 415V , Three Phase metal Clad industrial socket outlet with 32A FP MCB and complete in all respects( Wiring Excluded from scope of this item)</t>
  </si>
  <si>
    <t>Supply installation testing and fixing 5 pin 63A , 415V , three Phase metal Clad industrial socket outlet with 63A FP MCB and complete in all respects( Wiring Excluded from scope of this item)</t>
  </si>
  <si>
    <t xml:space="preserve">Supply and Installation of following in wall mounted MS enclosure </t>
  </si>
  <si>
    <t>32A/25A DP RCBO</t>
  </si>
  <si>
    <t>Supply and Installation of following in IP 67 Rated Poly carbonate Enclosure</t>
  </si>
  <si>
    <t>25A FP MCB + RCCB (300 mA)</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</si>
  <si>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</si>
  <si>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</si>
  <si>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</si>
  <si>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</si>
  <si>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</si>
  <si>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</si>
  <si>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</si>
  <si>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</si>
  <si>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</si>
  <si>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</si>
  <si>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</si>
  <si>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</si>
  <si>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</si>
  <si>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</si>
  <si>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2 X 26W LED FTL</t>
  </si>
  <si>
    <t>v</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</si>
  <si>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</si>
  <si>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</si>
  <si>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</si>
  <si>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</si>
  <si>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</si>
  <si>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</si>
  <si>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Schedule of Quantities - Electrical Works Dated 2nd Sept 2024 (Rev-01)</t>
  </si>
  <si>
    <t>BILL OF QUANTITIES FOR  CCTV
LOCATION:- KFC Jaipur Airport</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</si>
  <si>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</si>
  <si>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</si>
  <si>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</si>
  <si>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</si>
  <si>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</si>
  <si>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</si>
  <si>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</si>
  <si>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</si>
  <si>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</si>
  <si>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</si>
  <si>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</si>
  <si>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</si>
  <si>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</si>
  <si>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</si>
  <si>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</si>
  <si>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</si>
  <si>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</si>
  <si>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</si>
  <si>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</si>
  <si>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</si>
  <si>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</si>
  <si>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</si>
  <si>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</si>
  <si>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</si>
  <si>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</si>
  <si>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</si>
  <si>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</si>
  <si>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</si>
  <si>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</si>
  <si>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</si>
  <si>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</si>
  <si>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</si>
  <si>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</si>
  <si>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</si>
  <si>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</si>
  <si>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</si>
  <si>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</si>
  <si>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</si>
  <si>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</si>
  <si>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</si>
  <si>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</si>
  <si>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</si>
  <si>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</si>
  <si>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</si>
  <si>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</si>
  <si>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</si>
  <si>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</si>
  <si>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</si>
  <si>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</si>
  <si>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</si>
  <si>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</si>
  <si>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</si>
  <si>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</si>
  <si>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</si>
  <si>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</si>
  <si>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</si>
  <si>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</si>
  <si>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</si>
  <si>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</si>
  <si>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</si>
  <si>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</si>
  <si>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</si>
  <si>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</si>
  <si>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</si>
  <si>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</si>
  <si>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</si>
  <si>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</si>
  <si>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 xml:space="preserve">BILL OF QUANTITIES FOR  LIGHTING
PROJECT : KFC_Jaipur Airport </t>
  </si>
  <si>
    <t>REMARKS</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</si>
  <si>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</si>
  <si>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</si>
  <si>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</si>
  <si>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</si>
  <si>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Recessed linear profiles (50x70) with acrylic diffusers in trim with 4' long PCB-12 Watt/Feet-4000K- FOH AREA</t>
  </si>
  <si>
    <t>3a</t>
  </si>
  <si>
    <t>Hanging kit for tube light - 2pc - 1 set</t>
  </si>
  <si>
    <t>LED STRIP LIGHTS WITH ALUMINUM CHANNEL 5V PER METER, 3000K, PHILPHS, OSHRAM</t>
  </si>
  <si>
    <t>R.MT</t>
  </si>
  <si>
    <t>CANE FRAME CUSTOMIZE PENDANT LIGHT WITH COPPER FINISH CAP AND BOTTOM RING</t>
  </si>
  <si>
    <t>BILL OF QUANTITIES FOR  FIRE WORK
LOCATION:-KFC_Jaipur Airport</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</si>
  <si>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</si>
  <si>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</si>
  <si>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</si>
  <si>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</si>
  <si>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</si>
  <si>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</si>
  <si>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</si>
  <si>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</si>
  <si>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</si>
  <si>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</si>
  <si>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</si>
  <si>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</si>
  <si>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</si>
  <si>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</si>
  <si>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</si>
  <si>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</si>
  <si>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</si>
  <si>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</si>
  <si>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</si>
  <si>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</si>
  <si>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</si>
  <si>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</si>
  <si>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</si>
  <si>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</si>
  <si>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</si>
  <si>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BILL OF QUANTITIES FOR  FIRE EXTINGUISHERS
LOCATION:-KFC_Jaipur Airport</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</si>
  <si>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</si>
  <si>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</si>
  <si>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</si>
  <si>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</si>
  <si>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</si>
  <si>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</si>
  <si>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</si>
  <si>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</si>
  <si>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BILL OF QUANTITIES FOR  SPRINKLER WORK
LOCATION:- KFC_Jaipur Airport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</si>
  <si>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</si>
  <si>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</si>
  <si>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</si>
  <si>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</si>
  <si>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</si>
  <si>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</si>
  <si>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</si>
  <si>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</si>
  <si>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</si>
  <si>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</si>
  <si>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</si>
  <si>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</si>
  <si>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</si>
  <si>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</si>
  <si>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</si>
  <si>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</si>
  <si>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</si>
  <si>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</si>
  <si>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</si>
  <si>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</si>
  <si>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</si>
  <si>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</si>
  <si>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</si>
  <si>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</si>
  <si>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</si>
  <si>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</si>
  <si>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</si>
  <si>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</si>
  <si>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</si>
  <si>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</si>
  <si>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</si>
  <si>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</si>
  <si>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</si>
  <si>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</si>
  <si>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</si>
  <si>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 xml:space="preserve">SUMMARY  FOR CIVIL &amp;  INTERIOR  WORK   FOR   KFC  AREA  FOR  FOOD  COURT AT  JAIPUR  AIRPORT </t>
  </si>
  <si>
    <t>PLUMBING</t>
  </si>
  <si>
    <t>LIGHT FITTINGS</t>
  </si>
  <si>
    <t>SIGNAGE'S</t>
  </si>
  <si>
    <t>FIRE - SMOKE DETECTORS/FIRE EXTINGUISHER &amp; SUPRESSION &amp; SPRINKLER</t>
  </si>
  <si>
    <t>CCTV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</si>
</sst>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 #,##0.00_ ;_ * \-#,##0.00_ ;_ * &quot;-&quot;??_ ;_ @_ "/>
    <numFmt numFmtId="164" formatCode="_(* #,##0.00_);_(* \(#,##0.00\);_(* &quot;-&quot;??_);_(@_)"/>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_(* #,##0_);_(* \(#,##0\);_(* \-??_);_(@_)"/>
    <numFmt numFmtId="194" formatCode="0.0"/>
    <numFmt numFmtId="195" formatCode="[$-409]0.00"/>
  </numFmts>
  <fonts count="154">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color indexed="8"/>
      <name val="Calibri"/>
      <family val="2"/>
      <scheme val="minor"/>
    </font>
    <font>
      <sz val="12"/>
      <name val="Calibri"/>
      <family val="2"/>
    </font>
    <font>
      <b/>
      <sz val="10"/>
      <color rgb="FF00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1"/>
      <color rgb="FFFF0000"/>
      <name val="Calibri"/>
      <family val="2"/>
      <scheme val="minor"/>
    </font>
    <font>
      <b/>
      <sz val="10"/>
      <name val="Century Gothic"/>
      <family val="2"/>
    </font>
    <font>
      <sz val="11"/>
      <color rgb="FF222222"/>
      <name val="Arial"/>
      <family val="2"/>
    </font>
    <font>
      <sz val="12"/>
      <color rgb="FFFF0000"/>
      <name val="Calibri"/>
      <family val="2"/>
      <scheme val="minor"/>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sz val="16"/>
      <name val="Calibri"/>
      <family val="2"/>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s>
  <fills count="9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6331">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43"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43"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43"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43"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43" fontId="1" fillId="0" borderId="0" applyFont="0" applyFill="0" applyBorder="0" applyAlignment="0" applyProtection="0"/>
    <xf numFmtId="38" fontId="6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43"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43"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43"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0" fontId="113"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11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25"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5" fillId="0" borderId="0">
      <alignment vertical="top"/>
      <protection locked="0"/>
    </xf>
    <xf numFmtId="43" fontId="1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8" borderId="0"/>
    <xf numFmtId="0" fontId="4" fillId="89" borderId="0"/>
    <xf numFmtId="0" fontId="122" fillId="90" borderId="0"/>
    <xf numFmtId="0" fontId="118" fillId="0" borderId="0" applyBorder="0" applyProtection="0"/>
    <xf numFmtId="0" fontId="40" fillId="0" borderId="0"/>
    <xf numFmtId="0" fontId="40" fillId="0" borderId="0"/>
    <xf numFmtId="0" fontId="123" fillId="91" borderId="0"/>
    <xf numFmtId="0" fontId="120" fillId="0" borderId="0" applyBorder="0" applyProtection="0"/>
    <xf numFmtId="0" fontId="119" fillId="0" borderId="0" applyBorder="0" applyProtection="0"/>
    <xf numFmtId="0" fontId="4" fillId="0" borderId="0"/>
    <xf numFmtId="0" fontId="126" fillId="0" borderId="0" applyBorder="0" applyProtection="0"/>
    <xf numFmtId="0" fontId="26" fillId="0" borderId="0" applyNumberFormat="0" applyFill="0" applyBorder="0" applyAlignment="0" applyProtection="0"/>
    <xf numFmtId="0" fontId="127" fillId="0" borderId="0" applyBorder="0" applyProtection="0"/>
    <xf numFmtId="0" fontId="5" fillId="0" borderId="0"/>
    <xf numFmtId="0" fontId="5" fillId="0" borderId="0"/>
    <xf numFmtId="0" fontId="125" fillId="0" borderId="0"/>
    <xf numFmtId="0" fontId="125" fillId="0" borderId="0"/>
    <xf numFmtId="0" fontId="125" fillId="0" borderId="0"/>
    <xf numFmtId="0" fontId="1" fillId="0" borderId="0"/>
    <xf numFmtId="0" fontId="1" fillId="0" borderId="0"/>
    <xf numFmtId="0" fontId="125" fillId="0" borderId="0"/>
    <xf numFmtId="0" fontId="125" fillId="0" borderId="0"/>
    <xf numFmtId="0" fontId="125" fillId="0" borderId="0"/>
    <xf numFmtId="0" fontId="128" fillId="0" borderId="0"/>
    <xf numFmtId="0" fontId="5" fillId="0" borderId="0"/>
    <xf numFmtId="0" fontId="5"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5" fillId="0" borderId="0">
      <alignment vertical="center"/>
    </xf>
    <xf numFmtId="0" fontId="5" fillId="0" borderId="0">
      <alignment vertical="center"/>
    </xf>
    <xf numFmtId="0" fontId="125" fillId="0" borderId="0"/>
    <xf numFmtId="0" fontId="1" fillId="0" borderId="0"/>
    <xf numFmtId="0" fontId="1" fillId="0" borderId="0"/>
    <xf numFmtId="0" fontId="125" fillId="0" borderId="0"/>
    <xf numFmtId="0" fontId="37" fillId="0" borderId="0"/>
    <xf numFmtId="0" fontId="6" fillId="0" borderId="0"/>
    <xf numFmtId="0" fontId="125" fillId="0" borderId="0"/>
    <xf numFmtId="0" fontId="1" fillId="0" borderId="0"/>
    <xf numFmtId="0" fontId="125" fillId="0" borderId="0"/>
    <xf numFmtId="0" fontId="124" fillId="0" borderId="0"/>
    <xf numFmtId="0" fontId="125" fillId="0" borderId="0"/>
    <xf numFmtId="0" fontId="1" fillId="0" borderId="0"/>
    <xf numFmtId="0" fontId="125" fillId="0" borderId="0"/>
    <xf numFmtId="0" fontId="121" fillId="0" borderId="0">
      <alignment vertical="center"/>
    </xf>
    <xf numFmtId="0" fontId="125" fillId="0" borderId="0"/>
    <xf numFmtId="9" fontId="1" fillId="0" borderId="0" applyFont="0" applyFill="0" applyBorder="0" applyAlignment="0" applyProtection="0"/>
    <xf numFmtId="43" fontId="1" fillId="0" borderId="0" applyFont="0" applyFill="0" applyBorder="0" applyAlignment="0" applyProtection="0"/>
    <xf numFmtId="0" fontId="32" fillId="0" borderId="0"/>
    <xf numFmtId="0" fontId="39" fillId="0" borderId="0"/>
  </cellStyleXfs>
  <cellXfs count="544">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100" fillId="0" borderId="72" xfId="0" applyFont="1" applyBorder="1" applyAlignment="1">
      <alignment horizontal="center" vertical="center" wrapText="1"/>
    </xf>
    <xf numFmtId="165" fontId="100" fillId="0" borderId="72" xfId="2" applyNumberFormat="1" applyFont="1" applyFill="1" applyBorder="1" applyAlignment="1" applyProtection="1">
      <alignment horizontal="center" vertical="center" wrapText="1"/>
    </xf>
    <xf numFmtId="2" fontId="99" fillId="4" borderId="72" xfId="0" applyNumberFormat="1" applyFont="1" applyFill="1" applyBorder="1" applyAlignment="1">
      <alignment horizontal="center" vertical="center" wrapText="1"/>
    </xf>
    <xf numFmtId="0" fontId="100" fillId="4" borderId="72" xfId="0" applyFont="1" applyFill="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105" fillId="0" borderId="0" xfId="0" applyFont="1"/>
    <xf numFmtId="49" fontId="106" fillId="81" borderId="73" xfId="3" applyNumberFormat="1" applyFont="1" applyFill="1" applyBorder="1" applyAlignment="1">
      <alignment horizontal="center" vertical="center" wrapText="1"/>
    </xf>
    <xf numFmtId="49" fontId="107" fillId="81" borderId="73" xfId="3" applyNumberFormat="1" applyFont="1" applyFill="1" applyBorder="1" applyAlignment="1">
      <alignment horizontal="left" vertical="center" wrapText="1"/>
    </xf>
    <xf numFmtId="49" fontId="107"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center" vertical="center" wrapText="1"/>
    </xf>
    <xf numFmtId="49" fontId="107" fillId="81" borderId="73" xfId="3" applyNumberFormat="1" applyFont="1" applyFill="1" applyBorder="1" applyAlignment="1">
      <alignment horizontal="right" vertical="center" wrapText="1"/>
    </xf>
    <xf numFmtId="0" fontId="109" fillId="80" borderId="66" xfId="0" applyFont="1" applyFill="1" applyBorder="1" applyAlignment="1">
      <alignment horizontal="center"/>
    </xf>
    <xf numFmtId="0" fontId="110" fillId="80" borderId="66" xfId="0" applyFont="1" applyFill="1" applyBorder="1" applyAlignment="1">
      <alignment horizontal="center"/>
    </xf>
    <xf numFmtId="0" fontId="109" fillId="80" borderId="66" xfId="0" applyFont="1" applyFill="1" applyBorder="1" applyAlignment="1">
      <alignment horizontal="right"/>
    </xf>
    <xf numFmtId="2" fontId="111" fillId="82" borderId="74" xfId="3" applyNumberFormat="1" applyFont="1" applyFill="1" applyBorder="1" applyAlignment="1">
      <alignment horizontal="center" vertical="center" wrapText="1"/>
    </xf>
    <xf numFmtId="0" fontId="111" fillId="82" borderId="74" xfId="3" applyFont="1" applyFill="1" applyBorder="1" applyAlignment="1">
      <alignment horizontal="left" vertical="center" wrapText="1"/>
    </xf>
    <xf numFmtId="0" fontId="111" fillId="82" borderId="74" xfId="3" applyFont="1" applyFill="1" applyBorder="1" applyAlignment="1">
      <alignment horizontal="center" vertical="center" wrapText="1"/>
    </xf>
    <xf numFmtId="0" fontId="112" fillId="82" borderId="74" xfId="3" applyFont="1" applyFill="1" applyBorder="1" applyAlignment="1">
      <alignment horizontal="left" vertical="center" wrapText="1"/>
    </xf>
    <xf numFmtId="0" fontId="111" fillId="82" borderId="74" xfId="3" applyFont="1" applyFill="1" applyBorder="1" applyAlignment="1">
      <alignment horizontal="right" vertical="center" wrapText="1"/>
    </xf>
    <xf numFmtId="2" fontId="106" fillId="0" borderId="74" xfId="3" applyNumberFormat="1" applyFont="1" applyBorder="1" applyAlignment="1">
      <alignment horizontal="center" vertical="center"/>
    </xf>
    <xf numFmtId="2" fontId="107" fillId="0" borderId="74" xfId="3" applyNumberFormat="1" applyFont="1" applyBorder="1" applyAlignment="1">
      <alignment horizontal="left" vertical="center" wrapText="1"/>
    </xf>
    <xf numFmtId="0" fontId="106" fillId="0" borderId="74" xfId="3" applyFont="1" applyBorder="1" applyAlignment="1">
      <alignment horizontal="left" vertical="top" wrapText="1"/>
    </xf>
    <xf numFmtId="0" fontId="106" fillId="0" borderId="74" xfId="3" applyFont="1" applyBorder="1" applyAlignment="1">
      <alignment horizontal="center" vertical="center"/>
    </xf>
    <xf numFmtId="2" fontId="108" fillId="0" borderId="74" xfId="3" applyNumberFormat="1" applyFont="1" applyBorder="1" applyAlignment="1">
      <alignment horizontal="center" vertical="center"/>
    </xf>
    <xf numFmtId="166" fontId="106" fillId="0" borderId="74" xfId="1243" applyNumberFormat="1" applyFont="1" applyFill="1" applyBorder="1" applyAlignment="1" applyProtection="1">
      <alignment horizontal="center" vertical="center"/>
    </xf>
    <xf numFmtId="166" fontId="106" fillId="0" borderId="74" xfId="1243" applyNumberFormat="1" applyFont="1" applyFill="1" applyBorder="1" applyAlignment="1" applyProtection="1">
      <alignment horizontal="right" vertical="center"/>
    </xf>
    <xf numFmtId="0" fontId="106" fillId="0" borderId="74" xfId="3" applyFont="1" applyBorder="1" applyAlignment="1">
      <alignment horizontal="left" vertical="center" wrapText="1"/>
    </xf>
    <xf numFmtId="189" fontId="106" fillId="0" borderId="74" xfId="1243" applyNumberFormat="1" applyFont="1" applyFill="1" applyBorder="1" applyAlignment="1" applyProtection="1">
      <alignment horizontal="center" vertical="center"/>
    </xf>
    <xf numFmtId="0" fontId="110" fillId="0" borderId="2" xfId="0" applyFont="1" applyBorder="1"/>
    <xf numFmtId="2" fontId="109" fillId="0" borderId="2" xfId="0" applyNumberFormat="1" applyFont="1" applyBorder="1" applyAlignment="1">
      <alignment horizontal="right"/>
    </xf>
    <xf numFmtId="0" fontId="110" fillId="0" borderId="0" xfId="0" applyFont="1"/>
    <xf numFmtId="2" fontId="106" fillId="0" borderId="74" xfId="16253" applyNumberFormat="1" applyFont="1" applyBorder="1" applyAlignment="1">
      <alignment horizontal="center" vertical="center" wrapText="1"/>
    </xf>
    <xf numFmtId="2" fontId="108" fillId="0" borderId="74" xfId="16253" applyNumberFormat="1" applyFont="1" applyBorder="1" applyAlignment="1">
      <alignment horizontal="center" vertical="center" wrapText="1"/>
    </xf>
    <xf numFmtId="2" fontId="107" fillId="83" borderId="74" xfId="3" applyNumberFormat="1" applyFont="1" applyFill="1" applyBorder="1" applyAlignment="1">
      <alignment horizontal="left" vertical="center" wrapText="1"/>
    </xf>
    <xf numFmtId="189" fontId="106" fillId="83" borderId="74" xfId="1243" applyNumberFormat="1" applyFont="1" applyFill="1" applyBorder="1" applyAlignment="1" applyProtection="1">
      <alignment horizontal="center" vertical="center"/>
    </xf>
    <xf numFmtId="166" fontId="106" fillId="83" borderId="74" xfId="1243" applyNumberFormat="1" applyFont="1" applyFill="1" applyBorder="1" applyAlignment="1" applyProtection="1">
      <alignment horizontal="right" vertical="center"/>
    </xf>
    <xf numFmtId="0" fontId="107" fillId="0" borderId="74" xfId="16253" applyFont="1" applyBorder="1" applyAlignment="1">
      <alignment horizontal="left" vertical="center" wrapText="1"/>
    </xf>
    <xf numFmtId="2" fontId="108" fillId="84" borderId="74" xfId="3" applyNumberFormat="1" applyFont="1" applyFill="1" applyBorder="1" applyAlignment="1">
      <alignment horizontal="center" vertical="center"/>
    </xf>
    <xf numFmtId="0" fontId="112" fillId="0" borderId="66" xfId="0" quotePrefix="1" applyFont="1" applyBorder="1" applyAlignment="1">
      <alignment horizontal="justify" vertical="top" wrapText="1"/>
    </xf>
    <xf numFmtId="2" fontId="106" fillId="85" borderId="74" xfId="3" applyNumberFormat="1" applyFont="1" applyFill="1" applyBorder="1" applyAlignment="1">
      <alignment horizontal="center" vertical="center"/>
    </xf>
    <xf numFmtId="2" fontId="115" fillId="85" borderId="74" xfId="3" applyNumberFormat="1" applyFont="1" applyFill="1" applyBorder="1" applyAlignment="1">
      <alignment horizontal="left" vertical="center" wrapText="1"/>
    </xf>
    <xf numFmtId="2" fontId="106" fillId="85" borderId="74" xfId="3" applyNumberFormat="1" applyFont="1" applyFill="1" applyBorder="1" applyAlignment="1">
      <alignment horizontal="left" vertical="top" wrapText="1"/>
    </xf>
    <xf numFmtId="0" fontId="106" fillId="85" borderId="74" xfId="3" applyFont="1" applyFill="1" applyBorder="1" applyAlignment="1">
      <alignment horizontal="center" vertical="center"/>
    </xf>
    <xf numFmtId="2" fontId="108" fillId="85" borderId="74" xfId="3" applyNumberFormat="1" applyFont="1" applyFill="1" applyBorder="1" applyAlignment="1">
      <alignment horizontal="center" vertical="center"/>
    </xf>
    <xf numFmtId="166" fontId="106" fillId="85" borderId="74" xfId="1243" applyNumberFormat="1" applyFont="1" applyFill="1" applyBorder="1" applyAlignment="1" applyProtection="1">
      <alignment horizontal="right" vertical="center"/>
    </xf>
    <xf numFmtId="0" fontId="115" fillId="0" borderId="74" xfId="16253" applyFont="1" applyBorder="1" applyAlignment="1">
      <alignment horizontal="left" vertical="center" wrapText="1"/>
    </xf>
    <xf numFmtId="0" fontId="106" fillId="84" borderId="74" xfId="3" applyFont="1" applyFill="1" applyBorder="1" applyAlignment="1">
      <alignment horizontal="left" vertical="center" wrapText="1"/>
    </xf>
    <xf numFmtId="0" fontId="108" fillId="0" borderId="74" xfId="16253" applyFont="1" applyBorder="1" applyAlignment="1">
      <alignment horizontal="left" vertical="center"/>
    </xf>
    <xf numFmtId="0" fontId="108" fillId="0" borderId="74" xfId="1754" applyFont="1" applyBorder="1" applyAlignment="1">
      <alignment horizontal="left" vertical="center" wrapText="1"/>
    </xf>
    <xf numFmtId="0" fontId="108" fillId="0" borderId="74" xfId="1754" applyFont="1" applyBorder="1" applyAlignment="1">
      <alignment horizontal="center" vertical="center"/>
    </xf>
    <xf numFmtId="189" fontId="108" fillId="0" borderId="74" xfId="1243" applyNumberFormat="1" applyFont="1" applyFill="1" applyBorder="1" applyAlignment="1" applyProtection="1">
      <alignment horizontal="center" vertical="center"/>
    </xf>
    <xf numFmtId="166" fontId="108" fillId="0" borderId="74" xfId="1243" applyNumberFormat="1" applyFont="1" applyFill="1" applyBorder="1" applyAlignment="1" applyProtection="1">
      <alignment horizontal="right" vertical="center"/>
    </xf>
    <xf numFmtId="2" fontId="108" fillId="84" borderId="74" xfId="1754" applyNumberFormat="1" applyFont="1" applyFill="1" applyBorder="1" applyAlignment="1">
      <alignment horizontal="left" vertical="center"/>
    </xf>
    <xf numFmtId="0" fontId="108" fillId="84" borderId="74" xfId="1754" applyFont="1" applyFill="1" applyBorder="1" applyAlignment="1">
      <alignment horizontal="left" vertical="center" wrapText="1"/>
    </xf>
    <xf numFmtId="2" fontId="108" fillId="0" borderId="2" xfId="0" applyNumberFormat="1" applyFont="1" applyBorder="1" applyAlignment="1">
      <alignment horizontal="left" vertical="top" wrapText="1"/>
    </xf>
    <xf numFmtId="0" fontId="112" fillId="0" borderId="2" xfId="0" applyFont="1" applyBorder="1" applyAlignment="1">
      <alignment horizontal="justify" vertical="top" wrapText="1"/>
    </xf>
    <xf numFmtId="0" fontId="112" fillId="0" borderId="2" xfId="0" applyFont="1" applyBorder="1" applyAlignment="1">
      <alignment horizontal="center" wrapText="1"/>
    </xf>
    <xf numFmtId="0" fontId="112" fillId="0" borderId="2" xfId="0" applyFont="1" applyBorder="1" applyAlignment="1" applyProtection="1">
      <alignment horizontal="center" wrapText="1"/>
      <protection locked="0"/>
    </xf>
    <xf numFmtId="43" fontId="108" fillId="0" borderId="2" xfId="4167" applyFont="1" applyFill="1" applyBorder="1" applyAlignment="1" applyProtection="1">
      <alignment horizontal="center" vertical="center" wrapText="1"/>
    </xf>
    <xf numFmtId="1" fontId="108" fillId="83" borderId="2" xfId="0" applyNumberFormat="1" applyFont="1" applyFill="1" applyBorder="1" applyAlignment="1" applyProtection="1">
      <alignment horizontal="center" wrapText="1"/>
      <protection locked="0"/>
    </xf>
    <xf numFmtId="0" fontId="108" fillId="0" borderId="2" xfId="0" applyFont="1" applyBorder="1" applyAlignment="1">
      <alignment horizontal="justify" vertical="top" wrapText="1"/>
    </xf>
    <xf numFmtId="0" fontId="108" fillId="0" borderId="66" xfId="0" applyFont="1" applyBorder="1" applyAlignment="1">
      <alignment horizontal="left" vertical="top" wrapText="1"/>
    </xf>
    <xf numFmtId="0" fontId="108" fillId="0" borderId="66" xfId="0" applyFont="1" applyBorder="1" applyAlignment="1">
      <alignment horizontal="justify" vertical="top" wrapText="1"/>
    </xf>
    <xf numFmtId="0" fontId="112" fillId="0" borderId="66" xfId="0" applyFont="1" applyBorder="1" applyAlignment="1">
      <alignment horizontal="center" wrapText="1"/>
    </xf>
    <xf numFmtId="1" fontId="108" fillId="83" borderId="66" xfId="0" applyNumberFormat="1" applyFont="1" applyFill="1" applyBorder="1" applyAlignment="1" applyProtection="1">
      <alignment horizontal="center" wrapText="1"/>
      <protection locked="0"/>
    </xf>
    <xf numFmtId="43" fontId="108" fillId="0" borderId="66" xfId="4167" applyFont="1" applyFill="1" applyBorder="1" applyAlignment="1" applyProtection="1">
      <alignment horizontal="center" vertical="center" wrapText="1"/>
    </xf>
    <xf numFmtId="0" fontId="110" fillId="0" borderId="0" xfId="0" applyFont="1" applyProtection="1">
      <protection locked="0"/>
    </xf>
    <xf numFmtId="0" fontId="108" fillId="0" borderId="66" xfId="0" applyFont="1" applyBorder="1" applyAlignment="1">
      <alignment horizontal="center" vertical="top"/>
    </xf>
    <xf numFmtId="0" fontId="108" fillId="0" borderId="66" xfId="0" applyFont="1" applyBorder="1" applyAlignment="1">
      <alignment horizontal="left" vertical="center" wrapText="1"/>
    </xf>
    <xf numFmtId="0" fontId="112" fillId="0" borderId="66" xfId="0" applyFont="1" applyBorder="1" applyAlignment="1">
      <alignment horizontal="center" vertical="center" wrapText="1"/>
    </xf>
    <xf numFmtId="1" fontId="108" fillId="83" borderId="66" xfId="0" applyNumberFormat="1" applyFont="1" applyFill="1" applyBorder="1" applyAlignment="1" applyProtection="1">
      <alignment horizontal="center" vertical="center" wrapText="1"/>
      <protection locked="0"/>
    </xf>
    <xf numFmtId="0" fontId="112" fillId="0" borderId="66" xfId="0" applyFont="1" applyBorder="1" applyAlignment="1">
      <alignment horizontal="center" vertical="top"/>
    </xf>
    <xf numFmtId="0" fontId="112" fillId="0" borderId="66" xfId="0" applyFont="1" applyBorder="1" applyAlignment="1">
      <alignment horizontal="left" vertical="top" wrapText="1"/>
    </xf>
    <xf numFmtId="0" fontId="112" fillId="0" borderId="66" xfId="0" applyFont="1" applyBorder="1" applyAlignment="1">
      <alignment horizontal="justify" vertical="top" wrapText="1"/>
    </xf>
    <xf numFmtId="2" fontId="108" fillId="0" borderId="66" xfId="0" applyNumberFormat="1" applyFont="1" applyBorder="1" applyAlignment="1">
      <alignment horizontal="left" vertical="top" wrapText="1"/>
    </xf>
    <xf numFmtId="0" fontId="108" fillId="0" borderId="66" xfId="0" applyFont="1" applyBorder="1" applyAlignment="1">
      <alignment horizontal="justify" vertical="top"/>
    </xf>
    <xf numFmtId="0" fontId="108" fillId="0" borderId="66" xfId="0" applyFont="1" applyBorder="1" applyAlignment="1">
      <alignment horizontal="center" vertical="center" wrapText="1"/>
    </xf>
    <xf numFmtId="0" fontId="110" fillId="0" borderId="0" xfId="0" applyFont="1" applyAlignment="1" applyProtection="1">
      <alignment horizontal="center"/>
      <protection locked="0"/>
    </xf>
    <xf numFmtId="2" fontId="108" fillId="0" borderId="66" xfId="0" applyNumberFormat="1" applyFont="1" applyBorder="1" applyAlignment="1">
      <alignment horizontal="left" vertical="center" wrapText="1"/>
    </xf>
    <xf numFmtId="0" fontId="108" fillId="0" borderId="66" xfId="0" applyFont="1" applyBorder="1" applyAlignment="1">
      <alignment horizontal="center" vertical="center"/>
    </xf>
    <xf numFmtId="0" fontId="108" fillId="0" borderId="66" xfId="0" applyFont="1" applyBorder="1" applyAlignment="1">
      <alignment horizontal="justify" vertical="center"/>
    </xf>
    <xf numFmtId="0" fontId="110"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0" fontId="110" fillId="0" borderId="66" xfId="0" applyFont="1" applyBorder="1"/>
    <xf numFmtId="2" fontId="111" fillId="82" borderId="74" xfId="3" applyNumberFormat="1" applyFont="1" applyFill="1" applyBorder="1" applyAlignment="1">
      <alignment horizontal="right" vertical="center" wrapText="1"/>
    </xf>
    <xf numFmtId="0" fontId="106" fillId="0" borderId="0" xfId="3" applyFont="1"/>
    <xf numFmtId="0" fontId="107" fillId="0" borderId="0" xfId="3" applyFont="1" applyAlignment="1">
      <alignment horizontal="left"/>
    </xf>
    <xf numFmtId="0" fontId="106" fillId="0" borderId="0" xfId="3" applyFont="1" applyAlignment="1">
      <alignment horizontal="center"/>
    </xf>
    <xf numFmtId="0" fontId="108" fillId="0" borderId="0" xfId="3" applyFont="1"/>
    <xf numFmtId="0" fontId="106"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43" fontId="99" fillId="3" borderId="66" xfId="16" applyFont="1" applyFill="1" applyBorder="1" applyAlignment="1" applyProtection="1">
      <alignment horizontal="center" vertical="center" wrapText="1"/>
      <protection locked="0"/>
    </xf>
    <xf numFmtId="164"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99" fillId="8" borderId="66" xfId="3" applyNumberFormat="1" applyFont="1" applyFill="1" applyBorder="1" applyAlignment="1">
      <alignment horizontal="center" vertical="center" wrapText="1"/>
    </xf>
    <xf numFmtId="2" fontId="99" fillId="8" borderId="66" xfId="3" applyNumberFormat="1" applyFont="1" applyFill="1" applyBorder="1" applyAlignment="1">
      <alignment horizontal="center" vertical="top"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6" borderId="0" xfId="0" applyFont="1" applyFill="1"/>
    <xf numFmtId="0" fontId="0" fillId="86" borderId="0" xfId="0" applyFill="1"/>
    <xf numFmtId="0" fontId="0" fillId="0" borderId="83" xfId="0" applyBorder="1"/>
    <xf numFmtId="0" fontId="100" fillId="0" borderId="83" xfId="0" applyFont="1" applyBorder="1" applyAlignment="1">
      <alignment horizontal="center" vertical="center" wrapText="1"/>
    </xf>
    <xf numFmtId="0" fontId="3" fillId="0" borderId="83" xfId="16251" applyFont="1" applyBorder="1" applyAlignment="1">
      <alignment horizontal="center" vertical="top"/>
    </xf>
    <xf numFmtId="0" fontId="3" fillId="0" borderId="83" xfId="16251" applyFont="1" applyBorder="1" applyAlignment="1">
      <alignment horizontal="center" vertical="top" wrapText="1"/>
    </xf>
    <xf numFmtId="43" fontId="3" fillId="0" borderId="83" xfId="16252" applyFont="1" applyBorder="1" applyAlignment="1" applyProtection="1">
      <alignment vertical="top" wrapText="1"/>
    </xf>
    <xf numFmtId="0" fontId="10" fillId="0" borderId="83" xfId="16251" applyFont="1" applyBorder="1" applyAlignment="1">
      <alignment horizontal="left" vertical="top" wrapText="1"/>
    </xf>
    <xf numFmtId="0" fontId="10" fillId="0" borderId="83" xfId="16251" applyFont="1" applyBorder="1" applyAlignment="1">
      <alignment horizontal="center" vertical="top" wrapText="1"/>
    </xf>
    <xf numFmtId="43" fontId="31" fillId="0" borderId="83" xfId="16252" applyFont="1" applyBorder="1" applyAlignment="1" applyProtection="1">
      <alignment vertical="top" wrapText="1"/>
    </xf>
    <xf numFmtId="0" fontId="10" fillId="0" borderId="83" xfId="16251" applyFont="1" applyBorder="1" applyAlignment="1">
      <alignment horizontal="center"/>
    </xf>
    <xf numFmtId="0" fontId="31" fillId="0" borderId="83" xfId="16251" applyFont="1" applyBorder="1" applyAlignment="1">
      <alignment horizontal="justify" vertical="top"/>
    </xf>
    <xf numFmtId="43" fontId="10" fillId="0" borderId="83" xfId="16252" applyFont="1" applyBorder="1" applyAlignment="1" applyProtection="1">
      <alignment horizontal="center"/>
    </xf>
    <xf numFmtId="0" fontId="3" fillId="0" borderId="83" xfId="16251" applyFont="1" applyBorder="1" applyAlignment="1">
      <alignment horizontal="center"/>
    </xf>
    <xf numFmtId="0" fontId="3" fillId="0" borderId="83" xfId="16251" applyFont="1" applyBorder="1" applyAlignment="1">
      <alignment horizontal="justify" vertical="top"/>
    </xf>
    <xf numFmtId="43" fontId="3" fillId="0" borderId="83" xfId="16252" applyFont="1" applyBorder="1" applyAlignment="1" applyProtection="1">
      <alignment horizontal="center"/>
    </xf>
    <xf numFmtId="0" fontId="8" fillId="0" borderId="83" xfId="16251" applyFont="1" applyBorder="1" applyAlignment="1">
      <alignment horizontal="justify" vertical="top"/>
    </xf>
    <xf numFmtId="0" fontId="8" fillId="0" borderId="83" xfId="16251" applyFont="1" applyBorder="1" applyAlignment="1">
      <alignment horizontal="center"/>
    </xf>
    <xf numFmtId="0" fontId="3" fillId="0" borderId="83" xfId="16251" applyFont="1" applyBorder="1" applyAlignment="1">
      <alignment horizontal="justify" vertical="top" wrapText="1"/>
    </xf>
    <xf numFmtId="43" fontId="8" fillId="0" borderId="83" xfId="16252" applyFont="1" applyBorder="1" applyAlignment="1" applyProtection="1">
      <alignment horizontal="center"/>
    </xf>
    <xf numFmtId="165" fontId="102" fillId="0" borderId="83" xfId="2" applyNumberFormat="1" applyFont="1" applyFill="1" applyBorder="1" applyAlignment="1" applyProtection="1">
      <alignment horizontal="center" vertical="center" wrapText="1"/>
    </xf>
    <xf numFmtId="0" fontId="0" fillId="0" borderId="84" xfId="0" applyBorder="1"/>
    <xf numFmtId="2" fontId="99" fillId="4" borderId="84" xfId="0" applyNumberFormat="1" applyFont="1" applyFill="1" applyBorder="1" applyAlignment="1">
      <alignment horizontal="center" vertical="center" wrapText="1"/>
    </xf>
    <xf numFmtId="165" fontId="100" fillId="0" borderId="84" xfId="2" applyNumberFormat="1" applyFont="1" applyFill="1" applyBorder="1" applyAlignment="1" applyProtection="1">
      <alignment horizontal="center" vertical="center" wrapText="1"/>
      <protection locked="0"/>
    </xf>
    <xf numFmtId="165" fontId="100" fillId="0" borderId="84" xfId="2" applyNumberFormat="1" applyFont="1" applyFill="1" applyBorder="1" applyAlignment="1" applyProtection="1">
      <alignment horizontal="center" vertical="center" wrapText="1"/>
    </xf>
    <xf numFmtId="165" fontId="100" fillId="0" borderId="84" xfId="0" applyNumberFormat="1" applyFont="1" applyBorder="1" applyAlignment="1" applyProtection="1">
      <alignment horizontal="center" vertical="center"/>
      <protection locked="0"/>
    </xf>
    <xf numFmtId="2" fontId="99" fillId="0" borderId="84" xfId="3" applyNumberFormat="1" applyFont="1" applyBorder="1" applyAlignment="1">
      <alignment horizontal="center" vertical="center" wrapText="1"/>
    </xf>
    <xf numFmtId="0" fontId="5" fillId="0" borderId="84" xfId="3" applyBorder="1" applyAlignment="1">
      <alignment horizontal="left" vertical="top" wrapText="1"/>
    </xf>
    <xf numFmtId="0" fontId="100" fillId="0" borderId="84" xfId="0" applyFont="1" applyBorder="1" applyAlignment="1">
      <alignment horizontal="center" vertical="center" wrapText="1"/>
    </xf>
    <xf numFmtId="165" fontId="102" fillId="0" borderId="84" xfId="2" applyNumberFormat="1" applyFont="1" applyFill="1" applyBorder="1" applyAlignment="1" applyProtection="1">
      <alignment horizontal="center" vertical="center" wrapText="1"/>
    </xf>
    <xf numFmtId="0" fontId="5" fillId="0" borderId="83" xfId="3" applyBorder="1" applyAlignment="1">
      <alignment horizontal="left" vertical="top" wrapText="1"/>
    </xf>
    <xf numFmtId="0" fontId="5" fillId="0" borderId="84" xfId="16251" applyBorder="1" applyAlignment="1"/>
    <xf numFmtId="43" fontId="5" fillId="0" borderId="84" xfId="16252" applyBorder="1" applyAlignment="1" applyProtection="1"/>
    <xf numFmtId="0" fontId="10" fillId="0" borderId="84" xfId="16251" applyFont="1" applyBorder="1" applyAlignment="1"/>
    <xf numFmtId="0" fontId="10" fillId="0" borderId="84" xfId="16251" applyFont="1" applyBorder="1" applyAlignment="1">
      <alignment horizontal="justify" vertical="top"/>
    </xf>
    <xf numFmtId="43" fontId="31" fillId="0" borderId="84" xfId="16252" applyFont="1" applyBorder="1" applyAlignment="1" applyProtection="1">
      <alignment horizontal="center"/>
    </xf>
    <xf numFmtId="0" fontId="3" fillId="0" borderId="84" xfId="16251" applyFont="1" applyBorder="1" applyAlignment="1">
      <alignment horizontal="justify" vertical="top"/>
    </xf>
    <xf numFmtId="43" fontId="3" fillId="0" borderId="84" xfId="16252" applyFont="1" applyBorder="1" applyAlignment="1" applyProtection="1">
      <alignment horizontal="center"/>
    </xf>
    <xf numFmtId="0" fontId="3" fillId="0" borderId="84" xfId="16251" applyFont="1" applyBorder="1" applyAlignment="1">
      <alignment horizontal="center"/>
    </xf>
    <xf numFmtId="0" fontId="5" fillId="0" borderId="84" xfId="16251" applyBorder="1">
      <alignment vertical="center"/>
    </xf>
    <xf numFmtId="0" fontId="99" fillId="0" borderId="84" xfId="16251" applyFont="1" applyBorder="1" applyAlignment="1"/>
    <xf numFmtId="2" fontId="99" fillId="0" borderId="84" xfId="5" applyNumberFormat="1" applyFont="1" applyBorder="1" applyAlignment="1">
      <alignment horizontal="center" vertical="center" wrapText="1"/>
    </xf>
    <xf numFmtId="0" fontId="129" fillId="0" borderId="0" xfId="0" applyFont="1"/>
    <xf numFmtId="0" fontId="25" fillId="0" borderId="0" xfId="0" applyFont="1"/>
    <xf numFmtId="2" fontId="99" fillId="87" borderId="84" xfId="3" applyNumberFormat="1" applyFont="1" applyFill="1" applyBorder="1" applyAlignment="1">
      <alignment horizontal="center" vertical="center" wrapText="1"/>
    </xf>
    <xf numFmtId="0" fontId="99" fillId="87" borderId="84" xfId="3" applyFont="1" applyFill="1" applyBorder="1" applyAlignment="1">
      <alignment horizontal="left" vertical="top" wrapText="1"/>
    </xf>
    <xf numFmtId="0" fontId="100" fillId="87" borderId="84" xfId="0" applyFont="1" applyFill="1" applyBorder="1" applyAlignment="1">
      <alignment horizontal="center" vertical="center" wrapText="1"/>
    </xf>
    <xf numFmtId="165" fontId="100" fillId="87" borderId="84" xfId="2" applyNumberFormat="1" applyFont="1" applyFill="1" applyBorder="1" applyAlignment="1" applyProtection="1">
      <alignment horizontal="center" vertical="center" wrapText="1"/>
      <protection locked="0"/>
    </xf>
    <xf numFmtId="165" fontId="102" fillId="87" borderId="84" xfId="2" applyNumberFormat="1" applyFont="1" applyFill="1" applyBorder="1" applyAlignment="1" applyProtection="1">
      <alignment horizontal="center" vertical="center" wrapText="1"/>
    </xf>
    <xf numFmtId="2" fontId="99" fillId="79" borderId="84" xfId="3" applyNumberFormat="1" applyFont="1" applyFill="1" applyBorder="1" applyAlignment="1">
      <alignment horizontal="center" vertical="center" wrapText="1"/>
    </xf>
    <xf numFmtId="0" fontId="99" fillId="79" borderId="84" xfId="3" applyFont="1" applyFill="1" applyBorder="1" applyAlignment="1">
      <alignment horizontal="left" vertical="top" wrapText="1"/>
    </xf>
    <xf numFmtId="0" fontId="100" fillId="79" borderId="84" xfId="0" applyFont="1" applyFill="1" applyBorder="1" applyAlignment="1">
      <alignment horizontal="center" vertical="center" wrapText="1"/>
    </xf>
    <xf numFmtId="165" fontId="100" fillId="79" borderId="84" xfId="2" applyNumberFormat="1" applyFont="1" applyFill="1" applyBorder="1" applyAlignment="1" applyProtection="1">
      <alignment horizontal="center" vertical="center" wrapText="1"/>
      <protection locked="0"/>
    </xf>
    <xf numFmtId="165" fontId="102" fillId="79" borderId="84" xfId="2" applyNumberFormat="1" applyFont="1" applyFill="1" applyBorder="1" applyAlignment="1" applyProtection="1">
      <alignment horizontal="center" vertical="center" wrapText="1"/>
    </xf>
    <xf numFmtId="0" fontId="10" fillId="0" borderId="84" xfId="16251" applyFont="1" applyBorder="1" applyAlignment="1">
      <alignment horizontal="center"/>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2" fontId="101" fillId="0" borderId="84" xfId="0" applyNumberFormat="1" applyFont="1" applyBorder="1" applyAlignment="1">
      <alignment horizontal="center"/>
    </xf>
    <xf numFmtId="0" fontId="100" fillId="0" borderId="88" xfId="0" applyFont="1" applyBorder="1" applyAlignment="1">
      <alignment horizontal="center" vertical="center" wrapText="1"/>
    </xf>
    <xf numFmtId="165" fontId="100" fillId="0" borderId="88" xfId="2" applyNumberFormat="1" applyFont="1" applyFill="1" applyBorder="1" applyAlignment="1" applyProtection="1">
      <alignment horizontal="center" vertical="center" wrapText="1"/>
      <protection locked="0"/>
    </xf>
    <xf numFmtId="165" fontId="102" fillId="0" borderId="88" xfId="2" applyNumberFormat="1" applyFont="1" applyFill="1" applyBorder="1" applyAlignment="1" applyProtection="1">
      <alignment horizontal="center" vertical="center" wrapText="1"/>
    </xf>
    <xf numFmtId="0" fontId="0" fillId="0" borderId="88" xfId="0" applyBorder="1"/>
    <xf numFmtId="0" fontId="131" fillId="0" borderId="84" xfId="0" applyFont="1" applyBorder="1"/>
    <xf numFmtId="165" fontId="100" fillId="0" borderId="84" xfId="2" applyNumberFormat="1" applyFont="1" applyBorder="1" applyAlignment="1" applyProtection="1">
      <alignment horizontal="center" vertical="center" wrapText="1"/>
    </xf>
    <xf numFmtId="0" fontId="99" fillId="0" borderId="66" xfId="3" applyFont="1" applyBorder="1" applyAlignment="1">
      <alignment horizontal="left" vertical="top" wrapText="1"/>
    </xf>
    <xf numFmtId="2" fontId="108" fillId="85" borderId="89" xfId="3" applyNumberFormat="1" applyFont="1" applyFill="1" applyBorder="1" applyAlignment="1">
      <alignment horizontal="center" vertical="center"/>
    </xf>
    <xf numFmtId="2" fontId="108" fillId="0" borderId="88" xfId="0" applyNumberFormat="1" applyFont="1" applyBorder="1" applyAlignment="1">
      <alignment horizontal="left" vertical="top" wrapText="1"/>
    </xf>
    <xf numFmtId="0" fontId="108" fillId="0" borderId="88" xfId="0" applyFont="1" applyBorder="1" applyAlignment="1">
      <alignment horizontal="justify" vertical="top"/>
    </xf>
    <xf numFmtId="0" fontId="108" fillId="0" borderId="88" xfId="0" applyFont="1" applyBorder="1" applyAlignment="1">
      <alignment horizontal="center" vertical="center" wrapText="1"/>
    </xf>
    <xf numFmtId="1" fontId="108" fillId="83" borderId="88" xfId="0" applyNumberFormat="1" applyFont="1" applyFill="1" applyBorder="1" applyAlignment="1" applyProtection="1">
      <alignment horizontal="center" vertical="center" wrapText="1"/>
      <protection locked="0"/>
    </xf>
    <xf numFmtId="43" fontId="108" fillId="0" borderId="88" xfId="4167" applyFont="1" applyFill="1" applyBorder="1" applyAlignment="1" applyProtection="1">
      <alignment horizontal="center" vertical="center" wrapText="1"/>
    </xf>
    <xf numFmtId="2" fontId="109" fillId="0" borderId="93" xfId="0" applyNumberFormat="1" applyFont="1" applyBorder="1" applyAlignment="1">
      <alignment horizontal="right"/>
    </xf>
    <xf numFmtId="0" fontId="106" fillId="84" borderId="66" xfId="1754" applyFont="1" applyFill="1" applyBorder="1" applyAlignment="1">
      <alignment horizontal="left" vertical="center" wrapText="1"/>
    </xf>
    <xf numFmtId="0" fontId="106" fillId="0" borderId="66" xfId="1754" applyFont="1" applyBorder="1" applyAlignment="1">
      <alignment horizontal="center" vertical="center"/>
    </xf>
    <xf numFmtId="189" fontId="106" fillId="0" borderId="66" xfId="1243" applyNumberFormat="1" applyFont="1" applyFill="1" applyBorder="1" applyAlignment="1" applyProtection="1">
      <alignment horizontal="center" vertical="center"/>
    </xf>
    <xf numFmtId="166" fontId="106" fillId="0" borderId="66" xfId="1243" applyNumberFormat="1" applyFont="1" applyFill="1" applyBorder="1" applyAlignment="1" applyProtection="1">
      <alignment horizontal="right" vertical="center"/>
    </xf>
    <xf numFmtId="0" fontId="0" fillId="79" borderId="66" xfId="0" applyFill="1" applyBorder="1"/>
    <xf numFmtId="0" fontId="0" fillId="86" borderId="66" xfId="0" applyFill="1" applyBorder="1"/>
    <xf numFmtId="0" fontId="101" fillId="86" borderId="66" xfId="0" applyFont="1" applyFill="1" applyBorder="1" applyAlignment="1">
      <alignment horizontal="center"/>
    </xf>
    <xf numFmtId="0" fontId="101" fillId="86" borderId="66" xfId="0" applyFont="1" applyFill="1" applyBorder="1" applyAlignment="1">
      <alignment horizontal="center" vertical="center"/>
    </xf>
    <xf numFmtId="0" fontId="102" fillId="86" borderId="66" xfId="0" applyFont="1" applyFill="1" applyBorder="1" applyAlignment="1">
      <alignment horizontal="left" vertical="top" wrapText="1"/>
    </xf>
    <xf numFmtId="0" fontId="101" fillId="86" borderId="66" xfId="0" applyFont="1" applyFill="1" applyBorder="1"/>
    <xf numFmtId="165" fontId="101" fillId="86" borderId="66" xfId="0" applyNumberFormat="1" applyFont="1" applyFill="1" applyBorder="1"/>
    <xf numFmtId="165" fontId="100" fillId="86" borderId="66" xfId="2" applyNumberFormat="1" applyFont="1" applyFill="1" applyBorder="1" applyAlignment="1" applyProtection="1">
      <alignment horizontal="center" vertical="center" wrapText="1"/>
      <protection locked="0"/>
    </xf>
    <xf numFmtId="2" fontId="99" fillId="0" borderId="94" xfId="3" applyNumberFormat="1" applyFont="1" applyBorder="1" applyAlignment="1">
      <alignment horizontal="center" vertical="center" wrapText="1"/>
    </xf>
    <xf numFmtId="0" fontId="131" fillId="0" borderId="94" xfId="0" applyFont="1" applyBorder="1"/>
    <xf numFmtId="0" fontId="100" fillId="0" borderId="94" xfId="0" applyFont="1" applyBorder="1" applyAlignment="1">
      <alignment horizontal="center" vertical="center" wrapText="1"/>
    </xf>
    <xf numFmtId="165" fontId="100" fillId="0" borderId="94" xfId="2" applyNumberFormat="1" applyFont="1" applyFill="1" applyBorder="1" applyAlignment="1" applyProtection="1">
      <alignment horizontal="center" vertical="center" wrapText="1"/>
      <protection locked="0"/>
    </xf>
    <xf numFmtId="165" fontId="102" fillId="0" borderId="94" xfId="2" applyNumberFormat="1" applyFont="1" applyFill="1" applyBorder="1" applyAlignment="1" applyProtection="1">
      <alignment horizontal="center" vertical="center" wrapText="1"/>
    </xf>
    <xf numFmtId="0" fontId="0" fillId="0" borderId="94" xfId="0" applyBorder="1"/>
    <xf numFmtId="165" fontId="100" fillId="86" borderId="84" xfId="2" applyNumberFormat="1" applyFont="1" applyFill="1" applyBorder="1" applyAlignment="1" applyProtection="1">
      <alignment horizontal="center" vertical="center" wrapText="1"/>
      <protection locked="0"/>
    </xf>
    <xf numFmtId="165" fontId="100" fillId="86" borderId="66" xfId="0" applyNumberFormat="1" applyFont="1" applyFill="1" applyBorder="1" applyAlignment="1" applyProtection="1">
      <alignment horizontal="center" vertical="center"/>
      <protection locked="0"/>
    </xf>
    <xf numFmtId="165" fontId="100" fillId="86" borderId="72" xfId="2" applyNumberFormat="1" applyFont="1" applyFill="1" applyBorder="1" applyAlignment="1" applyProtection="1">
      <alignment horizontal="center" vertical="center" wrapText="1"/>
      <protection locked="0"/>
    </xf>
    <xf numFmtId="165" fontId="100" fillId="86" borderId="83" xfId="2" applyNumberFormat="1" applyFont="1" applyFill="1" applyBorder="1" applyAlignment="1" applyProtection="1">
      <alignment horizontal="center" vertical="center" wrapText="1"/>
      <protection locked="0"/>
    </xf>
    <xf numFmtId="0" fontId="131" fillId="0" borderId="84" xfId="0" applyFont="1" applyBorder="1" applyAlignment="1">
      <alignment vertical="center"/>
    </xf>
    <xf numFmtId="165" fontId="100" fillId="86" borderId="94" xfId="2" applyNumberFormat="1" applyFont="1" applyFill="1" applyBorder="1" applyAlignment="1" applyProtection="1">
      <alignment horizontal="center" vertical="center" wrapText="1"/>
      <protection locked="0"/>
    </xf>
    <xf numFmtId="0" fontId="107" fillId="0" borderId="94" xfId="1743" applyFont="1" applyBorder="1" applyAlignment="1">
      <alignment vertical="center" wrapText="1"/>
    </xf>
    <xf numFmtId="0" fontId="106" fillId="0" borderId="94" xfId="1743" applyFont="1" applyBorder="1" applyAlignment="1">
      <alignment horizontal="left" vertical="center" wrapText="1"/>
    </xf>
    <xf numFmtId="0" fontId="131" fillId="0" borderId="94" xfId="0" applyFont="1" applyBorder="1" applyAlignment="1">
      <alignment vertical="center" wrapText="1"/>
    </xf>
    <xf numFmtId="165" fontId="100" fillId="86" borderId="88" xfId="2" applyNumberFormat="1" applyFont="1" applyFill="1" applyBorder="1" applyAlignment="1" applyProtection="1">
      <alignment horizontal="center" vertical="center" wrapText="1"/>
      <protection locked="0"/>
    </xf>
    <xf numFmtId="0" fontId="106" fillId="0" borderId="94" xfId="1743" applyFont="1" applyBorder="1" applyAlignment="1">
      <alignment horizontal="center" vertical="center" wrapText="1"/>
    </xf>
    <xf numFmtId="165" fontId="100" fillId="0" borderId="94" xfId="2" applyNumberFormat="1" applyFont="1" applyFill="1" applyBorder="1" applyAlignment="1" applyProtection="1">
      <alignment horizontal="center" vertical="center" wrapText="1"/>
    </xf>
    <xf numFmtId="2" fontId="108" fillId="92" borderId="74" xfId="3" applyNumberFormat="1" applyFont="1" applyFill="1" applyBorder="1" applyAlignment="1">
      <alignment horizontal="center" vertical="center"/>
    </xf>
    <xf numFmtId="2" fontId="132" fillId="85" borderId="74" xfId="3" applyNumberFormat="1" applyFont="1" applyFill="1" applyBorder="1" applyAlignment="1">
      <alignment horizontal="center" vertical="center"/>
    </xf>
    <xf numFmtId="1" fontId="108" fillId="86" borderId="66" xfId="0" applyNumberFormat="1" applyFont="1" applyFill="1" applyBorder="1" applyAlignment="1" applyProtection="1">
      <alignment horizontal="center" vertical="center" wrapText="1"/>
      <protection locked="0"/>
    </xf>
    <xf numFmtId="0" fontId="108" fillId="0" borderId="94" xfId="0" applyFont="1" applyBorder="1" applyAlignment="1">
      <alignment horizontal="center" vertical="center"/>
    </xf>
    <xf numFmtId="2" fontId="108" fillId="0" borderId="94" xfId="0" applyNumberFormat="1" applyFont="1" applyBorder="1" applyAlignment="1">
      <alignment horizontal="left" vertical="center" wrapText="1"/>
    </xf>
    <xf numFmtId="0" fontId="108" fillId="0" borderId="94" xfId="0" applyFont="1" applyBorder="1" applyAlignment="1">
      <alignment horizontal="justify" vertical="center"/>
    </xf>
    <xf numFmtId="0" fontId="108" fillId="0" borderId="94" xfId="0" applyFont="1" applyBorder="1" applyAlignment="1">
      <alignment horizontal="center" vertical="center" wrapText="1"/>
    </xf>
    <xf numFmtId="1" fontId="108" fillId="83" borderId="94" xfId="0" applyNumberFormat="1" applyFont="1" applyFill="1" applyBorder="1" applyAlignment="1" applyProtection="1">
      <alignment horizontal="center" vertical="center" wrapText="1"/>
      <protection locked="0"/>
    </xf>
    <xf numFmtId="43" fontId="108" fillId="0" borderId="94" xfId="4167" applyFont="1" applyFill="1" applyBorder="1" applyAlignment="1" applyProtection="1">
      <alignment horizontal="center" vertical="center" wrapText="1"/>
    </xf>
    <xf numFmtId="2" fontId="106" fillId="0" borderId="95" xfId="3" applyNumberFormat="1" applyFont="1" applyBorder="1" applyAlignment="1">
      <alignment horizontal="center" vertical="center"/>
    </xf>
    <xf numFmtId="189" fontId="106" fillId="0" borderId="95" xfId="1243" applyNumberFormat="1" applyFont="1" applyFill="1" applyBorder="1" applyAlignment="1" applyProtection="1">
      <alignment horizontal="center" vertical="center"/>
    </xf>
    <xf numFmtId="166" fontId="106" fillId="0" borderId="95" xfId="1243" applyNumberFormat="1" applyFont="1" applyFill="1" applyBorder="1" applyAlignment="1" applyProtection="1">
      <alignment horizontal="right" vertical="center"/>
    </xf>
    <xf numFmtId="0" fontId="31" fillId="0" borderId="0" xfId="0" applyFont="1"/>
    <xf numFmtId="0" fontId="10" fillId="0" borderId="98" xfId="0" applyFont="1" applyBorder="1" applyAlignment="1">
      <alignment horizontal="center" vertical="center"/>
    </xf>
    <xf numFmtId="0" fontId="10" fillId="0" borderId="99" xfId="0" applyFont="1" applyBorder="1" applyAlignment="1">
      <alignment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102" xfId="0" quotePrefix="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quotePrefix="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190" fontId="31" fillId="0" borderId="0" xfId="16329" applyNumberFormat="1" applyFont="1" applyAlignment="1">
      <alignment horizontal="center" vertical="center"/>
    </xf>
    <xf numFmtId="165" fontId="31" fillId="0" borderId="0" xfId="1233" applyNumberFormat="1" applyFont="1" applyFill="1" applyBorder="1" applyAlignment="1">
      <alignment horizontal="center" vertical="center"/>
    </xf>
    <xf numFmtId="164" fontId="31" fillId="0" borderId="0" xfId="1233" applyNumberFormat="1" applyFont="1" applyFill="1" applyBorder="1" applyAlignment="1">
      <alignment horizontal="center" vertical="center"/>
    </xf>
    <xf numFmtId="0" fontId="10" fillId="0" borderId="0" xfId="0" applyFont="1" applyAlignment="1">
      <alignment horizontal="justify" vertical="center"/>
    </xf>
    <xf numFmtId="0" fontId="31" fillId="0" borderId="0" xfId="2051" applyFont="1" applyAlignment="1">
      <alignment horizontal="justify" vertical="center"/>
    </xf>
    <xf numFmtId="0" fontId="10" fillId="0" borderId="0" xfId="2051" applyFont="1" applyAlignment="1">
      <alignment horizontal="center" vertical="center"/>
    </xf>
    <xf numFmtId="0" fontId="10" fillId="0" borderId="0" xfId="2051" applyFont="1" applyAlignment="1">
      <alignment horizontal="justify" vertical="center"/>
    </xf>
    <xf numFmtId="0" fontId="31" fillId="0" borderId="0" xfId="16329" applyFont="1" applyAlignment="1">
      <alignment horizontal="center" vertical="center"/>
    </xf>
    <xf numFmtId="0" fontId="10" fillId="0" borderId="0" xfId="0" applyFont="1" applyAlignment="1">
      <alignment horizontal="center" vertical="center" wrapText="1"/>
    </xf>
    <xf numFmtId="0" fontId="133" fillId="0" borderId="0" xfId="2534"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2051" applyFont="1" applyAlignment="1">
      <alignment horizontal="justify" vertical="center" wrapText="1"/>
    </xf>
    <xf numFmtId="0" fontId="10" fillId="0" borderId="0" xfId="2051" applyFont="1" applyAlignment="1">
      <alignment horizontal="justify" vertical="center" wrapText="1"/>
    </xf>
    <xf numFmtId="0" fontId="31" fillId="0" borderId="0" xfId="2051" applyFont="1" applyAlignment="1">
      <alignment horizontal="center" vertical="center"/>
    </xf>
    <xf numFmtId="1" fontId="31" fillId="0" borderId="0" xfId="0" applyNumberFormat="1" applyFont="1" applyAlignment="1">
      <alignment horizontal="center" vertical="center"/>
    </xf>
    <xf numFmtId="43" fontId="31" fillId="0" borderId="0" xfId="1233" applyFont="1" applyFill="1" applyBorder="1" applyAlignment="1">
      <alignment horizontal="center" vertical="center"/>
    </xf>
    <xf numFmtId="191" fontId="31" fillId="0" borderId="0" xfId="2204" applyNumberFormat="1" applyFont="1" applyFill="1" applyBorder="1" applyAlignment="1">
      <alignment horizontal="center" vertical="center"/>
    </xf>
    <xf numFmtId="0" fontId="11" fillId="0" borderId="0" xfId="16329" applyFont="1" applyAlignment="1">
      <alignment horizontal="center" vertical="center"/>
    </xf>
    <xf numFmtId="0" fontId="134" fillId="0" borderId="0" xfId="0" applyFont="1" applyAlignment="1">
      <alignment horizontal="justify" vertical="center"/>
    </xf>
    <xf numFmtId="190" fontId="124" fillId="0" borderId="0" xfId="16329" applyNumberFormat="1" applyFont="1" applyAlignment="1">
      <alignment horizontal="center" vertical="center"/>
    </xf>
    <xf numFmtId="0" fontId="124" fillId="0" borderId="0" xfId="16329" applyFont="1" applyAlignment="1">
      <alignment horizontal="center" vertical="center"/>
    </xf>
    <xf numFmtId="192" fontId="31" fillId="0" borderId="0" xfId="0" applyNumberFormat="1" applyFont="1" applyAlignment="1">
      <alignment horizontal="center" vertical="center"/>
    </xf>
    <xf numFmtId="191" fontId="31" fillId="0" borderId="0" xfId="16328" applyNumberFormat="1" applyFont="1" applyFill="1" applyBorder="1" applyAlignment="1">
      <alignment horizontal="center" vertical="center"/>
    </xf>
    <xf numFmtId="164"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0" xfId="0" applyFont="1" applyAlignment="1">
      <alignment vertical="center"/>
    </xf>
    <xf numFmtId="164" fontId="31" fillId="0" borderId="0" xfId="16328" applyNumberFormat="1" applyFont="1" applyFill="1" applyBorder="1" applyAlignment="1">
      <alignment horizontal="center" vertical="center"/>
    </xf>
    <xf numFmtId="0" fontId="124" fillId="0" borderId="0" xfId="2051" applyFont="1" applyAlignment="1">
      <alignment horizontal="justify" vertical="center"/>
    </xf>
    <xf numFmtId="192" fontId="31" fillId="0" borderId="0" xfId="0" applyNumberFormat="1" applyFont="1" applyAlignment="1">
      <alignment horizontal="justify" vertical="center" wrapText="1"/>
    </xf>
    <xf numFmtId="1" fontId="31" fillId="0" borderId="103" xfId="0" applyNumberFormat="1" applyFont="1" applyBorder="1" applyAlignment="1">
      <alignment horizontal="center" vertical="center"/>
    </xf>
    <xf numFmtId="191" fontId="31" fillId="0" borderId="0" xfId="1233" applyNumberFormat="1" applyFont="1" applyFill="1" applyBorder="1" applyAlignment="1">
      <alignment horizontal="center" vertical="center"/>
    </xf>
    <xf numFmtId="43" fontId="31" fillId="0" borderId="3" xfId="1233" applyFont="1" applyFill="1" applyBorder="1" applyAlignment="1">
      <alignment horizontal="center" vertical="center"/>
    </xf>
    <xf numFmtId="1" fontId="31" fillId="0" borderId="0" xfId="0" quotePrefix="1" applyNumberFormat="1" applyFont="1" applyAlignment="1">
      <alignment horizontal="center" vertical="center"/>
    </xf>
    <xf numFmtId="192" fontId="31" fillId="0" borderId="103" xfId="0" applyNumberFormat="1" applyFont="1" applyBorder="1" applyAlignment="1">
      <alignment horizontal="center" vertical="center"/>
    </xf>
    <xf numFmtId="192" fontId="31" fillId="0" borderId="0" xfId="0" applyNumberFormat="1" applyFont="1" applyAlignment="1">
      <alignment horizontal="justify" vertical="center"/>
    </xf>
    <xf numFmtId="43" fontId="31" fillId="0" borderId="0" xfId="1233" applyFont="1" applyAlignment="1">
      <alignment horizontal="center" vertical="center"/>
    </xf>
    <xf numFmtId="0" fontId="31" fillId="0" borderId="0" xfId="0" applyFont="1" applyAlignment="1">
      <alignment horizontal="left" vertical="center" wrapText="1"/>
    </xf>
    <xf numFmtId="43" fontId="10" fillId="0" borderId="97" xfId="1233" applyFont="1" applyFill="1" applyBorder="1" applyAlignment="1">
      <alignment horizontal="center" vertical="center"/>
    </xf>
    <xf numFmtId="0" fontId="135" fillId="0" borderId="0" xfId="0" applyFont="1" applyAlignment="1">
      <alignment horizontal="center" vertical="center"/>
    </xf>
    <xf numFmtId="0" fontId="136" fillId="0" borderId="0" xfId="0" applyFont="1" applyAlignment="1">
      <alignment horizontal="left" vertical="center"/>
    </xf>
    <xf numFmtId="164" fontId="10" fillId="0" borderId="0" xfId="0" applyNumberFormat="1" applyFont="1" applyAlignment="1">
      <alignment horizontal="center" vertical="center"/>
    </xf>
    <xf numFmtId="0" fontId="31" fillId="0" borderId="0" xfId="0" applyFont="1" applyAlignment="1">
      <alignment horizontal="center"/>
    </xf>
    <xf numFmtId="0" fontId="5" fillId="0" borderId="0" xfId="2049" applyProtection="1">
      <protection locked="0"/>
    </xf>
    <xf numFmtId="0" fontId="3" fillId="94" borderId="94" xfId="2049" applyFont="1" applyFill="1" applyBorder="1" applyAlignment="1" applyProtection="1">
      <alignment horizontal="center" vertical="center"/>
      <protection locked="0"/>
    </xf>
    <xf numFmtId="0" fontId="3" fillId="94" borderId="94" xfId="2049" applyFont="1" applyFill="1" applyBorder="1" applyAlignment="1" applyProtection="1">
      <alignment horizontal="center" vertical="center" wrapText="1"/>
      <protection locked="0"/>
    </xf>
    <xf numFmtId="0" fontId="7" fillId="0" borderId="94" xfId="2049" applyFont="1" applyBorder="1" applyAlignment="1">
      <alignment horizontal="center" vertical="center"/>
    </xf>
    <xf numFmtId="0" fontId="7" fillId="0" borderId="94" xfId="2049" applyFont="1" applyBorder="1" applyAlignment="1">
      <alignment horizontal="center" vertical="top" wrapText="1"/>
    </xf>
    <xf numFmtId="0" fontId="7" fillId="0" borderId="94" xfId="2049" applyFont="1" applyBorder="1" applyAlignment="1">
      <alignment horizontal="center" vertical="center" wrapText="1"/>
    </xf>
    <xf numFmtId="0" fontId="7" fillId="86" borderId="94" xfId="2049" applyFont="1" applyFill="1" applyBorder="1" applyAlignment="1">
      <alignment horizontal="center" vertical="center"/>
    </xf>
    <xf numFmtId="2" fontId="5" fillId="83" borderId="94" xfId="2049" applyNumberFormat="1" applyFill="1" applyBorder="1" applyAlignment="1" applyProtection="1">
      <alignment horizontal="center" vertical="center"/>
      <protection locked="0"/>
    </xf>
    <xf numFmtId="2" fontId="5" fillId="83" borderId="94" xfId="2049" applyNumberFormat="1" applyFill="1" applyBorder="1" applyAlignment="1">
      <alignment horizontal="center" vertical="center"/>
    </xf>
    <xf numFmtId="2" fontId="5" fillId="0" borderId="0" xfId="2049" applyNumberFormat="1" applyProtection="1">
      <protection locked="0"/>
    </xf>
    <xf numFmtId="0" fontId="138" fillId="0" borderId="94" xfId="2049" applyFont="1" applyBorder="1" applyAlignment="1">
      <alignment horizontal="center" vertical="top"/>
    </xf>
    <xf numFmtId="0" fontId="138" fillId="0" borderId="94" xfId="2049" applyFont="1" applyBorder="1" applyAlignment="1">
      <alignment horizontal="center" vertical="top" wrapText="1"/>
    </xf>
    <xf numFmtId="0" fontId="7" fillId="0" borderId="94" xfId="2049" applyFont="1" applyBorder="1" applyAlignment="1">
      <alignment horizontal="center" vertical="top"/>
    </xf>
    <xf numFmtId="0" fontId="7" fillId="86" borderId="94" xfId="2049" applyFont="1" applyFill="1" applyBorder="1" applyAlignment="1">
      <alignment horizontal="center" vertical="center" wrapText="1"/>
    </xf>
    <xf numFmtId="0" fontId="7" fillId="83" borderId="94" xfId="2049" applyFont="1" applyFill="1" applyBorder="1" applyAlignment="1">
      <alignment horizontal="center" vertical="top"/>
    </xf>
    <xf numFmtId="0" fontId="7" fillId="83" borderId="94" xfId="2049" applyFont="1" applyFill="1" applyBorder="1" applyAlignment="1">
      <alignment horizontal="center" vertical="top" wrapText="1"/>
    </xf>
    <xf numFmtId="0" fontId="7" fillId="83" borderId="94" xfId="2049" applyFont="1" applyFill="1" applyBorder="1" applyAlignment="1">
      <alignment horizontal="center" vertical="center"/>
    </xf>
    <xf numFmtId="0" fontId="10" fillId="83" borderId="94" xfId="2049" applyFont="1" applyFill="1" applyBorder="1" applyAlignment="1" applyProtection="1">
      <alignment horizontal="center" vertical="center"/>
      <protection locked="0"/>
    </xf>
    <xf numFmtId="2" fontId="10" fillId="83" borderId="94" xfId="2049" applyNumberFormat="1" applyFont="1" applyFill="1" applyBorder="1" applyAlignment="1" applyProtection="1">
      <alignment horizontal="center" vertical="center"/>
      <protection locked="0"/>
    </xf>
    <xf numFmtId="2" fontId="10" fillId="83" borderId="94" xfId="2049" applyNumberFormat="1" applyFont="1" applyFill="1" applyBorder="1" applyAlignment="1">
      <alignment horizontal="center" vertical="center"/>
    </xf>
    <xf numFmtId="0" fontId="139" fillId="0" borderId="0" xfId="0" applyFont="1"/>
    <xf numFmtId="0" fontId="140" fillId="86" borderId="0" xfId="0" applyFont="1" applyFill="1" applyAlignment="1">
      <alignment horizontal="center"/>
    </xf>
    <xf numFmtId="0" fontId="141" fillId="0" borderId="0" xfId="0" applyFont="1" applyAlignment="1">
      <alignment vertical="center"/>
    </xf>
    <xf numFmtId="0" fontId="142" fillId="0" borderId="0" xfId="0" applyFont="1" applyAlignment="1">
      <alignment vertical="center"/>
    </xf>
    <xf numFmtId="0" fontId="110" fillId="0" borderId="0" xfId="0" applyFont="1" applyAlignment="1">
      <alignment vertical="center"/>
    </xf>
    <xf numFmtId="0" fontId="105" fillId="0" borderId="0" xfId="0" applyFont="1" applyAlignment="1">
      <alignment horizontal="center" vertical="center"/>
    </xf>
    <xf numFmtId="0" fontId="109" fillId="80" borderId="106" xfId="0" applyFont="1" applyFill="1" applyBorder="1" applyAlignment="1">
      <alignment horizontal="center" vertical="center"/>
    </xf>
    <xf numFmtId="0" fontId="109" fillId="80" borderId="2" xfId="0" applyFont="1" applyFill="1" applyBorder="1" applyAlignment="1">
      <alignment horizontal="center" vertical="center"/>
    </xf>
    <xf numFmtId="0" fontId="109" fillId="80" borderId="107" xfId="0" applyFont="1" applyFill="1" applyBorder="1" applyAlignment="1">
      <alignment horizontal="center" vertical="center"/>
    </xf>
    <xf numFmtId="0" fontId="0" fillId="0" borderId="0" xfId="0" applyAlignment="1">
      <alignment horizontal="center" vertical="center"/>
    </xf>
    <xf numFmtId="0" fontId="143" fillId="84" borderId="2" xfId="1745" applyFont="1" applyFill="1" applyBorder="1" applyAlignment="1">
      <alignment horizontal="center" vertical="center" wrapText="1"/>
    </xf>
    <xf numFmtId="0" fontId="144" fillId="84" borderId="2" xfId="0" applyFont="1" applyFill="1" applyBorder="1" applyAlignment="1">
      <alignment horizontal="center" vertical="center" wrapText="1"/>
    </xf>
    <xf numFmtId="0" fontId="145" fillId="84" borderId="2" xfId="1745" applyFont="1" applyFill="1" applyBorder="1" applyAlignment="1">
      <alignment horizontal="center" vertical="center" wrapText="1"/>
    </xf>
    <xf numFmtId="0" fontId="144" fillId="92" borderId="2" xfId="0" applyFont="1" applyFill="1" applyBorder="1" applyAlignment="1">
      <alignment horizontal="center" vertical="center" wrapText="1"/>
    </xf>
    <xf numFmtId="2" fontId="144" fillId="0" borderId="2" xfId="0" applyNumberFormat="1" applyFont="1" applyBorder="1" applyAlignment="1">
      <alignment horizontal="center" vertical="center" wrapText="1"/>
    </xf>
    <xf numFmtId="1" fontId="144" fillId="0" borderId="2" xfId="0" applyNumberFormat="1" applyFont="1" applyBorder="1" applyAlignment="1">
      <alignment horizontal="center" vertical="center" wrapText="1"/>
    </xf>
    <xf numFmtId="193" fontId="146" fillId="0" borderId="2" xfId="2069" applyNumberFormat="1" applyFont="1" applyFill="1" applyBorder="1" applyAlignment="1" applyProtection="1">
      <alignment horizontal="center" vertical="center" wrapText="1"/>
    </xf>
    <xf numFmtId="0" fontId="144" fillId="84" borderId="2" xfId="1745" applyFont="1" applyFill="1" applyBorder="1" applyAlignment="1">
      <alignment horizontal="left" vertical="center" wrapText="1"/>
    </xf>
    <xf numFmtId="0" fontId="0" fillId="86" borderId="2" xfId="0" applyFill="1" applyBorder="1" applyAlignment="1">
      <alignment horizontal="center" vertical="center"/>
    </xf>
    <xf numFmtId="0" fontId="2" fillId="0" borderId="2" xfId="0" applyFont="1" applyBorder="1" applyAlignment="1">
      <alignment horizontal="center" vertical="center"/>
    </xf>
    <xf numFmtId="0" fontId="109" fillId="0" borderId="104" xfId="0" applyFont="1" applyBorder="1" applyAlignment="1">
      <alignment horizontal="center" vertical="center"/>
    </xf>
    <xf numFmtId="0" fontId="144" fillId="0" borderId="2" xfId="16253" applyFont="1" applyBorder="1" applyAlignment="1">
      <alignment horizontal="center" vertical="center" wrapText="1"/>
    </xf>
    <xf numFmtId="0" fontId="42" fillId="84" borderId="0" xfId="1745" applyFont="1" applyFill="1" applyAlignment="1">
      <alignment horizontal="center" vertical="center"/>
    </xf>
    <xf numFmtId="194" fontId="145" fillId="92" borderId="2" xfId="1745" applyNumberFormat="1" applyFont="1" applyFill="1" applyBorder="1" applyAlignment="1">
      <alignment horizontal="center" vertical="center" wrapText="1"/>
    </xf>
    <xf numFmtId="0" fontId="42" fillId="84" borderId="2" xfId="1745" applyFont="1" applyFill="1" applyBorder="1" applyAlignment="1">
      <alignment horizontal="center" vertical="center"/>
    </xf>
    <xf numFmtId="194" fontId="145" fillId="84" borderId="2" xfId="1745" applyNumberFormat="1" applyFont="1" applyFill="1" applyBorder="1" applyAlignment="1">
      <alignment horizontal="center" vertical="center" wrapText="1"/>
    </xf>
    <xf numFmtId="2" fontId="111" fillId="82" borderId="2" xfId="3" applyNumberFormat="1" applyFont="1" applyFill="1" applyBorder="1" applyAlignment="1">
      <alignment horizontal="center" vertical="center" wrapText="1"/>
    </xf>
    <xf numFmtId="0" fontId="111" fillId="82" borderId="2" xfId="3" applyFont="1" applyFill="1" applyBorder="1" applyAlignment="1">
      <alignment horizontal="center" vertical="center" wrapText="1"/>
    </xf>
    <xf numFmtId="164" fontId="111" fillId="82" borderId="2" xfId="3" applyNumberFormat="1" applyFont="1" applyFill="1" applyBorder="1" applyAlignment="1">
      <alignment horizontal="center" vertical="center" wrapText="1"/>
    </xf>
    <xf numFmtId="2" fontId="42" fillId="84" borderId="0" xfId="1745" applyNumberFormat="1" applyFont="1" applyFill="1" applyAlignment="1">
      <alignment horizontal="center" vertical="center"/>
    </xf>
    <xf numFmtId="4" fontId="42" fillId="84" borderId="0" xfId="1745" applyNumberFormat="1" applyFont="1" applyFill="1" applyAlignment="1">
      <alignment horizontal="center" vertical="center"/>
    </xf>
    <xf numFmtId="0" fontId="109" fillId="0" borderId="2" xfId="0" applyFont="1" applyBorder="1" applyAlignment="1">
      <alignment horizontal="center" vertical="center"/>
    </xf>
    <xf numFmtId="0" fontId="0" fillId="0" borderId="2" xfId="0" applyBorder="1"/>
    <xf numFmtId="0" fontId="147" fillId="93" borderId="0" xfId="1745" applyFont="1" applyFill="1" applyAlignment="1">
      <alignment horizontal="left"/>
    </xf>
    <xf numFmtId="0" fontId="42" fillId="84" borderId="0" xfId="1745" applyFont="1" applyFill="1"/>
    <xf numFmtId="0" fontId="148" fillId="95" borderId="106" xfId="1745" applyFont="1" applyFill="1" applyBorder="1" applyAlignment="1">
      <alignment horizontal="center" vertical="center"/>
    </xf>
    <xf numFmtId="0" fontId="148" fillId="95" borderId="2" xfId="1745" applyFont="1" applyFill="1" applyBorder="1" applyAlignment="1">
      <alignment horizontal="center" vertical="center"/>
    </xf>
    <xf numFmtId="2" fontId="148" fillId="95" borderId="2" xfId="1745" applyNumberFormat="1" applyFont="1" applyFill="1" applyBorder="1" applyAlignment="1">
      <alignment horizontal="center" vertical="center"/>
    </xf>
    <xf numFmtId="0" fontId="149" fillId="95" borderId="2" xfId="1745" applyFont="1" applyFill="1" applyBorder="1" applyAlignment="1">
      <alignment horizontal="center" vertical="center"/>
    </xf>
    <xf numFmtId="4" fontId="148" fillId="95" borderId="2" xfId="1745" applyNumberFormat="1" applyFont="1" applyFill="1" applyBorder="1" applyAlignment="1">
      <alignment horizontal="center" vertical="center"/>
    </xf>
    <xf numFmtId="4" fontId="148" fillId="95" borderId="107" xfId="1745" applyNumberFormat="1" applyFont="1" applyFill="1" applyBorder="1" applyAlignment="1">
      <alignment horizontal="center" vertical="center"/>
    </xf>
    <xf numFmtId="0" fontId="42" fillId="95" borderId="0" xfId="1745" applyFont="1" applyFill="1" applyAlignment="1">
      <alignment horizontal="center" vertical="center"/>
    </xf>
    <xf numFmtId="0" fontId="37" fillId="84" borderId="106" xfId="1745" applyFont="1" applyFill="1" applyBorder="1" applyAlignment="1">
      <alignment horizontal="center" vertical="center" wrapText="1"/>
    </xf>
    <xf numFmtId="0" fontId="149" fillId="84" borderId="2" xfId="1745" applyFont="1" applyFill="1" applyBorder="1" applyAlignment="1">
      <alignment horizontal="left" vertical="top" wrapText="1"/>
    </xf>
    <xf numFmtId="4" fontId="37" fillId="84" borderId="2" xfId="1745" applyNumberFormat="1" applyFont="1" applyFill="1" applyBorder="1" applyAlignment="1">
      <alignment horizontal="center"/>
    </xf>
    <xf numFmtId="0" fontId="37" fillId="84" borderId="2" xfId="1745" applyFont="1" applyFill="1" applyBorder="1" applyAlignment="1">
      <alignment horizontal="center"/>
    </xf>
    <xf numFmtId="4" fontId="149" fillId="84" borderId="2" xfId="1745" applyNumberFormat="1" applyFont="1" applyFill="1" applyBorder="1" applyAlignment="1">
      <alignment horizontal="center" wrapText="1"/>
    </xf>
    <xf numFmtId="4" fontId="149" fillId="84" borderId="107" xfId="1745" applyNumberFormat="1" applyFont="1" applyFill="1" applyBorder="1" applyAlignment="1">
      <alignment horizontal="center" wrapText="1"/>
    </xf>
    <xf numFmtId="0" fontId="12" fillId="84" borderId="2" xfId="1745" applyFont="1" applyFill="1" applyBorder="1" applyAlignment="1">
      <alignment horizontal="left" vertical="top" wrapText="1"/>
    </xf>
    <xf numFmtId="0" fontId="37" fillId="84" borderId="2" xfId="1745" applyFont="1" applyFill="1" applyBorder="1" applyAlignment="1">
      <alignment horizontal="center" vertical="center"/>
    </xf>
    <xf numFmtId="0" fontId="37" fillId="0" borderId="2" xfId="1745" applyFont="1" applyBorder="1" applyAlignment="1">
      <alignment horizontal="center" vertical="center"/>
    </xf>
    <xf numFmtId="166" fontId="37" fillId="0" borderId="2" xfId="2069" applyFont="1" applyBorder="1" applyAlignment="1">
      <alignment horizontal="center" vertical="center" wrapText="1"/>
    </xf>
    <xf numFmtId="166" fontId="37" fillId="0" borderId="107" xfId="2069" applyFont="1" applyBorder="1" applyAlignment="1">
      <alignment horizontal="center" vertical="center" wrapText="1"/>
    </xf>
    <xf numFmtId="0" fontId="42" fillId="84" borderId="106" xfId="1745" applyFont="1" applyFill="1" applyBorder="1" applyAlignment="1">
      <alignment horizontal="center" vertical="center" wrapText="1"/>
    </xf>
    <xf numFmtId="0" fontId="42" fillId="92" borderId="111" xfId="1745" applyFont="1" applyFill="1" applyBorder="1" applyAlignment="1">
      <alignment horizontal="center"/>
    </xf>
    <xf numFmtId="0" fontId="148" fillId="92" borderId="112" xfId="1745" applyFont="1" applyFill="1" applyBorder="1" applyAlignment="1">
      <alignment horizontal="left"/>
    </xf>
    <xf numFmtId="2" fontId="42" fillId="92" borderId="112" xfId="1745" applyNumberFormat="1" applyFont="1" applyFill="1" applyBorder="1" applyAlignment="1">
      <alignment horizontal="center"/>
    </xf>
    <xf numFmtId="0" fontId="37" fillId="92" borderId="112" xfId="1745" applyFont="1" applyFill="1" applyBorder="1" applyAlignment="1">
      <alignment horizontal="center"/>
    </xf>
    <xf numFmtId="0" fontId="42" fillId="92" borderId="112" xfId="1745" applyFont="1" applyFill="1" applyBorder="1" applyAlignment="1">
      <alignment horizontal="center"/>
    </xf>
    <xf numFmtId="166" fontId="151" fillId="96" borderId="112" xfId="2069" applyFont="1" applyFill="1" applyBorder="1" applyAlignment="1">
      <alignment horizontal="center" vertical="center" wrapText="1"/>
    </xf>
    <xf numFmtId="166" fontId="151" fillId="96" borderId="113" xfId="2069" applyFont="1" applyFill="1" applyBorder="1" applyAlignment="1">
      <alignment horizontal="center" vertical="center" wrapText="1"/>
    </xf>
    <xf numFmtId="0" fontId="42" fillId="92" borderId="0" xfId="1745" applyFont="1" applyFill="1"/>
    <xf numFmtId="0" fontId="42" fillId="84" borderId="0" xfId="1745" applyFont="1" applyFill="1" applyAlignment="1">
      <alignment horizontal="center"/>
    </xf>
    <xf numFmtId="0" fontId="42" fillId="84" borderId="0" xfId="1745" applyFont="1" applyFill="1" applyAlignment="1">
      <alignment horizontal="left"/>
    </xf>
    <xf numFmtId="2" fontId="42" fillId="84" borderId="0" xfId="1745" applyNumberFormat="1" applyFont="1" applyFill="1" applyAlignment="1">
      <alignment horizontal="center"/>
    </xf>
    <xf numFmtId="0" fontId="37" fillId="84" borderId="0" xfId="1745" applyFont="1" applyFill="1" applyAlignment="1">
      <alignment horizontal="center"/>
    </xf>
    <xf numFmtId="4" fontId="42" fillId="84" borderId="0" xfId="1745" applyNumberFormat="1" applyFont="1" applyFill="1" applyAlignment="1">
      <alignment horizontal="center"/>
    </xf>
    <xf numFmtId="0" fontId="12" fillId="84" borderId="2" xfId="1745" applyFont="1" applyFill="1" applyBorder="1" applyAlignment="1">
      <alignment horizontal="left" vertical="center" wrapText="1"/>
    </xf>
    <xf numFmtId="4" fontId="42" fillId="84" borderId="2" xfId="1745" applyNumberFormat="1" applyFont="1" applyFill="1" applyBorder="1" applyAlignment="1">
      <alignment horizontal="center"/>
    </xf>
    <xf numFmtId="0" fontId="42" fillId="0" borderId="2" xfId="1745" applyFont="1" applyBorder="1" applyAlignment="1">
      <alignment horizontal="center" vertical="center"/>
    </xf>
    <xf numFmtId="0" fontId="42" fillId="86" borderId="2" xfId="1745" applyFont="1" applyFill="1" applyBorder="1" applyAlignment="1">
      <alignment horizontal="center" vertical="center"/>
    </xf>
    <xf numFmtId="4" fontId="42" fillId="84" borderId="2" xfId="1745" applyNumberFormat="1" applyFont="1" applyFill="1" applyBorder="1" applyAlignment="1">
      <alignment horizontal="center" vertical="center"/>
    </xf>
    <xf numFmtId="0" fontId="42" fillId="84" borderId="0" xfId="1745" applyFont="1" applyFill="1" applyAlignment="1">
      <alignment vertical="center"/>
    </xf>
    <xf numFmtId="0" fontId="150" fillId="84" borderId="2" xfId="1745" applyFont="1" applyFill="1" applyBorder="1" applyAlignment="1">
      <alignment horizontal="left" vertical="center" wrapText="1"/>
    </xf>
    <xf numFmtId="195" fontId="100" fillId="0" borderId="2" xfId="16324" applyNumberFormat="1" applyFont="1" applyBorder="1" applyAlignment="1" applyProtection="1">
      <alignment horizontal="justify" vertical="top" wrapText="1"/>
      <protection locked="0"/>
    </xf>
    <xf numFmtId="49" fontId="151" fillId="97" borderId="73" xfId="1745" applyNumberFormat="1" applyFont="1" applyFill="1" applyBorder="1" applyAlignment="1">
      <alignment horizontal="center" vertical="center" wrapText="1"/>
    </xf>
    <xf numFmtId="49" fontId="151" fillId="97" borderId="73" xfId="1745" applyNumberFormat="1" applyFont="1" applyFill="1" applyBorder="1" applyAlignment="1" applyProtection="1">
      <alignment horizontal="center" vertical="center" wrapText="1"/>
      <protection locked="0"/>
    </xf>
    <xf numFmtId="1" fontId="37" fillId="0" borderId="114" xfId="1745" applyNumberFormat="1" applyFont="1" applyBorder="1" applyAlignment="1">
      <alignment horizontal="center" vertical="center" wrapText="1"/>
    </xf>
    <xf numFmtId="0" fontId="37" fillId="0" borderId="114" xfId="1745" applyFont="1" applyBorder="1" applyAlignment="1">
      <alignment horizontal="left" vertical="top" wrapText="1"/>
    </xf>
    <xf numFmtId="0" fontId="37" fillId="0" borderId="114" xfId="1745" applyFont="1" applyBorder="1" applyAlignment="1">
      <alignment horizontal="center" vertical="center" wrapText="1"/>
    </xf>
    <xf numFmtId="0" fontId="37" fillId="0" borderId="114" xfId="1745" applyFont="1" applyBorder="1" applyAlignment="1" applyProtection="1">
      <alignment horizontal="center" vertical="center" wrapText="1"/>
      <protection locked="0"/>
    </xf>
    <xf numFmtId="166" fontId="37" fillId="0" borderId="114" xfId="2069" applyFont="1" applyBorder="1" applyAlignment="1">
      <alignment horizontal="center" vertical="center" wrapText="1"/>
    </xf>
    <xf numFmtId="166" fontId="115" fillId="0" borderId="114" xfId="2069" applyFont="1" applyBorder="1" applyAlignment="1" applyProtection="1">
      <alignment horizontal="center" vertical="center" wrapText="1"/>
      <protection locked="0"/>
    </xf>
    <xf numFmtId="166" fontId="37" fillId="0" borderId="114" xfId="2069" applyFont="1" applyBorder="1" applyAlignment="1">
      <alignment horizontal="left" vertical="center" wrapText="1"/>
    </xf>
    <xf numFmtId="1" fontId="152" fillId="0" borderId="115" xfId="1745" applyNumberFormat="1" applyFont="1" applyBorder="1" applyAlignment="1" applyProtection="1">
      <alignment horizontal="center" vertical="center" wrapText="1"/>
      <protection locked="0"/>
    </xf>
    <xf numFmtId="0" fontId="37" fillId="0" borderId="114" xfId="1745" applyFont="1" applyBorder="1" applyAlignment="1">
      <alignment horizontal="left" vertical="center" wrapText="1"/>
    </xf>
    <xf numFmtId="166" fontId="12" fillId="0" borderId="114" xfId="2069" applyFont="1" applyBorder="1" applyAlignment="1">
      <alignment horizontal="center" vertical="center" wrapText="1"/>
    </xf>
    <xf numFmtId="0" fontId="37" fillId="0" borderId="114" xfId="16330" applyFont="1" applyBorder="1" applyAlignment="1">
      <alignment horizontal="left" vertical="center" wrapText="1"/>
    </xf>
    <xf numFmtId="166" fontId="153" fillId="0" borderId="114" xfId="2069" applyFont="1" applyBorder="1" applyAlignment="1" applyProtection="1">
      <alignment horizontal="center" vertical="center" wrapText="1"/>
      <protection locked="0"/>
    </xf>
    <xf numFmtId="1" fontId="152" fillId="86" borderId="115" xfId="1745" applyNumberFormat="1" applyFont="1" applyFill="1" applyBorder="1" applyAlignment="1" applyProtection="1">
      <alignment horizontal="center" vertical="center" wrapText="1"/>
      <protection locked="0"/>
    </xf>
    <xf numFmtId="166" fontId="37" fillId="0" borderId="114" xfId="2069" applyFont="1" applyBorder="1" applyAlignment="1">
      <alignment horizontal="center" vertical="top"/>
    </xf>
    <xf numFmtId="0" fontId="37" fillId="0" borderId="116" xfId="1745" applyFont="1" applyBorder="1" applyAlignment="1">
      <alignment horizontal="center" vertical="center" wrapText="1"/>
    </xf>
    <xf numFmtId="166" fontId="37" fillId="0" borderId="116" xfId="2069" applyFont="1" applyBorder="1" applyAlignment="1">
      <alignment horizontal="left" vertical="center" wrapText="1"/>
    </xf>
    <xf numFmtId="166" fontId="37" fillId="0" borderId="116" xfId="2069" applyFont="1" applyBorder="1" applyAlignment="1">
      <alignment horizontal="center" vertical="top"/>
    </xf>
    <xf numFmtId="166" fontId="115" fillId="0" borderId="116" xfId="2069" applyFont="1" applyBorder="1" applyAlignment="1" applyProtection="1">
      <alignment horizontal="center" vertical="center" wrapText="1"/>
      <protection locked="0"/>
    </xf>
    <xf numFmtId="1" fontId="37" fillId="0" borderId="2" xfId="1745" applyNumberFormat="1" applyFont="1" applyBorder="1" applyAlignment="1">
      <alignment horizontal="center" vertical="center" wrapText="1"/>
    </xf>
    <xf numFmtId="166" fontId="37" fillId="0" borderId="2" xfId="2069" applyFont="1" applyBorder="1" applyAlignment="1">
      <alignment horizontal="left" vertical="top"/>
    </xf>
    <xf numFmtId="0" fontId="37" fillId="0" borderId="2" xfId="1745" applyFont="1" applyBorder="1" applyAlignment="1">
      <alignment horizontal="center" vertical="center" wrapText="1"/>
    </xf>
    <xf numFmtId="1" fontId="152" fillId="86" borderId="2" xfId="1745" applyNumberFormat="1" applyFont="1" applyFill="1" applyBorder="1" applyAlignment="1" applyProtection="1">
      <alignment horizontal="center" vertical="center" wrapText="1"/>
      <protection locked="0"/>
    </xf>
    <xf numFmtId="166" fontId="37" fillId="0" borderId="2" xfId="2069" applyFont="1" applyBorder="1" applyAlignment="1">
      <alignment horizontal="center" vertical="top"/>
    </xf>
    <xf numFmtId="166" fontId="37" fillId="0" borderId="2" xfId="2069" applyFont="1" applyBorder="1" applyAlignment="1">
      <alignment horizontal="left" vertical="center" wrapText="1"/>
    </xf>
    <xf numFmtId="166" fontId="115" fillId="0" borderId="2" xfId="2069" applyFont="1" applyBorder="1" applyAlignment="1" applyProtection="1">
      <alignment horizontal="center" vertical="center" wrapText="1"/>
      <protection locked="0"/>
    </xf>
    <xf numFmtId="0" fontId="42" fillId="84" borderId="2" xfId="1745" applyFont="1" applyFill="1" applyBorder="1" applyAlignment="1">
      <alignment horizontal="center" vertical="center" wrapText="1"/>
    </xf>
    <xf numFmtId="166" fontId="151" fillId="96" borderId="2" xfId="2069" applyFont="1" applyFill="1" applyBorder="1" applyAlignment="1">
      <alignment horizontal="left" vertical="center" wrapText="1"/>
    </xf>
    <xf numFmtId="166" fontId="151" fillId="96" borderId="2" xfId="2069" applyFont="1" applyFill="1" applyBorder="1" applyAlignment="1">
      <alignment horizontal="center" vertical="center" wrapText="1"/>
    </xf>
    <xf numFmtId="0" fontId="37" fillId="86" borderId="2" xfId="1745" applyFont="1" applyFill="1" applyBorder="1" applyAlignment="1">
      <alignment horizontal="center" vertical="center"/>
    </xf>
    <xf numFmtId="2" fontId="108" fillId="86" borderId="74" xfId="3" applyNumberFormat="1" applyFont="1" applyFill="1" applyBorder="1" applyAlignment="1">
      <alignment horizontal="center" vertical="center"/>
    </xf>
    <xf numFmtId="2" fontId="108" fillId="86" borderId="74" xfId="16253" applyNumberFormat="1" applyFont="1" applyFill="1" applyBorder="1" applyAlignment="1">
      <alignment horizontal="center" vertical="center" wrapText="1"/>
    </xf>
    <xf numFmtId="190" fontId="31" fillId="86" borderId="0" xfId="16329" applyNumberFormat="1" applyFont="1" applyFill="1" applyAlignment="1">
      <alignment horizontal="center" vertical="center"/>
    </xf>
    <xf numFmtId="0" fontId="31" fillId="86" borderId="0" xfId="0" applyFont="1" applyFill="1" applyAlignment="1">
      <alignment horizontal="center" vertical="center"/>
    </xf>
    <xf numFmtId="0" fontId="3" fillId="0" borderId="86" xfId="16251" applyFont="1" applyBorder="1" applyAlignment="1">
      <alignment horizontal="center" vertical="top" wrapText="1"/>
    </xf>
    <xf numFmtId="0" fontId="3" fillId="0" borderId="87" xfId="16251" applyFont="1" applyBorder="1" applyAlignment="1">
      <alignment horizontal="center" vertical="top" wrapText="1"/>
    </xf>
    <xf numFmtId="164" fontId="99" fillId="3" borderId="66" xfId="2" applyFont="1" applyFill="1" applyBorder="1" applyAlignment="1" applyProtection="1">
      <alignment horizontal="center" vertical="center" wrapText="1"/>
      <protection locked="0"/>
    </xf>
    <xf numFmtId="43" fontId="99" fillId="3" borderId="66" xfId="16"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2" fontId="108" fillId="0" borderId="78" xfId="0" applyNumberFormat="1" applyFont="1" applyBorder="1" applyAlignment="1">
      <alignment horizontal="center" vertical="top" wrapText="1"/>
    </xf>
    <xf numFmtId="2" fontId="108" fillId="0" borderId="79" xfId="0" applyNumberFormat="1" applyFont="1" applyBorder="1" applyAlignment="1">
      <alignment horizontal="center" vertical="top" wrapText="1"/>
    </xf>
    <xf numFmtId="2" fontId="108" fillId="0" borderId="80" xfId="0" applyNumberFormat="1" applyFont="1" applyBorder="1" applyAlignment="1">
      <alignment horizontal="center" vertical="top" wrapText="1"/>
    </xf>
    <xf numFmtId="0" fontId="109" fillId="0" borderId="91" xfId="0" applyFont="1" applyBorder="1" applyAlignment="1">
      <alignment horizontal="right"/>
    </xf>
    <xf numFmtId="0" fontId="109" fillId="0" borderId="90" xfId="0" applyFont="1" applyBorder="1" applyAlignment="1">
      <alignment horizontal="right"/>
    </xf>
    <xf numFmtId="0" fontId="109" fillId="0" borderId="92" xfId="0" applyFont="1" applyBorder="1" applyAlignment="1">
      <alignment horizontal="right"/>
    </xf>
    <xf numFmtId="0" fontId="111" fillId="82" borderId="81" xfId="3" applyFont="1" applyFill="1" applyBorder="1" applyAlignment="1">
      <alignment horizontal="right" vertical="center" wrapText="1"/>
    </xf>
    <xf numFmtId="0" fontId="111" fillId="82" borderId="76" xfId="3" applyFont="1" applyFill="1" applyBorder="1" applyAlignment="1">
      <alignment horizontal="right" vertical="center" wrapText="1"/>
    </xf>
    <xf numFmtId="0" fontId="111" fillId="82" borderId="82" xfId="3" applyFont="1" applyFill="1" applyBorder="1" applyAlignment="1">
      <alignment horizontal="right" vertical="center" wrapText="1"/>
    </xf>
    <xf numFmtId="0" fontId="104" fillId="80" borderId="66" xfId="0" applyFont="1" applyFill="1" applyBorder="1" applyAlignment="1">
      <alignment horizontal="center" vertical="center" wrapText="1"/>
    </xf>
    <xf numFmtId="0" fontId="109" fillId="0" borderId="75" xfId="0" applyFont="1" applyBorder="1" applyAlignment="1">
      <alignment horizontal="right"/>
    </xf>
    <xf numFmtId="0" fontId="109" fillId="0" borderId="76" xfId="0" applyFont="1" applyBorder="1" applyAlignment="1">
      <alignment horizontal="right"/>
    </xf>
    <xf numFmtId="0" fontId="109" fillId="0" borderId="77" xfId="0" applyFont="1" applyBorder="1" applyAlignment="1">
      <alignment horizontal="right"/>
    </xf>
    <xf numFmtId="0" fontId="31" fillId="0" borderId="0" xfId="0" applyFont="1" applyAlignment="1">
      <alignment horizontal="left" vertical="center" wrapText="1"/>
    </xf>
    <xf numFmtId="0" fontId="31" fillId="0" borderId="0" xfId="0" applyFont="1" applyAlignment="1">
      <alignment horizontal="left" vertical="center"/>
    </xf>
    <xf numFmtId="0" fontId="10" fillId="0" borderId="96" xfId="0" applyFont="1" applyBorder="1" applyAlignment="1">
      <alignment horizontal="center" vertical="center" wrapText="1"/>
    </xf>
    <xf numFmtId="0" fontId="10" fillId="0" borderId="43" xfId="0" applyFont="1" applyBorder="1" applyAlignment="1">
      <alignment horizontal="center" vertical="center"/>
    </xf>
    <xf numFmtId="0" fontId="10" fillId="0" borderId="97" xfId="0" applyFont="1" applyBorder="1" applyAlignment="1">
      <alignment horizontal="center" vertical="center"/>
    </xf>
    <xf numFmtId="0" fontId="133" fillId="0" borderId="96" xfId="0" applyFont="1" applyBorder="1" applyAlignment="1">
      <alignment horizontal="center" vertical="center" wrapText="1"/>
    </xf>
    <xf numFmtId="0" fontId="133" fillId="0" borderId="43" xfId="0" applyFont="1" applyBorder="1" applyAlignment="1">
      <alignment horizontal="center" vertical="center"/>
    </xf>
    <xf numFmtId="0" fontId="133" fillId="0" borderId="97" xfId="0" applyFont="1" applyBorder="1" applyAlignment="1">
      <alignment horizontal="center" vertical="center"/>
    </xf>
    <xf numFmtId="0" fontId="31" fillId="0" borderId="96" xfId="0" quotePrefix="1" applyFont="1" applyBorder="1" applyAlignment="1">
      <alignment horizontal="justify" vertical="center"/>
    </xf>
    <xf numFmtId="0" fontId="31" fillId="0" borderId="43" xfId="0" applyFont="1" applyBorder="1" applyAlignment="1">
      <alignment horizontal="justify" vertical="center"/>
    </xf>
    <xf numFmtId="0" fontId="31" fillId="0" borderId="97" xfId="0" applyFont="1" applyBorder="1" applyAlignment="1">
      <alignment horizontal="justify" vertical="center"/>
    </xf>
    <xf numFmtId="0" fontId="10" fillId="0" borderId="96" xfId="0" applyFont="1" applyBorder="1" applyAlignment="1">
      <alignment horizontal="right" vertical="center"/>
    </xf>
    <xf numFmtId="0" fontId="10" fillId="0" borderId="43" xfId="0" applyFont="1" applyBorder="1" applyAlignment="1">
      <alignment horizontal="right" vertical="center"/>
    </xf>
    <xf numFmtId="0" fontId="137" fillId="93" borderId="104" xfId="1745" applyFont="1" applyFill="1" applyBorder="1" applyAlignment="1">
      <alignment horizontal="center" vertical="top" wrapText="1"/>
    </xf>
    <xf numFmtId="0" fontId="137" fillId="93" borderId="85" xfId="1745" applyFont="1" applyFill="1" applyBorder="1" applyAlignment="1">
      <alignment horizontal="center" vertical="top" wrapText="1"/>
    </xf>
    <xf numFmtId="0" fontId="137" fillId="93" borderId="105" xfId="1745" applyFont="1" applyFill="1" applyBorder="1" applyAlignment="1">
      <alignment horizontal="center" vertical="top" wrapText="1"/>
    </xf>
    <xf numFmtId="0" fontId="10" fillId="83" borderId="94" xfId="2049" applyFont="1" applyFill="1" applyBorder="1" applyAlignment="1" applyProtection="1">
      <alignment horizontal="center" vertical="center"/>
      <protection locked="0"/>
    </xf>
    <xf numFmtId="0" fontId="104" fillId="80" borderId="103" xfId="0" applyFont="1" applyFill="1" applyBorder="1" applyAlignment="1">
      <alignment horizontal="center" vertical="center" wrapText="1"/>
    </xf>
    <xf numFmtId="0" fontId="104" fillId="80" borderId="0" xfId="0" applyFont="1" applyFill="1" applyAlignment="1">
      <alignment horizontal="center" vertical="center" wrapText="1"/>
    </xf>
    <xf numFmtId="0" fontId="111" fillId="82" borderId="2" xfId="3" applyFont="1" applyFill="1" applyBorder="1" applyAlignment="1">
      <alignment horizontal="center" vertical="center" wrapText="1"/>
    </xf>
    <xf numFmtId="0" fontId="137" fillId="93" borderId="108" xfId="1745" applyFont="1" applyFill="1" applyBorder="1" applyAlignment="1">
      <alignment horizontal="center" vertical="top" wrapText="1"/>
    </xf>
    <xf numFmtId="0" fontId="137" fillId="93" borderId="109" xfId="1745" applyFont="1" applyFill="1" applyBorder="1" applyAlignment="1">
      <alignment horizontal="center" vertical="top" wrapText="1"/>
    </xf>
    <xf numFmtId="0" fontId="137" fillId="93" borderId="110" xfId="1745" applyFont="1" applyFill="1" applyBorder="1" applyAlignment="1">
      <alignment horizontal="center" vertical="top" wrapText="1"/>
    </xf>
    <xf numFmtId="0" fontId="150" fillId="84" borderId="2" xfId="1745" applyFont="1" applyFill="1" applyBorder="1" applyAlignment="1">
      <alignment horizontal="left" vertical="top" wrapText="1"/>
    </xf>
    <xf numFmtId="0" fontId="150" fillId="84" borderId="107" xfId="1745" applyFont="1" applyFill="1" applyBorder="1" applyAlignment="1">
      <alignment horizontal="left" vertical="top" wrapText="1"/>
    </xf>
    <xf numFmtId="0" fontId="147" fillId="93" borderId="104" xfId="1745" applyFont="1" applyFill="1" applyBorder="1" applyAlignment="1">
      <alignment horizontal="center" vertical="top" wrapText="1"/>
    </xf>
    <xf numFmtId="0" fontId="151" fillId="96" borderId="2" xfId="1745" applyFont="1" applyFill="1" applyBorder="1" applyAlignment="1">
      <alignment horizontal="center" vertical="center" wrapText="1"/>
    </xf>
    <xf numFmtId="0" fontId="13" fillId="0" borderId="5" xfId="13" applyFont="1" applyBorder="1" applyAlignment="1">
      <alignment horizontal="center" vertical="center" wrapText="1"/>
    </xf>
    <xf numFmtId="0" fontId="3" fillId="0" borderId="117" xfId="16251" applyFont="1" applyBorder="1" applyAlignment="1">
      <alignment horizontal="center" vertical="top" wrapText="1"/>
    </xf>
  </cellXfs>
  <cellStyles count="16331">
    <cellStyle name="_Copy of Electrical BOQ Bliss R0 03 02 09 (2)" xfId="2074" xr:uid="{00000000-0005-0000-0000-000000000000}"/>
    <cellStyle name="_Copy of Electrical BOQ Bliss R0 03 02 09 (2) 2" xfId="2075" xr:uid="{00000000-0005-0000-0000-000001000000}"/>
    <cellStyle name="_Copy of Electrical BOQ Bliss R0 03 02 09 (2) 2 2" xfId="2900" xr:uid="{00000000-0005-0000-0000-000002000000}"/>
    <cellStyle name="_Copy of Electrical BOQ Bliss R0 03 02 09 (2) 3" xfId="2899" xr:uid="{00000000-0005-0000-0000-000003000000}"/>
    <cellStyle name="_Costing  - 07.06.2010" xfId="2076" xr:uid="{00000000-0005-0000-0000-000004000000}"/>
    <cellStyle name="_DIGI PRICING" xfId="2077" xr:uid="{00000000-0005-0000-0000-000005000000}"/>
    <cellStyle name="_DSR March 2008" xfId="2078" xr:uid="{00000000-0005-0000-0000-000006000000}"/>
    <cellStyle name="_DSR March 2008_Book1" xfId="2079" xr:uid="{00000000-0005-0000-0000-000007000000}"/>
    <cellStyle name="_DSR March 2008_Food Cap 08-10" xfId="2080" xr:uid="{00000000-0005-0000-0000-000008000000}"/>
    <cellStyle name="_DSR March 2008_Graph (2)" xfId="2081" xr:uid="{00000000-0005-0000-0000-000009000000}"/>
    <cellStyle name="_DSR March 2008_Trading Call Pack - Oct 2010" xfId="2082" xr:uid="{00000000-0005-0000-0000-00000A000000}"/>
    <cellStyle name="_KFC MYSORE -FIRE SPRINKLER BOQ-22-06-08-R1" xfId="2083" xr:uid="{00000000-0005-0000-0000-00000B000000}"/>
    <cellStyle name="_KFC MYSORE -FIRE SPRINKLER BOQ-22-06-08-R1 2" xfId="2084" xr:uid="{00000000-0005-0000-0000-00000C000000}"/>
    <cellStyle name="_KFC MYSORE -FIRE SPRINKLER BOQ-22-06-08-R1 2 2" xfId="2902" xr:uid="{00000000-0005-0000-0000-00000D000000}"/>
    <cellStyle name="_KFC MYSORE -FIRE SPRINKLER BOQ-22-06-08-R1 3" xfId="2085" xr:uid="{00000000-0005-0000-0000-00000E000000}"/>
    <cellStyle name="_KFC MYSORE -FIRE SPRINKLER BOQ-22-06-08-R1 3 2" xfId="2903" xr:uid="{00000000-0005-0000-0000-00000F000000}"/>
    <cellStyle name="_KFC MYSORE -FIRE SPRINKLER BOQ-22-06-08-R1 4" xfId="2901" xr:uid="{00000000-0005-0000-0000-000010000000}"/>
    <cellStyle name="_Midea Digital Scroll R410A 55Hz Heat Exchanger Spec Request" xfId="2086" xr:uid="{00000000-0005-0000-0000-000011000000}"/>
    <cellStyle name="_Monthly Review (Costa ) July09" xfId="2087" xr:uid="{00000000-0005-0000-0000-000012000000}"/>
    <cellStyle name="_Monthly Review (Costa ) July09_Book1" xfId="2088" xr:uid="{00000000-0005-0000-0000-000013000000}"/>
    <cellStyle name="_Monthly Review (Costa ) July09_Costa Budget 2010-Final Dt. 07-01-10" xfId="2089" xr:uid="{00000000-0005-0000-0000-000014000000}"/>
    <cellStyle name="_Monthly Review (Costa ) July09_Costa Budget 2010-Final Dt. 07-01-10- Rough" xfId="2090" xr:uid="{00000000-0005-0000-0000-000015000000}"/>
    <cellStyle name="_Monthly Review (Costa ) July09_Nov-10" xfId="2091" xr:uid="{00000000-0005-0000-0000-000016000000}"/>
    <cellStyle name="_Monthly Review (Costa ) July09_Trading Call Pack - Oct 2010" xfId="2092" xr:uid="{00000000-0005-0000-0000-000017000000}"/>
    <cellStyle name="_NBCC_Delhi_after_Increasing_10to12%_as_discussed_by_Sona_Madam" xfId="2093" xr:uid="{00000000-0005-0000-0000-000018000000}"/>
    <cellStyle name="_NBCC_Delhi_after_Increasing_10to12%_as_discussed_by_Sona_Madam 2" xfId="2094" xr:uid="{00000000-0005-0000-0000-000019000000}"/>
    <cellStyle name="_NBCC_Delhi_after_Increasing_10to12%_as_discussed_by_Sona_Madam 2 2" xfId="2905" xr:uid="{00000000-0005-0000-0000-00001A000000}"/>
    <cellStyle name="_NBCC_Delhi_after_Increasing_10to12%_as_discussed_by_Sona_Madam 3" xfId="2904" xr:uid="{00000000-0005-0000-0000-00001B000000}"/>
    <cellStyle name="_VOLTAS价格（R410a）" xfId="2095" xr:uid="{00000000-0005-0000-0000-00001C000000}"/>
    <cellStyle name="20% - Accent1" xfId="35" builtinId="30" customBuiltin="1"/>
    <cellStyle name="20% - Accent1 10" xfId="72" xr:uid="{00000000-0005-0000-0000-00001E000000}"/>
    <cellStyle name="20% - Accent1 10 2" xfId="2906" xr:uid="{00000000-0005-0000-0000-00001F000000}"/>
    <cellStyle name="20% - Accent1 11" xfId="73" xr:uid="{00000000-0005-0000-0000-000020000000}"/>
    <cellStyle name="20% - Accent1 11 2" xfId="2907" xr:uid="{00000000-0005-0000-0000-000021000000}"/>
    <cellStyle name="20% - Accent1 12" xfId="74" xr:uid="{00000000-0005-0000-0000-000022000000}"/>
    <cellStyle name="20% - Accent1 12 2" xfId="2908" xr:uid="{00000000-0005-0000-0000-000023000000}"/>
    <cellStyle name="20% - Accent1 13" xfId="75" xr:uid="{00000000-0005-0000-0000-000024000000}"/>
    <cellStyle name="20% - Accent1 13 2" xfId="2909" xr:uid="{00000000-0005-0000-0000-000025000000}"/>
    <cellStyle name="20% - Accent1 14" xfId="76" xr:uid="{00000000-0005-0000-0000-000026000000}"/>
    <cellStyle name="20% - Accent1 14 2" xfId="2910" xr:uid="{00000000-0005-0000-0000-000027000000}"/>
    <cellStyle name="20% - Accent1 15" xfId="77" xr:uid="{00000000-0005-0000-0000-000028000000}"/>
    <cellStyle name="20% - Accent1 15 2" xfId="2911" xr:uid="{00000000-0005-0000-0000-000029000000}"/>
    <cellStyle name="20% - Accent1 16" xfId="78" xr:uid="{00000000-0005-0000-0000-00002A000000}"/>
    <cellStyle name="20% - Accent1 16 2" xfId="2912" xr:uid="{00000000-0005-0000-0000-00002B000000}"/>
    <cellStyle name="20% - Accent1 17" xfId="79" xr:uid="{00000000-0005-0000-0000-00002C000000}"/>
    <cellStyle name="20% - Accent1 17 2" xfId="2913" xr:uid="{00000000-0005-0000-0000-00002D000000}"/>
    <cellStyle name="20% - Accent1 18" xfId="80" xr:uid="{00000000-0005-0000-0000-00002E000000}"/>
    <cellStyle name="20% - Accent1 18 2" xfId="2914" xr:uid="{00000000-0005-0000-0000-00002F000000}"/>
    <cellStyle name="20% - Accent1 19" xfId="81" xr:uid="{00000000-0005-0000-0000-000030000000}"/>
    <cellStyle name="20% - Accent1 19 2" xfId="2915" xr:uid="{00000000-0005-0000-0000-000031000000}"/>
    <cellStyle name="20% - Accent1 2" xfId="82" xr:uid="{00000000-0005-0000-0000-000032000000}"/>
    <cellStyle name="20% - Accent1 2 2" xfId="2916" xr:uid="{00000000-0005-0000-0000-000033000000}"/>
    <cellStyle name="20% - Accent1 20" xfId="83" xr:uid="{00000000-0005-0000-0000-000034000000}"/>
    <cellStyle name="20% - Accent1 20 2" xfId="2917" xr:uid="{00000000-0005-0000-0000-000035000000}"/>
    <cellStyle name="20% - Accent1 21" xfId="84" xr:uid="{00000000-0005-0000-0000-000036000000}"/>
    <cellStyle name="20% - Accent1 21 2" xfId="2918" xr:uid="{00000000-0005-0000-0000-000037000000}"/>
    <cellStyle name="20% - Accent1 22" xfId="85" xr:uid="{00000000-0005-0000-0000-000038000000}"/>
    <cellStyle name="20% - Accent1 22 2" xfId="2919" xr:uid="{00000000-0005-0000-0000-000039000000}"/>
    <cellStyle name="20% - Accent1 23" xfId="86" xr:uid="{00000000-0005-0000-0000-00003A000000}"/>
    <cellStyle name="20% - Accent1 23 2" xfId="2920" xr:uid="{00000000-0005-0000-0000-00003B000000}"/>
    <cellStyle name="20% - Accent1 24" xfId="87" xr:uid="{00000000-0005-0000-0000-00003C000000}"/>
    <cellStyle name="20% - Accent1 24 2" xfId="2921" xr:uid="{00000000-0005-0000-0000-00003D000000}"/>
    <cellStyle name="20% - Accent1 25" xfId="88" xr:uid="{00000000-0005-0000-0000-00003E000000}"/>
    <cellStyle name="20% - Accent1 25 2" xfId="2922" xr:uid="{00000000-0005-0000-0000-00003F000000}"/>
    <cellStyle name="20% - Accent1 26" xfId="89" xr:uid="{00000000-0005-0000-0000-000040000000}"/>
    <cellStyle name="20% - Accent1 26 2" xfId="2923" xr:uid="{00000000-0005-0000-0000-000041000000}"/>
    <cellStyle name="20% - Accent1 27" xfId="90" xr:uid="{00000000-0005-0000-0000-000042000000}"/>
    <cellStyle name="20% - Accent1 27 2" xfId="2924" xr:uid="{00000000-0005-0000-0000-000043000000}"/>
    <cellStyle name="20% - Accent1 28" xfId="91" xr:uid="{00000000-0005-0000-0000-000044000000}"/>
    <cellStyle name="20% - Accent1 28 2" xfId="2925" xr:uid="{00000000-0005-0000-0000-000045000000}"/>
    <cellStyle name="20% - Accent1 29" xfId="92" xr:uid="{00000000-0005-0000-0000-000046000000}"/>
    <cellStyle name="20% - Accent1 29 2" xfId="2926" xr:uid="{00000000-0005-0000-0000-000047000000}"/>
    <cellStyle name="20% - Accent1 3" xfId="93" xr:uid="{00000000-0005-0000-0000-000048000000}"/>
    <cellStyle name="20% - Accent1 3 2" xfId="2927" xr:uid="{00000000-0005-0000-0000-000049000000}"/>
    <cellStyle name="20% - Accent1 30" xfId="94" xr:uid="{00000000-0005-0000-0000-00004A000000}"/>
    <cellStyle name="20% - Accent1 30 2" xfId="2928" xr:uid="{00000000-0005-0000-0000-00004B000000}"/>
    <cellStyle name="20% - Accent1 31" xfId="95" xr:uid="{00000000-0005-0000-0000-00004C000000}"/>
    <cellStyle name="20% - Accent1 31 2" xfId="2929" xr:uid="{00000000-0005-0000-0000-00004D000000}"/>
    <cellStyle name="20% - Accent1 32" xfId="96" xr:uid="{00000000-0005-0000-0000-00004E000000}"/>
    <cellStyle name="20% - Accent1 32 2" xfId="2930" xr:uid="{00000000-0005-0000-0000-00004F000000}"/>
    <cellStyle name="20% - Accent1 33" xfId="97" xr:uid="{00000000-0005-0000-0000-000050000000}"/>
    <cellStyle name="20% - Accent1 33 2" xfId="2931" xr:uid="{00000000-0005-0000-0000-000051000000}"/>
    <cellStyle name="20% - Accent1 34" xfId="98" xr:uid="{00000000-0005-0000-0000-000052000000}"/>
    <cellStyle name="20% - Accent1 34 2" xfId="2932" xr:uid="{00000000-0005-0000-0000-000053000000}"/>
    <cellStyle name="20% - Accent1 35" xfId="99" xr:uid="{00000000-0005-0000-0000-000054000000}"/>
    <cellStyle name="20% - Accent1 35 2" xfId="2933" xr:uid="{00000000-0005-0000-0000-000055000000}"/>
    <cellStyle name="20% - Accent1 36" xfId="100" xr:uid="{00000000-0005-0000-0000-000056000000}"/>
    <cellStyle name="20% - Accent1 36 2" xfId="2934" xr:uid="{00000000-0005-0000-0000-000057000000}"/>
    <cellStyle name="20% - Accent1 37" xfId="101" xr:uid="{00000000-0005-0000-0000-000058000000}"/>
    <cellStyle name="20% - Accent1 37 2" xfId="2935" xr:uid="{00000000-0005-0000-0000-000059000000}"/>
    <cellStyle name="20% - Accent1 38" xfId="102" xr:uid="{00000000-0005-0000-0000-00005A000000}"/>
    <cellStyle name="20% - Accent1 38 2" xfId="2936" xr:uid="{00000000-0005-0000-0000-00005B000000}"/>
    <cellStyle name="20% - Accent1 39" xfId="103" xr:uid="{00000000-0005-0000-0000-00005C000000}"/>
    <cellStyle name="20% - Accent1 39 2" xfId="2937" xr:uid="{00000000-0005-0000-0000-00005D000000}"/>
    <cellStyle name="20% - Accent1 4" xfId="104" xr:uid="{00000000-0005-0000-0000-00005E000000}"/>
    <cellStyle name="20% - Accent1 4 2" xfId="2938" xr:uid="{00000000-0005-0000-0000-00005F000000}"/>
    <cellStyle name="20% - Accent1 40" xfId="105" xr:uid="{00000000-0005-0000-0000-000060000000}"/>
    <cellStyle name="20% - Accent1 40 2" xfId="2939" xr:uid="{00000000-0005-0000-0000-000061000000}"/>
    <cellStyle name="20% - Accent1 41" xfId="106" xr:uid="{00000000-0005-0000-0000-000062000000}"/>
    <cellStyle name="20% - Accent1 41 2" xfId="2940" xr:uid="{00000000-0005-0000-0000-000063000000}"/>
    <cellStyle name="20% - Accent1 42" xfId="107" xr:uid="{00000000-0005-0000-0000-000064000000}"/>
    <cellStyle name="20% - Accent1 42 2" xfId="2941" xr:uid="{00000000-0005-0000-0000-000065000000}"/>
    <cellStyle name="20% - Accent1 43" xfId="108" xr:uid="{00000000-0005-0000-0000-000066000000}"/>
    <cellStyle name="20% - Accent1 43 2" xfId="2942" xr:uid="{00000000-0005-0000-0000-000067000000}"/>
    <cellStyle name="20% - Accent1 44" xfId="109" xr:uid="{00000000-0005-0000-0000-000068000000}"/>
    <cellStyle name="20% - Accent1 44 2" xfId="2943" xr:uid="{00000000-0005-0000-0000-000069000000}"/>
    <cellStyle name="20% - Accent1 5" xfId="110" xr:uid="{00000000-0005-0000-0000-00006A000000}"/>
    <cellStyle name="20% - Accent1 5 2" xfId="2944" xr:uid="{00000000-0005-0000-0000-00006B000000}"/>
    <cellStyle name="20% - Accent1 6" xfId="111" xr:uid="{00000000-0005-0000-0000-00006C000000}"/>
    <cellStyle name="20% - Accent1 6 2" xfId="2945" xr:uid="{00000000-0005-0000-0000-00006D000000}"/>
    <cellStyle name="20% - Accent1 7" xfId="112" xr:uid="{00000000-0005-0000-0000-00006E000000}"/>
    <cellStyle name="20% - Accent1 7 2" xfId="2946" xr:uid="{00000000-0005-0000-0000-00006F000000}"/>
    <cellStyle name="20% - Accent1 8" xfId="113" xr:uid="{00000000-0005-0000-0000-000070000000}"/>
    <cellStyle name="20% - Accent1 8 2" xfId="2947" xr:uid="{00000000-0005-0000-0000-000071000000}"/>
    <cellStyle name="20% - Accent1 9" xfId="114" xr:uid="{00000000-0005-0000-0000-000072000000}"/>
    <cellStyle name="20% - Accent1 9 2" xfId="2948" xr:uid="{00000000-0005-0000-0000-000073000000}"/>
    <cellStyle name="20% - Accent2" xfId="39" builtinId="34" customBuiltin="1"/>
    <cellStyle name="20% - Accent2 10" xfId="115" xr:uid="{00000000-0005-0000-0000-000075000000}"/>
    <cellStyle name="20% - Accent2 10 2" xfId="2949" xr:uid="{00000000-0005-0000-0000-000076000000}"/>
    <cellStyle name="20% - Accent2 11" xfId="116" xr:uid="{00000000-0005-0000-0000-000077000000}"/>
    <cellStyle name="20% - Accent2 11 2" xfId="2950" xr:uid="{00000000-0005-0000-0000-000078000000}"/>
    <cellStyle name="20% - Accent2 12" xfId="117" xr:uid="{00000000-0005-0000-0000-000079000000}"/>
    <cellStyle name="20% - Accent2 12 2" xfId="2951" xr:uid="{00000000-0005-0000-0000-00007A000000}"/>
    <cellStyle name="20% - Accent2 13" xfId="118" xr:uid="{00000000-0005-0000-0000-00007B000000}"/>
    <cellStyle name="20% - Accent2 13 2" xfId="2952" xr:uid="{00000000-0005-0000-0000-00007C000000}"/>
    <cellStyle name="20% - Accent2 14" xfId="119" xr:uid="{00000000-0005-0000-0000-00007D000000}"/>
    <cellStyle name="20% - Accent2 14 2" xfId="2953" xr:uid="{00000000-0005-0000-0000-00007E000000}"/>
    <cellStyle name="20% - Accent2 15" xfId="120" xr:uid="{00000000-0005-0000-0000-00007F000000}"/>
    <cellStyle name="20% - Accent2 15 2" xfId="2954" xr:uid="{00000000-0005-0000-0000-000080000000}"/>
    <cellStyle name="20% - Accent2 16" xfId="121" xr:uid="{00000000-0005-0000-0000-000081000000}"/>
    <cellStyle name="20% - Accent2 16 2" xfId="2955" xr:uid="{00000000-0005-0000-0000-000082000000}"/>
    <cellStyle name="20% - Accent2 17" xfId="122" xr:uid="{00000000-0005-0000-0000-000083000000}"/>
    <cellStyle name="20% - Accent2 17 2" xfId="2956" xr:uid="{00000000-0005-0000-0000-000084000000}"/>
    <cellStyle name="20% - Accent2 18" xfId="123" xr:uid="{00000000-0005-0000-0000-000085000000}"/>
    <cellStyle name="20% - Accent2 18 2" xfId="2957" xr:uid="{00000000-0005-0000-0000-000086000000}"/>
    <cellStyle name="20% - Accent2 19" xfId="124" xr:uid="{00000000-0005-0000-0000-000087000000}"/>
    <cellStyle name="20% - Accent2 19 2" xfId="2958" xr:uid="{00000000-0005-0000-0000-000088000000}"/>
    <cellStyle name="20% - Accent2 2" xfId="125" xr:uid="{00000000-0005-0000-0000-000089000000}"/>
    <cellStyle name="20% - Accent2 2 2" xfId="2959" xr:uid="{00000000-0005-0000-0000-00008A000000}"/>
    <cellStyle name="20% - Accent2 20" xfId="126" xr:uid="{00000000-0005-0000-0000-00008B000000}"/>
    <cellStyle name="20% - Accent2 20 2" xfId="2960" xr:uid="{00000000-0005-0000-0000-00008C000000}"/>
    <cellStyle name="20% - Accent2 21" xfId="127" xr:uid="{00000000-0005-0000-0000-00008D000000}"/>
    <cellStyle name="20% - Accent2 21 2" xfId="2961" xr:uid="{00000000-0005-0000-0000-00008E000000}"/>
    <cellStyle name="20% - Accent2 22" xfId="128" xr:uid="{00000000-0005-0000-0000-00008F000000}"/>
    <cellStyle name="20% - Accent2 22 2" xfId="2962" xr:uid="{00000000-0005-0000-0000-000090000000}"/>
    <cellStyle name="20% - Accent2 23" xfId="129" xr:uid="{00000000-0005-0000-0000-000091000000}"/>
    <cellStyle name="20% - Accent2 23 2" xfId="2963" xr:uid="{00000000-0005-0000-0000-000092000000}"/>
    <cellStyle name="20% - Accent2 24" xfId="130" xr:uid="{00000000-0005-0000-0000-000093000000}"/>
    <cellStyle name="20% - Accent2 24 2" xfId="2964" xr:uid="{00000000-0005-0000-0000-000094000000}"/>
    <cellStyle name="20% - Accent2 25" xfId="131" xr:uid="{00000000-0005-0000-0000-000095000000}"/>
    <cellStyle name="20% - Accent2 25 2" xfId="2965" xr:uid="{00000000-0005-0000-0000-000096000000}"/>
    <cellStyle name="20% - Accent2 26" xfId="132" xr:uid="{00000000-0005-0000-0000-000097000000}"/>
    <cellStyle name="20% - Accent2 26 2" xfId="2966" xr:uid="{00000000-0005-0000-0000-000098000000}"/>
    <cellStyle name="20% - Accent2 27" xfId="133" xr:uid="{00000000-0005-0000-0000-000099000000}"/>
    <cellStyle name="20% - Accent2 27 2" xfId="2967" xr:uid="{00000000-0005-0000-0000-00009A000000}"/>
    <cellStyle name="20% - Accent2 28" xfId="134" xr:uid="{00000000-0005-0000-0000-00009B000000}"/>
    <cellStyle name="20% - Accent2 28 2" xfId="2968" xr:uid="{00000000-0005-0000-0000-00009C000000}"/>
    <cellStyle name="20% - Accent2 29" xfId="135" xr:uid="{00000000-0005-0000-0000-00009D000000}"/>
    <cellStyle name="20% - Accent2 29 2" xfId="2969" xr:uid="{00000000-0005-0000-0000-00009E000000}"/>
    <cellStyle name="20% - Accent2 3" xfId="136" xr:uid="{00000000-0005-0000-0000-00009F000000}"/>
    <cellStyle name="20% - Accent2 3 2" xfId="2970" xr:uid="{00000000-0005-0000-0000-0000A0000000}"/>
    <cellStyle name="20% - Accent2 30" xfId="137" xr:uid="{00000000-0005-0000-0000-0000A1000000}"/>
    <cellStyle name="20% - Accent2 30 2" xfId="2971" xr:uid="{00000000-0005-0000-0000-0000A2000000}"/>
    <cellStyle name="20% - Accent2 31" xfId="138" xr:uid="{00000000-0005-0000-0000-0000A3000000}"/>
    <cellStyle name="20% - Accent2 31 2" xfId="2972" xr:uid="{00000000-0005-0000-0000-0000A4000000}"/>
    <cellStyle name="20% - Accent2 32" xfId="139" xr:uid="{00000000-0005-0000-0000-0000A5000000}"/>
    <cellStyle name="20% - Accent2 32 2" xfId="2973" xr:uid="{00000000-0005-0000-0000-0000A6000000}"/>
    <cellStyle name="20% - Accent2 33" xfId="140" xr:uid="{00000000-0005-0000-0000-0000A7000000}"/>
    <cellStyle name="20% - Accent2 33 2" xfId="2974" xr:uid="{00000000-0005-0000-0000-0000A8000000}"/>
    <cellStyle name="20% - Accent2 34" xfId="141" xr:uid="{00000000-0005-0000-0000-0000A9000000}"/>
    <cellStyle name="20% - Accent2 34 2" xfId="2975" xr:uid="{00000000-0005-0000-0000-0000AA000000}"/>
    <cellStyle name="20% - Accent2 35" xfId="142" xr:uid="{00000000-0005-0000-0000-0000AB000000}"/>
    <cellStyle name="20% - Accent2 35 2" xfId="2976" xr:uid="{00000000-0005-0000-0000-0000AC000000}"/>
    <cellStyle name="20% - Accent2 36" xfId="143" xr:uid="{00000000-0005-0000-0000-0000AD000000}"/>
    <cellStyle name="20% - Accent2 36 2" xfId="2977" xr:uid="{00000000-0005-0000-0000-0000AE000000}"/>
    <cellStyle name="20% - Accent2 37" xfId="144" xr:uid="{00000000-0005-0000-0000-0000AF000000}"/>
    <cellStyle name="20% - Accent2 37 2" xfId="2978" xr:uid="{00000000-0005-0000-0000-0000B0000000}"/>
    <cellStyle name="20% - Accent2 38" xfId="145" xr:uid="{00000000-0005-0000-0000-0000B1000000}"/>
    <cellStyle name="20% - Accent2 38 2" xfId="2979" xr:uid="{00000000-0005-0000-0000-0000B2000000}"/>
    <cellStyle name="20% - Accent2 39" xfId="146" xr:uid="{00000000-0005-0000-0000-0000B3000000}"/>
    <cellStyle name="20% - Accent2 39 2" xfId="2980" xr:uid="{00000000-0005-0000-0000-0000B4000000}"/>
    <cellStyle name="20% - Accent2 4" xfId="147" xr:uid="{00000000-0005-0000-0000-0000B5000000}"/>
    <cellStyle name="20% - Accent2 4 2" xfId="2981" xr:uid="{00000000-0005-0000-0000-0000B6000000}"/>
    <cellStyle name="20% - Accent2 40" xfId="148" xr:uid="{00000000-0005-0000-0000-0000B7000000}"/>
    <cellStyle name="20% - Accent2 40 2" xfId="2982" xr:uid="{00000000-0005-0000-0000-0000B8000000}"/>
    <cellStyle name="20% - Accent2 41" xfId="149" xr:uid="{00000000-0005-0000-0000-0000B9000000}"/>
    <cellStyle name="20% - Accent2 41 2" xfId="2983" xr:uid="{00000000-0005-0000-0000-0000BA000000}"/>
    <cellStyle name="20% - Accent2 42" xfId="150" xr:uid="{00000000-0005-0000-0000-0000BB000000}"/>
    <cellStyle name="20% - Accent2 42 2" xfId="2984" xr:uid="{00000000-0005-0000-0000-0000BC000000}"/>
    <cellStyle name="20% - Accent2 43" xfId="151" xr:uid="{00000000-0005-0000-0000-0000BD000000}"/>
    <cellStyle name="20% - Accent2 43 2" xfId="2985" xr:uid="{00000000-0005-0000-0000-0000BE000000}"/>
    <cellStyle name="20% - Accent2 44" xfId="152" xr:uid="{00000000-0005-0000-0000-0000BF000000}"/>
    <cellStyle name="20% - Accent2 44 2" xfId="2986" xr:uid="{00000000-0005-0000-0000-0000C0000000}"/>
    <cellStyle name="20% - Accent2 5" xfId="153" xr:uid="{00000000-0005-0000-0000-0000C1000000}"/>
    <cellStyle name="20% - Accent2 5 2" xfId="2987" xr:uid="{00000000-0005-0000-0000-0000C2000000}"/>
    <cellStyle name="20% - Accent2 6" xfId="154" xr:uid="{00000000-0005-0000-0000-0000C3000000}"/>
    <cellStyle name="20% - Accent2 6 2" xfId="2988" xr:uid="{00000000-0005-0000-0000-0000C4000000}"/>
    <cellStyle name="20% - Accent2 7" xfId="155" xr:uid="{00000000-0005-0000-0000-0000C5000000}"/>
    <cellStyle name="20% - Accent2 7 2" xfId="2989" xr:uid="{00000000-0005-0000-0000-0000C6000000}"/>
    <cellStyle name="20% - Accent2 8" xfId="156" xr:uid="{00000000-0005-0000-0000-0000C7000000}"/>
    <cellStyle name="20% - Accent2 8 2" xfId="2990" xr:uid="{00000000-0005-0000-0000-0000C8000000}"/>
    <cellStyle name="20% - Accent2 9" xfId="157" xr:uid="{00000000-0005-0000-0000-0000C9000000}"/>
    <cellStyle name="20% - Accent2 9 2" xfId="2991" xr:uid="{00000000-0005-0000-0000-0000CA000000}"/>
    <cellStyle name="20% - Accent3" xfId="43" builtinId="38" customBuiltin="1"/>
    <cellStyle name="20% - Accent3 10" xfId="158" xr:uid="{00000000-0005-0000-0000-0000CC000000}"/>
    <cellStyle name="20% - Accent3 10 2" xfId="2992" xr:uid="{00000000-0005-0000-0000-0000CD000000}"/>
    <cellStyle name="20% - Accent3 11" xfId="159" xr:uid="{00000000-0005-0000-0000-0000CE000000}"/>
    <cellStyle name="20% - Accent3 11 2" xfId="2993" xr:uid="{00000000-0005-0000-0000-0000CF000000}"/>
    <cellStyle name="20% - Accent3 12" xfId="160" xr:uid="{00000000-0005-0000-0000-0000D0000000}"/>
    <cellStyle name="20% - Accent3 12 2" xfId="2994" xr:uid="{00000000-0005-0000-0000-0000D1000000}"/>
    <cellStyle name="20% - Accent3 13" xfId="161" xr:uid="{00000000-0005-0000-0000-0000D2000000}"/>
    <cellStyle name="20% - Accent3 13 2" xfId="2995" xr:uid="{00000000-0005-0000-0000-0000D3000000}"/>
    <cellStyle name="20% - Accent3 14" xfId="162" xr:uid="{00000000-0005-0000-0000-0000D4000000}"/>
    <cellStyle name="20% - Accent3 14 2" xfId="2996" xr:uid="{00000000-0005-0000-0000-0000D5000000}"/>
    <cellStyle name="20% - Accent3 15" xfId="163" xr:uid="{00000000-0005-0000-0000-0000D6000000}"/>
    <cellStyle name="20% - Accent3 15 2" xfId="2997" xr:uid="{00000000-0005-0000-0000-0000D7000000}"/>
    <cellStyle name="20% - Accent3 16" xfId="164" xr:uid="{00000000-0005-0000-0000-0000D8000000}"/>
    <cellStyle name="20% - Accent3 16 2" xfId="2998" xr:uid="{00000000-0005-0000-0000-0000D9000000}"/>
    <cellStyle name="20% - Accent3 17" xfId="165" xr:uid="{00000000-0005-0000-0000-0000DA000000}"/>
    <cellStyle name="20% - Accent3 17 2" xfId="2999" xr:uid="{00000000-0005-0000-0000-0000DB000000}"/>
    <cellStyle name="20% - Accent3 18" xfId="166" xr:uid="{00000000-0005-0000-0000-0000DC000000}"/>
    <cellStyle name="20% - Accent3 18 2" xfId="3000" xr:uid="{00000000-0005-0000-0000-0000DD000000}"/>
    <cellStyle name="20% - Accent3 19" xfId="167" xr:uid="{00000000-0005-0000-0000-0000DE000000}"/>
    <cellStyle name="20% - Accent3 19 2" xfId="3001" xr:uid="{00000000-0005-0000-0000-0000DF000000}"/>
    <cellStyle name="20% - Accent3 2" xfId="168" xr:uid="{00000000-0005-0000-0000-0000E0000000}"/>
    <cellStyle name="20% - Accent3 2 2" xfId="3002" xr:uid="{00000000-0005-0000-0000-0000E1000000}"/>
    <cellStyle name="20% - Accent3 20" xfId="169" xr:uid="{00000000-0005-0000-0000-0000E2000000}"/>
    <cellStyle name="20% - Accent3 20 2" xfId="3003" xr:uid="{00000000-0005-0000-0000-0000E3000000}"/>
    <cellStyle name="20% - Accent3 21" xfId="170" xr:uid="{00000000-0005-0000-0000-0000E4000000}"/>
    <cellStyle name="20% - Accent3 21 2" xfId="3004" xr:uid="{00000000-0005-0000-0000-0000E5000000}"/>
    <cellStyle name="20% - Accent3 22" xfId="171" xr:uid="{00000000-0005-0000-0000-0000E6000000}"/>
    <cellStyle name="20% - Accent3 22 2" xfId="3005" xr:uid="{00000000-0005-0000-0000-0000E7000000}"/>
    <cellStyle name="20% - Accent3 23" xfId="172" xr:uid="{00000000-0005-0000-0000-0000E8000000}"/>
    <cellStyle name="20% - Accent3 23 2" xfId="3006" xr:uid="{00000000-0005-0000-0000-0000E9000000}"/>
    <cellStyle name="20% - Accent3 24" xfId="173" xr:uid="{00000000-0005-0000-0000-0000EA000000}"/>
    <cellStyle name="20% - Accent3 24 2" xfId="3007" xr:uid="{00000000-0005-0000-0000-0000EB000000}"/>
    <cellStyle name="20% - Accent3 25" xfId="174" xr:uid="{00000000-0005-0000-0000-0000EC000000}"/>
    <cellStyle name="20% - Accent3 25 2" xfId="3008" xr:uid="{00000000-0005-0000-0000-0000ED000000}"/>
    <cellStyle name="20% - Accent3 26" xfId="175" xr:uid="{00000000-0005-0000-0000-0000EE000000}"/>
    <cellStyle name="20% - Accent3 26 2" xfId="3009" xr:uid="{00000000-0005-0000-0000-0000EF000000}"/>
    <cellStyle name="20% - Accent3 27" xfId="176" xr:uid="{00000000-0005-0000-0000-0000F0000000}"/>
    <cellStyle name="20% - Accent3 27 2" xfId="3010" xr:uid="{00000000-0005-0000-0000-0000F1000000}"/>
    <cellStyle name="20% - Accent3 28" xfId="177" xr:uid="{00000000-0005-0000-0000-0000F2000000}"/>
    <cellStyle name="20% - Accent3 28 2" xfId="3011" xr:uid="{00000000-0005-0000-0000-0000F3000000}"/>
    <cellStyle name="20% - Accent3 29" xfId="178" xr:uid="{00000000-0005-0000-0000-0000F4000000}"/>
    <cellStyle name="20% - Accent3 29 2" xfId="3012" xr:uid="{00000000-0005-0000-0000-0000F5000000}"/>
    <cellStyle name="20% - Accent3 3" xfId="179" xr:uid="{00000000-0005-0000-0000-0000F6000000}"/>
    <cellStyle name="20% - Accent3 3 2" xfId="3013" xr:uid="{00000000-0005-0000-0000-0000F7000000}"/>
    <cellStyle name="20% - Accent3 30" xfId="180" xr:uid="{00000000-0005-0000-0000-0000F8000000}"/>
    <cellStyle name="20% - Accent3 30 2" xfId="3014" xr:uid="{00000000-0005-0000-0000-0000F9000000}"/>
    <cellStyle name="20% - Accent3 31" xfId="181" xr:uid="{00000000-0005-0000-0000-0000FA000000}"/>
    <cellStyle name="20% - Accent3 31 2" xfId="3015" xr:uid="{00000000-0005-0000-0000-0000FB000000}"/>
    <cellStyle name="20% - Accent3 32" xfId="182" xr:uid="{00000000-0005-0000-0000-0000FC000000}"/>
    <cellStyle name="20% - Accent3 32 2" xfId="3016" xr:uid="{00000000-0005-0000-0000-0000FD000000}"/>
    <cellStyle name="20% - Accent3 33" xfId="183" xr:uid="{00000000-0005-0000-0000-0000FE000000}"/>
    <cellStyle name="20% - Accent3 33 2" xfId="3017" xr:uid="{00000000-0005-0000-0000-0000FF000000}"/>
    <cellStyle name="20% - Accent3 34" xfId="184" xr:uid="{00000000-0005-0000-0000-000000010000}"/>
    <cellStyle name="20% - Accent3 34 2" xfId="3018" xr:uid="{00000000-0005-0000-0000-000001010000}"/>
    <cellStyle name="20% - Accent3 35" xfId="185" xr:uid="{00000000-0005-0000-0000-000002010000}"/>
    <cellStyle name="20% - Accent3 35 2" xfId="3019" xr:uid="{00000000-0005-0000-0000-000003010000}"/>
    <cellStyle name="20% - Accent3 36" xfId="186" xr:uid="{00000000-0005-0000-0000-000004010000}"/>
    <cellStyle name="20% - Accent3 36 2" xfId="3020" xr:uid="{00000000-0005-0000-0000-000005010000}"/>
    <cellStyle name="20% - Accent3 37" xfId="187" xr:uid="{00000000-0005-0000-0000-000006010000}"/>
    <cellStyle name="20% - Accent3 37 2" xfId="3021" xr:uid="{00000000-0005-0000-0000-000007010000}"/>
    <cellStyle name="20% - Accent3 38" xfId="188" xr:uid="{00000000-0005-0000-0000-000008010000}"/>
    <cellStyle name="20% - Accent3 38 2" xfId="3022" xr:uid="{00000000-0005-0000-0000-000009010000}"/>
    <cellStyle name="20% - Accent3 39" xfId="189" xr:uid="{00000000-0005-0000-0000-00000A010000}"/>
    <cellStyle name="20% - Accent3 39 2" xfId="3023" xr:uid="{00000000-0005-0000-0000-00000B010000}"/>
    <cellStyle name="20% - Accent3 4" xfId="190" xr:uid="{00000000-0005-0000-0000-00000C010000}"/>
    <cellStyle name="20% - Accent3 4 2" xfId="3024" xr:uid="{00000000-0005-0000-0000-00000D010000}"/>
    <cellStyle name="20% - Accent3 40" xfId="191" xr:uid="{00000000-0005-0000-0000-00000E010000}"/>
    <cellStyle name="20% - Accent3 40 2" xfId="3025" xr:uid="{00000000-0005-0000-0000-00000F010000}"/>
    <cellStyle name="20% - Accent3 41" xfId="192" xr:uid="{00000000-0005-0000-0000-000010010000}"/>
    <cellStyle name="20% - Accent3 41 2" xfId="3026" xr:uid="{00000000-0005-0000-0000-000011010000}"/>
    <cellStyle name="20% - Accent3 42" xfId="193" xr:uid="{00000000-0005-0000-0000-000012010000}"/>
    <cellStyle name="20% - Accent3 42 2" xfId="3027" xr:uid="{00000000-0005-0000-0000-000013010000}"/>
    <cellStyle name="20% - Accent3 43" xfId="194" xr:uid="{00000000-0005-0000-0000-000014010000}"/>
    <cellStyle name="20% - Accent3 43 2" xfId="3028" xr:uid="{00000000-0005-0000-0000-000015010000}"/>
    <cellStyle name="20% - Accent3 44" xfId="195" xr:uid="{00000000-0005-0000-0000-000016010000}"/>
    <cellStyle name="20% - Accent3 44 2" xfId="3029" xr:uid="{00000000-0005-0000-0000-000017010000}"/>
    <cellStyle name="20% - Accent3 5" xfId="196" xr:uid="{00000000-0005-0000-0000-000018010000}"/>
    <cellStyle name="20% - Accent3 5 2" xfId="3030" xr:uid="{00000000-0005-0000-0000-000019010000}"/>
    <cellStyle name="20% - Accent3 6" xfId="197" xr:uid="{00000000-0005-0000-0000-00001A010000}"/>
    <cellStyle name="20% - Accent3 6 2" xfId="3031" xr:uid="{00000000-0005-0000-0000-00001B010000}"/>
    <cellStyle name="20% - Accent3 7" xfId="198" xr:uid="{00000000-0005-0000-0000-00001C010000}"/>
    <cellStyle name="20% - Accent3 7 2" xfId="3032" xr:uid="{00000000-0005-0000-0000-00001D010000}"/>
    <cellStyle name="20% - Accent3 8" xfId="199" xr:uid="{00000000-0005-0000-0000-00001E010000}"/>
    <cellStyle name="20% - Accent3 8 2" xfId="3033" xr:uid="{00000000-0005-0000-0000-00001F010000}"/>
    <cellStyle name="20% - Accent3 9" xfId="200" xr:uid="{00000000-0005-0000-0000-000020010000}"/>
    <cellStyle name="20% - Accent3 9 2" xfId="3034" xr:uid="{00000000-0005-0000-0000-000021010000}"/>
    <cellStyle name="20% - Accent4" xfId="47" builtinId="42" customBuiltin="1"/>
    <cellStyle name="20% - Accent4 10" xfId="201" xr:uid="{00000000-0005-0000-0000-000023010000}"/>
    <cellStyle name="20% - Accent4 10 2" xfId="3035" xr:uid="{00000000-0005-0000-0000-000024010000}"/>
    <cellStyle name="20% - Accent4 11" xfId="202" xr:uid="{00000000-0005-0000-0000-000025010000}"/>
    <cellStyle name="20% - Accent4 11 2" xfId="3036" xr:uid="{00000000-0005-0000-0000-000026010000}"/>
    <cellStyle name="20% - Accent4 12" xfId="203" xr:uid="{00000000-0005-0000-0000-000027010000}"/>
    <cellStyle name="20% - Accent4 12 2" xfId="3037" xr:uid="{00000000-0005-0000-0000-000028010000}"/>
    <cellStyle name="20% - Accent4 13" xfId="204" xr:uid="{00000000-0005-0000-0000-000029010000}"/>
    <cellStyle name="20% - Accent4 13 2" xfId="3038" xr:uid="{00000000-0005-0000-0000-00002A010000}"/>
    <cellStyle name="20% - Accent4 14" xfId="205" xr:uid="{00000000-0005-0000-0000-00002B010000}"/>
    <cellStyle name="20% - Accent4 14 2" xfId="3039" xr:uid="{00000000-0005-0000-0000-00002C010000}"/>
    <cellStyle name="20% - Accent4 15" xfId="206" xr:uid="{00000000-0005-0000-0000-00002D010000}"/>
    <cellStyle name="20% - Accent4 15 2" xfId="3040" xr:uid="{00000000-0005-0000-0000-00002E010000}"/>
    <cellStyle name="20% - Accent4 16" xfId="207" xr:uid="{00000000-0005-0000-0000-00002F010000}"/>
    <cellStyle name="20% - Accent4 16 2" xfId="3041" xr:uid="{00000000-0005-0000-0000-000030010000}"/>
    <cellStyle name="20% - Accent4 17" xfId="208" xr:uid="{00000000-0005-0000-0000-000031010000}"/>
    <cellStyle name="20% - Accent4 17 2" xfId="3042" xr:uid="{00000000-0005-0000-0000-000032010000}"/>
    <cellStyle name="20% - Accent4 18" xfId="209" xr:uid="{00000000-0005-0000-0000-000033010000}"/>
    <cellStyle name="20% - Accent4 18 2" xfId="3043" xr:uid="{00000000-0005-0000-0000-000034010000}"/>
    <cellStyle name="20% - Accent4 19" xfId="210" xr:uid="{00000000-0005-0000-0000-000035010000}"/>
    <cellStyle name="20% - Accent4 19 2" xfId="3044" xr:uid="{00000000-0005-0000-0000-000036010000}"/>
    <cellStyle name="20% - Accent4 2" xfId="211" xr:uid="{00000000-0005-0000-0000-000037010000}"/>
    <cellStyle name="20% - Accent4 2 2" xfId="3045" xr:uid="{00000000-0005-0000-0000-000038010000}"/>
    <cellStyle name="20% - Accent4 20" xfId="212" xr:uid="{00000000-0005-0000-0000-000039010000}"/>
    <cellStyle name="20% - Accent4 20 2" xfId="3046" xr:uid="{00000000-0005-0000-0000-00003A010000}"/>
    <cellStyle name="20% - Accent4 21" xfId="213" xr:uid="{00000000-0005-0000-0000-00003B010000}"/>
    <cellStyle name="20% - Accent4 21 2" xfId="3047" xr:uid="{00000000-0005-0000-0000-00003C010000}"/>
    <cellStyle name="20% - Accent4 22" xfId="214" xr:uid="{00000000-0005-0000-0000-00003D010000}"/>
    <cellStyle name="20% - Accent4 22 2" xfId="3048" xr:uid="{00000000-0005-0000-0000-00003E010000}"/>
    <cellStyle name="20% - Accent4 23" xfId="215" xr:uid="{00000000-0005-0000-0000-00003F010000}"/>
    <cellStyle name="20% - Accent4 23 2" xfId="3049" xr:uid="{00000000-0005-0000-0000-000040010000}"/>
    <cellStyle name="20% - Accent4 24" xfId="216" xr:uid="{00000000-0005-0000-0000-000041010000}"/>
    <cellStyle name="20% - Accent4 24 2" xfId="3050" xr:uid="{00000000-0005-0000-0000-000042010000}"/>
    <cellStyle name="20% - Accent4 25" xfId="217" xr:uid="{00000000-0005-0000-0000-000043010000}"/>
    <cellStyle name="20% - Accent4 25 2" xfId="3051" xr:uid="{00000000-0005-0000-0000-000044010000}"/>
    <cellStyle name="20% - Accent4 26" xfId="218" xr:uid="{00000000-0005-0000-0000-000045010000}"/>
    <cellStyle name="20% - Accent4 26 2" xfId="3052" xr:uid="{00000000-0005-0000-0000-000046010000}"/>
    <cellStyle name="20% - Accent4 27" xfId="219" xr:uid="{00000000-0005-0000-0000-000047010000}"/>
    <cellStyle name="20% - Accent4 27 2" xfId="3053" xr:uid="{00000000-0005-0000-0000-000048010000}"/>
    <cellStyle name="20% - Accent4 28" xfId="220" xr:uid="{00000000-0005-0000-0000-000049010000}"/>
    <cellStyle name="20% - Accent4 28 2" xfId="3054" xr:uid="{00000000-0005-0000-0000-00004A010000}"/>
    <cellStyle name="20% - Accent4 29" xfId="221" xr:uid="{00000000-0005-0000-0000-00004B010000}"/>
    <cellStyle name="20% - Accent4 29 2" xfId="3055" xr:uid="{00000000-0005-0000-0000-00004C010000}"/>
    <cellStyle name="20% - Accent4 3" xfId="222" xr:uid="{00000000-0005-0000-0000-00004D010000}"/>
    <cellStyle name="20% - Accent4 3 2" xfId="3056" xr:uid="{00000000-0005-0000-0000-00004E010000}"/>
    <cellStyle name="20% - Accent4 30" xfId="223" xr:uid="{00000000-0005-0000-0000-00004F010000}"/>
    <cellStyle name="20% - Accent4 30 2" xfId="3057" xr:uid="{00000000-0005-0000-0000-000050010000}"/>
    <cellStyle name="20% - Accent4 31" xfId="224" xr:uid="{00000000-0005-0000-0000-000051010000}"/>
    <cellStyle name="20% - Accent4 31 2" xfId="3058" xr:uid="{00000000-0005-0000-0000-000052010000}"/>
    <cellStyle name="20% - Accent4 32" xfId="225" xr:uid="{00000000-0005-0000-0000-000053010000}"/>
    <cellStyle name="20% - Accent4 32 2" xfId="3059" xr:uid="{00000000-0005-0000-0000-000054010000}"/>
    <cellStyle name="20% - Accent4 33" xfId="226" xr:uid="{00000000-0005-0000-0000-000055010000}"/>
    <cellStyle name="20% - Accent4 33 2" xfId="3060" xr:uid="{00000000-0005-0000-0000-000056010000}"/>
    <cellStyle name="20% - Accent4 34" xfId="227" xr:uid="{00000000-0005-0000-0000-000057010000}"/>
    <cellStyle name="20% - Accent4 34 2" xfId="3061" xr:uid="{00000000-0005-0000-0000-000058010000}"/>
    <cellStyle name="20% - Accent4 35" xfId="228" xr:uid="{00000000-0005-0000-0000-000059010000}"/>
    <cellStyle name="20% - Accent4 35 2" xfId="3062" xr:uid="{00000000-0005-0000-0000-00005A010000}"/>
    <cellStyle name="20% - Accent4 36" xfId="229" xr:uid="{00000000-0005-0000-0000-00005B010000}"/>
    <cellStyle name="20% - Accent4 36 2" xfId="3063" xr:uid="{00000000-0005-0000-0000-00005C010000}"/>
    <cellStyle name="20% - Accent4 37" xfId="230" xr:uid="{00000000-0005-0000-0000-00005D010000}"/>
    <cellStyle name="20% - Accent4 37 2" xfId="3064" xr:uid="{00000000-0005-0000-0000-00005E010000}"/>
    <cellStyle name="20% - Accent4 38" xfId="231" xr:uid="{00000000-0005-0000-0000-00005F010000}"/>
    <cellStyle name="20% - Accent4 38 2" xfId="3065" xr:uid="{00000000-0005-0000-0000-000060010000}"/>
    <cellStyle name="20% - Accent4 39" xfId="232" xr:uid="{00000000-0005-0000-0000-000061010000}"/>
    <cellStyle name="20% - Accent4 39 2" xfId="3066" xr:uid="{00000000-0005-0000-0000-000062010000}"/>
    <cellStyle name="20% - Accent4 4" xfId="233" xr:uid="{00000000-0005-0000-0000-000063010000}"/>
    <cellStyle name="20% - Accent4 4 2" xfId="3067" xr:uid="{00000000-0005-0000-0000-000064010000}"/>
    <cellStyle name="20% - Accent4 40" xfId="234" xr:uid="{00000000-0005-0000-0000-000065010000}"/>
    <cellStyle name="20% - Accent4 40 2" xfId="3068" xr:uid="{00000000-0005-0000-0000-000066010000}"/>
    <cellStyle name="20% - Accent4 41" xfId="235" xr:uid="{00000000-0005-0000-0000-000067010000}"/>
    <cellStyle name="20% - Accent4 41 2" xfId="3069" xr:uid="{00000000-0005-0000-0000-000068010000}"/>
    <cellStyle name="20% - Accent4 42" xfId="236" xr:uid="{00000000-0005-0000-0000-000069010000}"/>
    <cellStyle name="20% - Accent4 42 2" xfId="3070" xr:uid="{00000000-0005-0000-0000-00006A010000}"/>
    <cellStyle name="20% - Accent4 43" xfId="237" xr:uid="{00000000-0005-0000-0000-00006B010000}"/>
    <cellStyle name="20% - Accent4 43 2" xfId="3071" xr:uid="{00000000-0005-0000-0000-00006C010000}"/>
    <cellStyle name="20% - Accent4 44" xfId="238" xr:uid="{00000000-0005-0000-0000-00006D010000}"/>
    <cellStyle name="20% - Accent4 44 2" xfId="3072" xr:uid="{00000000-0005-0000-0000-00006E010000}"/>
    <cellStyle name="20% - Accent4 5" xfId="239" xr:uid="{00000000-0005-0000-0000-00006F010000}"/>
    <cellStyle name="20% - Accent4 5 2" xfId="3073" xr:uid="{00000000-0005-0000-0000-000070010000}"/>
    <cellStyle name="20% - Accent4 6" xfId="240" xr:uid="{00000000-0005-0000-0000-000071010000}"/>
    <cellStyle name="20% - Accent4 6 2" xfId="3074" xr:uid="{00000000-0005-0000-0000-000072010000}"/>
    <cellStyle name="20% - Accent4 7" xfId="241" xr:uid="{00000000-0005-0000-0000-000073010000}"/>
    <cellStyle name="20% - Accent4 7 2" xfId="3075" xr:uid="{00000000-0005-0000-0000-000074010000}"/>
    <cellStyle name="20% - Accent4 8" xfId="242" xr:uid="{00000000-0005-0000-0000-000075010000}"/>
    <cellStyle name="20% - Accent4 8 2" xfId="3076" xr:uid="{00000000-0005-0000-0000-000076010000}"/>
    <cellStyle name="20% - Accent4 9" xfId="243" xr:uid="{00000000-0005-0000-0000-000077010000}"/>
    <cellStyle name="20% - Accent4 9 2" xfId="3077" xr:uid="{00000000-0005-0000-0000-000078010000}"/>
    <cellStyle name="20% - Accent5" xfId="51" builtinId="46" customBuiltin="1"/>
    <cellStyle name="20% - Accent5 10" xfId="244" xr:uid="{00000000-0005-0000-0000-00007A010000}"/>
    <cellStyle name="20% - Accent5 10 2" xfId="3078" xr:uid="{00000000-0005-0000-0000-00007B010000}"/>
    <cellStyle name="20% - Accent5 11" xfId="245" xr:uid="{00000000-0005-0000-0000-00007C010000}"/>
    <cellStyle name="20% - Accent5 11 2" xfId="3079" xr:uid="{00000000-0005-0000-0000-00007D010000}"/>
    <cellStyle name="20% - Accent5 12" xfId="246" xr:uid="{00000000-0005-0000-0000-00007E010000}"/>
    <cellStyle name="20% - Accent5 12 2" xfId="3080" xr:uid="{00000000-0005-0000-0000-00007F010000}"/>
    <cellStyle name="20% - Accent5 13" xfId="247" xr:uid="{00000000-0005-0000-0000-000080010000}"/>
    <cellStyle name="20% - Accent5 13 2" xfId="3081" xr:uid="{00000000-0005-0000-0000-000081010000}"/>
    <cellStyle name="20% - Accent5 14" xfId="248" xr:uid="{00000000-0005-0000-0000-000082010000}"/>
    <cellStyle name="20% - Accent5 14 2" xfId="3082" xr:uid="{00000000-0005-0000-0000-000083010000}"/>
    <cellStyle name="20% - Accent5 15" xfId="249" xr:uid="{00000000-0005-0000-0000-000084010000}"/>
    <cellStyle name="20% - Accent5 15 2" xfId="3083" xr:uid="{00000000-0005-0000-0000-000085010000}"/>
    <cellStyle name="20% - Accent5 16" xfId="250" xr:uid="{00000000-0005-0000-0000-000086010000}"/>
    <cellStyle name="20% - Accent5 16 2" xfId="3084" xr:uid="{00000000-0005-0000-0000-000087010000}"/>
    <cellStyle name="20% - Accent5 17" xfId="251" xr:uid="{00000000-0005-0000-0000-000088010000}"/>
    <cellStyle name="20% - Accent5 17 2" xfId="3085" xr:uid="{00000000-0005-0000-0000-000089010000}"/>
    <cellStyle name="20% - Accent5 18" xfId="252" xr:uid="{00000000-0005-0000-0000-00008A010000}"/>
    <cellStyle name="20% - Accent5 18 2" xfId="3086" xr:uid="{00000000-0005-0000-0000-00008B010000}"/>
    <cellStyle name="20% - Accent5 19" xfId="253" xr:uid="{00000000-0005-0000-0000-00008C010000}"/>
    <cellStyle name="20% - Accent5 19 2" xfId="3087" xr:uid="{00000000-0005-0000-0000-00008D010000}"/>
    <cellStyle name="20% - Accent5 2" xfId="254" xr:uid="{00000000-0005-0000-0000-00008E010000}"/>
    <cellStyle name="20% - Accent5 2 2" xfId="3088" xr:uid="{00000000-0005-0000-0000-00008F010000}"/>
    <cellStyle name="20% - Accent5 20" xfId="255" xr:uid="{00000000-0005-0000-0000-000090010000}"/>
    <cellStyle name="20% - Accent5 20 2" xfId="3089" xr:uid="{00000000-0005-0000-0000-000091010000}"/>
    <cellStyle name="20% - Accent5 21" xfId="256" xr:uid="{00000000-0005-0000-0000-000092010000}"/>
    <cellStyle name="20% - Accent5 21 2" xfId="3090" xr:uid="{00000000-0005-0000-0000-000093010000}"/>
    <cellStyle name="20% - Accent5 22" xfId="257" xr:uid="{00000000-0005-0000-0000-000094010000}"/>
    <cellStyle name="20% - Accent5 22 2" xfId="3091" xr:uid="{00000000-0005-0000-0000-000095010000}"/>
    <cellStyle name="20% - Accent5 23" xfId="258" xr:uid="{00000000-0005-0000-0000-000096010000}"/>
    <cellStyle name="20% - Accent5 23 2" xfId="3092" xr:uid="{00000000-0005-0000-0000-000097010000}"/>
    <cellStyle name="20% - Accent5 24" xfId="259" xr:uid="{00000000-0005-0000-0000-000098010000}"/>
    <cellStyle name="20% - Accent5 24 2" xfId="3093" xr:uid="{00000000-0005-0000-0000-000099010000}"/>
    <cellStyle name="20% - Accent5 25" xfId="260" xr:uid="{00000000-0005-0000-0000-00009A010000}"/>
    <cellStyle name="20% - Accent5 25 2" xfId="3094" xr:uid="{00000000-0005-0000-0000-00009B010000}"/>
    <cellStyle name="20% - Accent5 26" xfId="261" xr:uid="{00000000-0005-0000-0000-00009C010000}"/>
    <cellStyle name="20% - Accent5 26 2" xfId="3095" xr:uid="{00000000-0005-0000-0000-00009D010000}"/>
    <cellStyle name="20% - Accent5 27" xfId="262" xr:uid="{00000000-0005-0000-0000-00009E010000}"/>
    <cellStyle name="20% - Accent5 27 2" xfId="3096" xr:uid="{00000000-0005-0000-0000-00009F010000}"/>
    <cellStyle name="20% - Accent5 28" xfId="263" xr:uid="{00000000-0005-0000-0000-0000A0010000}"/>
    <cellStyle name="20% - Accent5 28 2" xfId="3097" xr:uid="{00000000-0005-0000-0000-0000A1010000}"/>
    <cellStyle name="20% - Accent5 29" xfId="264" xr:uid="{00000000-0005-0000-0000-0000A2010000}"/>
    <cellStyle name="20% - Accent5 29 2" xfId="3098" xr:uid="{00000000-0005-0000-0000-0000A3010000}"/>
    <cellStyle name="20% - Accent5 3" xfId="265" xr:uid="{00000000-0005-0000-0000-0000A4010000}"/>
    <cellStyle name="20% - Accent5 3 2" xfId="3099" xr:uid="{00000000-0005-0000-0000-0000A5010000}"/>
    <cellStyle name="20% - Accent5 30" xfId="266" xr:uid="{00000000-0005-0000-0000-0000A6010000}"/>
    <cellStyle name="20% - Accent5 30 2" xfId="3100" xr:uid="{00000000-0005-0000-0000-0000A7010000}"/>
    <cellStyle name="20% - Accent5 31" xfId="267" xr:uid="{00000000-0005-0000-0000-0000A8010000}"/>
    <cellStyle name="20% - Accent5 31 2" xfId="3101" xr:uid="{00000000-0005-0000-0000-0000A9010000}"/>
    <cellStyle name="20% - Accent5 32" xfId="268" xr:uid="{00000000-0005-0000-0000-0000AA010000}"/>
    <cellStyle name="20% - Accent5 32 2" xfId="3102" xr:uid="{00000000-0005-0000-0000-0000AB010000}"/>
    <cellStyle name="20% - Accent5 33" xfId="269" xr:uid="{00000000-0005-0000-0000-0000AC010000}"/>
    <cellStyle name="20% - Accent5 33 2" xfId="3103" xr:uid="{00000000-0005-0000-0000-0000AD010000}"/>
    <cellStyle name="20% - Accent5 34" xfId="270" xr:uid="{00000000-0005-0000-0000-0000AE010000}"/>
    <cellStyle name="20% - Accent5 34 2" xfId="3104" xr:uid="{00000000-0005-0000-0000-0000AF010000}"/>
    <cellStyle name="20% - Accent5 35" xfId="271" xr:uid="{00000000-0005-0000-0000-0000B0010000}"/>
    <cellStyle name="20% - Accent5 35 2" xfId="3105" xr:uid="{00000000-0005-0000-0000-0000B1010000}"/>
    <cellStyle name="20% - Accent5 36" xfId="272" xr:uid="{00000000-0005-0000-0000-0000B2010000}"/>
    <cellStyle name="20% - Accent5 36 2" xfId="3106" xr:uid="{00000000-0005-0000-0000-0000B3010000}"/>
    <cellStyle name="20% - Accent5 37" xfId="273" xr:uid="{00000000-0005-0000-0000-0000B4010000}"/>
    <cellStyle name="20% - Accent5 37 2" xfId="3107" xr:uid="{00000000-0005-0000-0000-0000B5010000}"/>
    <cellStyle name="20% - Accent5 38" xfId="274" xr:uid="{00000000-0005-0000-0000-0000B6010000}"/>
    <cellStyle name="20% - Accent5 38 2" xfId="3108" xr:uid="{00000000-0005-0000-0000-0000B7010000}"/>
    <cellStyle name="20% - Accent5 39" xfId="275" xr:uid="{00000000-0005-0000-0000-0000B8010000}"/>
    <cellStyle name="20% - Accent5 39 2" xfId="3109" xr:uid="{00000000-0005-0000-0000-0000B9010000}"/>
    <cellStyle name="20% - Accent5 4" xfId="276" xr:uid="{00000000-0005-0000-0000-0000BA010000}"/>
    <cellStyle name="20% - Accent5 4 2" xfId="3110" xr:uid="{00000000-0005-0000-0000-0000BB010000}"/>
    <cellStyle name="20% - Accent5 40" xfId="277" xr:uid="{00000000-0005-0000-0000-0000BC010000}"/>
    <cellStyle name="20% - Accent5 40 2" xfId="3111" xr:uid="{00000000-0005-0000-0000-0000BD010000}"/>
    <cellStyle name="20% - Accent5 41" xfId="278" xr:uid="{00000000-0005-0000-0000-0000BE010000}"/>
    <cellStyle name="20% - Accent5 41 2" xfId="3112" xr:uid="{00000000-0005-0000-0000-0000BF010000}"/>
    <cellStyle name="20% - Accent5 42" xfId="279" xr:uid="{00000000-0005-0000-0000-0000C0010000}"/>
    <cellStyle name="20% - Accent5 42 2" xfId="3113" xr:uid="{00000000-0005-0000-0000-0000C1010000}"/>
    <cellStyle name="20% - Accent5 43" xfId="280" xr:uid="{00000000-0005-0000-0000-0000C2010000}"/>
    <cellStyle name="20% - Accent5 43 2" xfId="3114" xr:uid="{00000000-0005-0000-0000-0000C3010000}"/>
    <cellStyle name="20% - Accent5 44" xfId="281" xr:uid="{00000000-0005-0000-0000-0000C4010000}"/>
    <cellStyle name="20% - Accent5 44 2" xfId="3115" xr:uid="{00000000-0005-0000-0000-0000C5010000}"/>
    <cellStyle name="20% - Accent5 5" xfId="282" xr:uid="{00000000-0005-0000-0000-0000C6010000}"/>
    <cellStyle name="20% - Accent5 5 2" xfId="3116" xr:uid="{00000000-0005-0000-0000-0000C7010000}"/>
    <cellStyle name="20% - Accent5 6" xfId="283" xr:uid="{00000000-0005-0000-0000-0000C8010000}"/>
    <cellStyle name="20% - Accent5 6 2" xfId="3117" xr:uid="{00000000-0005-0000-0000-0000C9010000}"/>
    <cellStyle name="20% - Accent5 7" xfId="284" xr:uid="{00000000-0005-0000-0000-0000CA010000}"/>
    <cellStyle name="20% - Accent5 7 2" xfId="3118" xr:uid="{00000000-0005-0000-0000-0000CB010000}"/>
    <cellStyle name="20% - Accent5 8" xfId="285" xr:uid="{00000000-0005-0000-0000-0000CC010000}"/>
    <cellStyle name="20% - Accent5 8 2" xfId="3119" xr:uid="{00000000-0005-0000-0000-0000CD010000}"/>
    <cellStyle name="20% - Accent5 9" xfId="286" xr:uid="{00000000-0005-0000-0000-0000CE010000}"/>
    <cellStyle name="20% - Accent5 9 2" xfId="3120" xr:uid="{00000000-0005-0000-0000-0000CF010000}"/>
    <cellStyle name="20% - Accent6" xfId="55" builtinId="50" customBuiltin="1"/>
    <cellStyle name="20% - Accent6 10" xfId="287" xr:uid="{00000000-0005-0000-0000-0000D1010000}"/>
    <cellStyle name="20% - Accent6 10 2" xfId="3121" xr:uid="{00000000-0005-0000-0000-0000D2010000}"/>
    <cellStyle name="20% - Accent6 11" xfId="288" xr:uid="{00000000-0005-0000-0000-0000D3010000}"/>
    <cellStyle name="20% - Accent6 11 2" xfId="3122" xr:uid="{00000000-0005-0000-0000-0000D4010000}"/>
    <cellStyle name="20% - Accent6 12" xfId="289" xr:uid="{00000000-0005-0000-0000-0000D5010000}"/>
    <cellStyle name="20% - Accent6 12 2" xfId="3123" xr:uid="{00000000-0005-0000-0000-0000D6010000}"/>
    <cellStyle name="20% - Accent6 13" xfId="290" xr:uid="{00000000-0005-0000-0000-0000D7010000}"/>
    <cellStyle name="20% - Accent6 13 2" xfId="3124" xr:uid="{00000000-0005-0000-0000-0000D8010000}"/>
    <cellStyle name="20% - Accent6 14" xfId="291" xr:uid="{00000000-0005-0000-0000-0000D9010000}"/>
    <cellStyle name="20% - Accent6 14 2" xfId="3125" xr:uid="{00000000-0005-0000-0000-0000DA010000}"/>
    <cellStyle name="20% - Accent6 15" xfId="292" xr:uid="{00000000-0005-0000-0000-0000DB010000}"/>
    <cellStyle name="20% - Accent6 15 2" xfId="3126" xr:uid="{00000000-0005-0000-0000-0000DC010000}"/>
    <cellStyle name="20% - Accent6 16" xfId="293" xr:uid="{00000000-0005-0000-0000-0000DD010000}"/>
    <cellStyle name="20% - Accent6 16 2" xfId="3127" xr:uid="{00000000-0005-0000-0000-0000DE010000}"/>
    <cellStyle name="20% - Accent6 17" xfId="294" xr:uid="{00000000-0005-0000-0000-0000DF010000}"/>
    <cellStyle name="20% - Accent6 17 2" xfId="3128" xr:uid="{00000000-0005-0000-0000-0000E0010000}"/>
    <cellStyle name="20% - Accent6 18" xfId="295" xr:uid="{00000000-0005-0000-0000-0000E1010000}"/>
    <cellStyle name="20% - Accent6 18 2" xfId="3129" xr:uid="{00000000-0005-0000-0000-0000E2010000}"/>
    <cellStyle name="20% - Accent6 19" xfId="296" xr:uid="{00000000-0005-0000-0000-0000E3010000}"/>
    <cellStyle name="20% - Accent6 19 2" xfId="3130" xr:uid="{00000000-0005-0000-0000-0000E4010000}"/>
    <cellStyle name="20% - Accent6 2" xfId="297" xr:uid="{00000000-0005-0000-0000-0000E5010000}"/>
    <cellStyle name="20% - Accent6 2 2" xfId="3131" xr:uid="{00000000-0005-0000-0000-0000E6010000}"/>
    <cellStyle name="20% - Accent6 20" xfId="298" xr:uid="{00000000-0005-0000-0000-0000E7010000}"/>
    <cellStyle name="20% - Accent6 20 2" xfId="3132" xr:uid="{00000000-0005-0000-0000-0000E8010000}"/>
    <cellStyle name="20% - Accent6 21" xfId="299" xr:uid="{00000000-0005-0000-0000-0000E9010000}"/>
    <cellStyle name="20% - Accent6 21 2" xfId="3133" xr:uid="{00000000-0005-0000-0000-0000EA010000}"/>
    <cellStyle name="20% - Accent6 22" xfId="300" xr:uid="{00000000-0005-0000-0000-0000EB010000}"/>
    <cellStyle name="20% - Accent6 22 2" xfId="3134" xr:uid="{00000000-0005-0000-0000-0000EC010000}"/>
    <cellStyle name="20% - Accent6 23" xfId="301" xr:uid="{00000000-0005-0000-0000-0000ED010000}"/>
    <cellStyle name="20% - Accent6 23 2" xfId="3135" xr:uid="{00000000-0005-0000-0000-0000EE010000}"/>
    <cellStyle name="20% - Accent6 24" xfId="302" xr:uid="{00000000-0005-0000-0000-0000EF010000}"/>
    <cellStyle name="20% - Accent6 24 2" xfId="3136" xr:uid="{00000000-0005-0000-0000-0000F0010000}"/>
    <cellStyle name="20% - Accent6 25" xfId="303" xr:uid="{00000000-0005-0000-0000-0000F1010000}"/>
    <cellStyle name="20% - Accent6 25 2" xfId="3137" xr:uid="{00000000-0005-0000-0000-0000F2010000}"/>
    <cellStyle name="20% - Accent6 26" xfId="304" xr:uid="{00000000-0005-0000-0000-0000F3010000}"/>
    <cellStyle name="20% - Accent6 26 2" xfId="3138" xr:uid="{00000000-0005-0000-0000-0000F4010000}"/>
    <cellStyle name="20% - Accent6 27" xfId="305" xr:uid="{00000000-0005-0000-0000-0000F5010000}"/>
    <cellStyle name="20% - Accent6 27 2" xfId="3139" xr:uid="{00000000-0005-0000-0000-0000F6010000}"/>
    <cellStyle name="20% - Accent6 28" xfId="306" xr:uid="{00000000-0005-0000-0000-0000F7010000}"/>
    <cellStyle name="20% - Accent6 28 2" xfId="3140" xr:uid="{00000000-0005-0000-0000-0000F8010000}"/>
    <cellStyle name="20% - Accent6 29" xfId="307" xr:uid="{00000000-0005-0000-0000-0000F9010000}"/>
    <cellStyle name="20% - Accent6 29 2" xfId="3141" xr:uid="{00000000-0005-0000-0000-0000FA010000}"/>
    <cellStyle name="20% - Accent6 3" xfId="308" xr:uid="{00000000-0005-0000-0000-0000FB010000}"/>
    <cellStyle name="20% - Accent6 3 2" xfId="3142" xr:uid="{00000000-0005-0000-0000-0000FC010000}"/>
    <cellStyle name="20% - Accent6 30" xfId="309" xr:uid="{00000000-0005-0000-0000-0000FD010000}"/>
    <cellStyle name="20% - Accent6 30 2" xfId="3143" xr:uid="{00000000-0005-0000-0000-0000FE010000}"/>
    <cellStyle name="20% - Accent6 31" xfId="310" xr:uid="{00000000-0005-0000-0000-0000FF010000}"/>
    <cellStyle name="20% - Accent6 31 2" xfId="3144" xr:uid="{00000000-0005-0000-0000-000000020000}"/>
    <cellStyle name="20% - Accent6 32" xfId="311" xr:uid="{00000000-0005-0000-0000-000001020000}"/>
    <cellStyle name="20% - Accent6 32 2" xfId="3145" xr:uid="{00000000-0005-0000-0000-000002020000}"/>
    <cellStyle name="20% - Accent6 33" xfId="312" xr:uid="{00000000-0005-0000-0000-000003020000}"/>
    <cellStyle name="20% - Accent6 33 2" xfId="3146" xr:uid="{00000000-0005-0000-0000-000004020000}"/>
    <cellStyle name="20% - Accent6 34" xfId="313" xr:uid="{00000000-0005-0000-0000-000005020000}"/>
    <cellStyle name="20% - Accent6 34 2" xfId="3147" xr:uid="{00000000-0005-0000-0000-000006020000}"/>
    <cellStyle name="20% - Accent6 35" xfId="314" xr:uid="{00000000-0005-0000-0000-000007020000}"/>
    <cellStyle name="20% - Accent6 35 2" xfId="3148" xr:uid="{00000000-0005-0000-0000-000008020000}"/>
    <cellStyle name="20% - Accent6 36" xfId="315" xr:uid="{00000000-0005-0000-0000-000009020000}"/>
    <cellStyle name="20% - Accent6 36 2" xfId="3149" xr:uid="{00000000-0005-0000-0000-00000A020000}"/>
    <cellStyle name="20% - Accent6 37" xfId="316" xr:uid="{00000000-0005-0000-0000-00000B020000}"/>
    <cellStyle name="20% - Accent6 37 2" xfId="3150" xr:uid="{00000000-0005-0000-0000-00000C020000}"/>
    <cellStyle name="20% - Accent6 38" xfId="317" xr:uid="{00000000-0005-0000-0000-00000D020000}"/>
    <cellStyle name="20% - Accent6 38 2" xfId="3151" xr:uid="{00000000-0005-0000-0000-00000E020000}"/>
    <cellStyle name="20% - Accent6 39" xfId="318" xr:uid="{00000000-0005-0000-0000-00000F020000}"/>
    <cellStyle name="20% - Accent6 39 2" xfId="3152" xr:uid="{00000000-0005-0000-0000-000010020000}"/>
    <cellStyle name="20% - Accent6 4" xfId="319" xr:uid="{00000000-0005-0000-0000-000011020000}"/>
    <cellStyle name="20% - Accent6 4 2" xfId="3153" xr:uid="{00000000-0005-0000-0000-000012020000}"/>
    <cellStyle name="20% - Accent6 40" xfId="320" xr:uid="{00000000-0005-0000-0000-000013020000}"/>
    <cellStyle name="20% - Accent6 40 2" xfId="3154" xr:uid="{00000000-0005-0000-0000-000014020000}"/>
    <cellStyle name="20% - Accent6 41" xfId="321" xr:uid="{00000000-0005-0000-0000-000015020000}"/>
    <cellStyle name="20% - Accent6 41 2" xfId="3155" xr:uid="{00000000-0005-0000-0000-000016020000}"/>
    <cellStyle name="20% - Accent6 42" xfId="322" xr:uid="{00000000-0005-0000-0000-000017020000}"/>
    <cellStyle name="20% - Accent6 42 2" xfId="3156" xr:uid="{00000000-0005-0000-0000-000018020000}"/>
    <cellStyle name="20% - Accent6 43" xfId="323" xr:uid="{00000000-0005-0000-0000-000019020000}"/>
    <cellStyle name="20% - Accent6 43 2" xfId="3157" xr:uid="{00000000-0005-0000-0000-00001A020000}"/>
    <cellStyle name="20% - Accent6 44" xfId="324" xr:uid="{00000000-0005-0000-0000-00001B020000}"/>
    <cellStyle name="20% - Accent6 44 2" xfId="3158" xr:uid="{00000000-0005-0000-0000-00001C020000}"/>
    <cellStyle name="20% - Accent6 5" xfId="325" xr:uid="{00000000-0005-0000-0000-00001D020000}"/>
    <cellStyle name="20% - Accent6 5 2" xfId="3159" xr:uid="{00000000-0005-0000-0000-00001E020000}"/>
    <cellStyle name="20% - Accent6 6" xfId="326" xr:uid="{00000000-0005-0000-0000-00001F020000}"/>
    <cellStyle name="20% - Accent6 6 2" xfId="3160" xr:uid="{00000000-0005-0000-0000-000020020000}"/>
    <cellStyle name="20% - Accent6 7" xfId="327" xr:uid="{00000000-0005-0000-0000-000021020000}"/>
    <cellStyle name="20% - Accent6 7 2" xfId="3161" xr:uid="{00000000-0005-0000-0000-000022020000}"/>
    <cellStyle name="20% - Accent6 8" xfId="328" xr:uid="{00000000-0005-0000-0000-000023020000}"/>
    <cellStyle name="20% - Accent6 8 2" xfId="3162" xr:uid="{00000000-0005-0000-0000-000024020000}"/>
    <cellStyle name="20% - Accent6 9" xfId="329" xr:uid="{00000000-0005-0000-0000-000025020000}"/>
    <cellStyle name="20% - Accent6 9 2" xfId="3163" xr:uid="{00000000-0005-0000-0000-000026020000}"/>
    <cellStyle name="20% - 强调文字颜色 1" xfId="2096" xr:uid="{00000000-0005-0000-0000-000027020000}"/>
    <cellStyle name="20% - 强调文字颜色 1 2" xfId="3164" xr:uid="{00000000-0005-0000-0000-000028020000}"/>
    <cellStyle name="20% - 强调文字颜色 2" xfId="2097" xr:uid="{00000000-0005-0000-0000-000029020000}"/>
    <cellStyle name="20% - 强调文字颜色 2 2" xfId="3165" xr:uid="{00000000-0005-0000-0000-00002A020000}"/>
    <cellStyle name="20% - 强调文字颜色 3" xfId="2098" xr:uid="{00000000-0005-0000-0000-00002B020000}"/>
    <cellStyle name="20% - 强调文字颜色 3 2" xfId="3166" xr:uid="{00000000-0005-0000-0000-00002C020000}"/>
    <cellStyle name="20% - 强调文字颜色 4" xfId="2099" xr:uid="{00000000-0005-0000-0000-00002D020000}"/>
    <cellStyle name="20% - 强调文字颜色 4 2" xfId="3167" xr:uid="{00000000-0005-0000-0000-00002E020000}"/>
    <cellStyle name="20% - 强调文字颜色 5" xfId="2100" xr:uid="{00000000-0005-0000-0000-00002F020000}"/>
    <cellStyle name="20% - 强调文字颜色 5 2" xfId="3168" xr:uid="{00000000-0005-0000-0000-000030020000}"/>
    <cellStyle name="20% - 强调文字颜色 6" xfId="2101" xr:uid="{00000000-0005-0000-0000-000031020000}"/>
    <cellStyle name="20% - 强调文字颜色 6 2" xfId="3169" xr:uid="{00000000-0005-0000-0000-000032020000}"/>
    <cellStyle name="40% - Accent1" xfId="36" builtinId="31" customBuiltin="1"/>
    <cellStyle name="40% - Accent1 10" xfId="330" xr:uid="{00000000-0005-0000-0000-000034020000}"/>
    <cellStyle name="40% - Accent1 10 2" xfId="3170" xr:uid="{00000000-0005-0000-0000-000035020000}"/>
    <cellStyle name="40% - Accent1 11" xfId="331" xr:uid="{00000000-0005-0000-0000-000036020000}"/>
    <cellStyle name="40% - Accent1 11 2" xfId="3171" xr:uid="{00000000-0005-0000-0000-000037020000}"/>
    <cellStyle name="40% - Accent1 12" xfId="332" xr:uid="{00000000-0005-0000-0000-000038020000}"/>
    <cellStyle name="40% - Accent1 12 2" xfId="3172" xr:uid="{00000000-0005-0000-0000-000039020000}"/>
    <cellStyle name="40% - Accent1 13" xfId="333" xr:uid="{00000000-0005-0000-0000-00003A020000}"/>
    <cellStyle name="40% - Accent1 13 2" xfId="3173" xr:uid="{00000000-0005-0000-0000-00003B020000}"/>
    <cellStyle name="40% - Accent1 14" xfId="334" xr:uid="{00000000-0005-0000-0000-00003C020000}"/>
    <cellStyle name="40% - Accent1 14 2" xfId="3174" xr:uid="{00000000-0005-0000-0000-00003D020000}"/>
    <cellStyle name="40% - Accent1 15" xfId="335" xr:uid="{00000000-0005-0000-0000-00003E020000}"/>
    <cellStyle name="40% - Accent1 15 2" xfId="3175" xr:uid="{00000000-0005-0000-0000-00003F020000}"/>
    <cellStyle name="40% - Accent1 16" xfId="336" xr:uid="{00000000-0005-0000-0000-000040020000}"/>
    <cellStyle name="40% - Accent1 16 2" xfId="3176" xr:uid="{00000000-0005-0000-0000-000041020000}"/>
    <cellStyle name="40% - Accent1 17" xfId="337" xr:uid="{00000000-0005-0000-0000-000042020000}"/>
    <cellStyle name="40% - Accent1 17 2" xfId="3177" xr:uid="{00000000-0005-0000-0000-000043020000}"/>
    <cellStyle name="40% - Accent1 18" xfId="338" xr:uid="{00000000-0005-0000-0000-000044020000}"/>
    <cellStyle name="40% - Accent1 18 2" xfId="3178" xr:uid="{00000000-0005-0000-0000-000045020000}"/>
    <cellStyle name="40% - Accent1 19" xfId="339" xr:uid="{00000000-0005-0000-0000-000046020000}"/>
    <cellStyle name="40% - Accent1 19 2" xfId="3179" xr:uid="{00000000-0005-0000-0000-000047020000}"/>
    <cellStyle name="40% - Accent1 2" xfId="340" xr:uid="{00000000-0005-0000-0000-000048020000}"/>
    <cellStyle name="40% - Accent1 2 2" xfId="3180" xr:uid="{00000000-0005-0000-0000-000049020000}"/>
    <cellStyle name="40% - Accent1 20" xfId="341" xr:uid="{00000000-0005-0000-0000-00004A020000}"/>
    <cellStyle name="40% - Accent1 20 2" xfId="3181" xr:uid="{00000000-0005-0000-0000-00004B020000}"/>
    <cellStyle name="40% - Accent1 21" xfId="342" xr:uid="{00000000-0005-0000-0000-00004C020000}"/>
    <cellStyle name="40% - Accent1 21 2" xfId="3182" xr:uid="{00000000-0005-0000-0000-00004D020000}"/>
    <cellStyle name="40% - Accent1 22" xfId="343" xr:uid="{00000000-0005-0000-0000-00004E020000}"/>
    <cellStyle name="40% - Accent1 22 2" xfId="3183" xr:uid="{00000000-0005-0000-0000-00004F020000}"/>
    <cellStyle name="40% - Accent1 23" xfId="344" xr:uid="{00000000-0005-0000-0000-000050020000}"/>
    <cellStyle name="40% - Accent1 23 2" xfId="3184" xr:uid="{00000000-0005-0000-0000-000051020000}"/>
    <cellStyle name="40% - Accent1 24" xfId="345" xr:uid="{00000000-0005-0000-0000-000052020000}"/>
    <cellStyle name="40% - Accent1 24 2" xfId="3185" xr:uid="{00000000-0005-0000-0000-000053020000}"/>
    <cellStyle name="40% - Accent1 25" xfId="346" xr:uid="{00000000-0005-0000-0000-000054020000}"/>
    <cellStyle name="40% - Accent1 25 2" xfId="3186" xr:uid="{00000000-0005-0000-0000-000055020000}"/>
    <cellStyle name="40% - Accent1 26" xfId="347" xr:uid="{00000000-0005-0000-0000-000056020000}"/>
    <cellStyle name="40% - Accent1 26 2" xfId="3187" xr:uid="{00000000-0005-0000-0000-000057020000}"/>
    <cellStyle name="40% - Accent1 27" xfId="348" xr:uid="{00000000-0005-0000-0000-000058020000}"/>
    <cellStyle name="40% - Accent1 27 2" xfId="3188" xr:uid="{00000000-0005-0000-0000-000059020000}"/>
    <cellStyle name="40% - Accent1 28" xfId="349" xr:uid="{00000000-0005-0000-0000-00005A020000}"/>
    <cellStyle name="40% - Accent1 28 2" xfId="3189" xr:uid="{00000000-0005-0000-0000-00005B020000}"/>
    <cellStyle name="40% - Accent1 29" xfId="350" xr:uid="{00000000-0005-0000-0000-00005C020000}"/>
    <cellStyle name="40% - Accent1 29 2" xfId="3190" xr:uid="{00000000-0005-0000-0000-00005D020000}"/>
    <cellStyle name="40% - Accent1 3" xfId="351" xr:uid="{00000000-0005-0000-0000-00005E020000}"/>
    <cellStyle name="40% - Accent1 3 2" xfId="3191" xr:uid="{00000000-0005-0000-0000-00005F020000}"/>
    <cellStyle name="40% - Accent1 30" xfId="352" xr:uid="{00000000-0005-0000-0000-000060020000}"/>
    <cellStyle name="40% - Accent1 30 2" xfId="3192" xr:uid="{00000000-0005-0000-0000-000061020000}"/>
    <cellStyle name="40% - Accent1 31" xfId="353" xr:uid="{00000000-0005-0000-0000-000062020000}"/>
    <cellStyle name="40% - Accent1 31 2" xfId="3193" xr:uid="{00000000-0005-0000-0000-000063020000}"/>
    <cellStyle name="40% - Accent1 32" xfId="354" xr:uid="{00000000-0005-0000-0000-000064020000}"/>
    <cellStyle name="40% - Accent1 32 2" xfId="3194" xr:uid="{00000000-0005-0000-0000-000065020000}"/>
    <cellStyle name="40% - Accent1 33" xfId="355" xr:uid="{00000000-0005-0000-0000-000066020000}"/>
    <cellStyle name="40% - Accent1 33 2" xfId="3195" xr:uid="{00000000-0005-0000-0000-000067020000}"/>
    <cellStyle name="40% - Accent1 34" xfId="356" xr:uid="{00000000-0005-0000-0000-000068020000}"/>
    <cellStyle name="40% - Accent1 34 2" xfId="3196" xr:uid="{00000000-0005-0000-0000-000069020000}"/>
    <cellStyle name="40% - Accent1 35" xfId="357" xr:uid="{00000000-0005-0000-0000-00006A020000}"/>
    <cellStyle name="40% - Accent1 35 2" xfId="3197" xr:uid="{00000000-0005-0000-0000-00006B020000}"/>
    <cellStyle name="40% - Accent1 36" xfId="358" xr:uid="{00000000-0005-0000-0000-00006C020000}"/>
    <cellStyle name="40% - Accent1 36 2" xfId="3198" xr:uid="{00000000-0005-0000-0000-00006D020000}"/>
    <cellStyle name="40% - Accent1 37" xfId="359" xr:uid="{00000000-0005-0000-0000-00006E020000}"/>
    <cellStyle name="40% - Accent1 37 2" xfId="3199" xr:uid="{00000000-0005-0000-0000-00006F020000}"/>
    <cellStyle name="40% - Accent1 38" xfId="360" xr:uid="{00000000-0005-0000-0000-000070020000}"/>
    <cellStyle name="40% - Accent1 38 2" xfId="3200" xr:uid="{00000000-0005-0000-0000-000071020000}"/>
    <cellStyle name="40% - Accent1 39" xfId="361" xr:uid="{00000000-0005-0000-0000-000072020000}"/>
    <cellStyle name="40% - Accent1 39 2" xfId="3201" xr:uid="{00000000-0005-0000-0000-000073020000}"/>
    <cellStyle name="40% - Accent1 4" xfId="362" xr:uid="{00000000-0005-0000-0000-000074020000}"/>
    <cellStyle name="40% - Accent1 4 2" xfId="3202" xr:uid="{00000000-0005-0000-0000-000075020000}"/>
    <cellStyle name="40% - Accent1 40" xfId="363" xr:uid="{00000000-0005-0000-0000-000076020000}"/>
    <cellStyle name="40% - Accent1 40 2" xfId="3203" xr:uid="{00000000-0005-0000-0000-000077020000}"/>
    <cellStyle name="40% - Accent1 41" xfId="364" xr:uid="{00000000-0005-0000-0000-000078020000}"/>
    <cellStyle name="40% - Accent1 41 2" xfId="3204" xr:uid="{00000000-0005-0000-0000-000079020000}"/>
    <cellStyle name="40% - Accent1 42" xfId="365" xr:uid="{00000000-0005-0000-0000-00007A020000}"/>
    <cellStyle name="40% - Accent1 42 2" xfId="3205" xr:uid="{00000000-0005-0000-0000-00007B020000}"/>
    <cellStyle name="40% - Accent1 43" xfId="366" xr:uid="{00000000-0005-0000-0000-00007C020000}"/>
    <cellStyle name="40% - Accent1 43 2" xfId="3206" xr:uid="{00000000-0005-0000-0000-00007D020000}"/>
    <cellStyle name="40% - Accent1 44" xfId="367" xr:uid="{00000000-0005-0000-0000-00007E020000}"/>
    <cellStyle name="40% - Accent1 44 2" xfId="3207" xr:uid="{00000000-0005-0000-0000-00007F020000}"/>
    <cellStyle name="40% - Accent1 5" xfId="368" xr:uid="{00000000-0005-0000-0000-000080020000}"/>
    <cellStyle name="40% - Accent1 5 2" xfId="3208" xr:uid="{00000000-0005-0000-0000-000081020000}"/>
    <cellStyle name="40% - Accent1 6" xfId="369" xr:uid="{00000000-0005-0000-0000-000082020000}"/>
    <cellStyle name="40% - Accent1 6 2" xfId="3209" xr:uid="{00000000-0005-0000-0000-000083020000}"/>
    <cellStyle name="40% - Accent1 7" xfId="370" xr:uid="{00000000-0005-0000-0000-000084020000}"/>
    <cellStyle name="40% - Accent1 7 2" xfId="3210" xr:uid="{00000000-0005-0000-0000-000085020000}"/>
    <cellStyle name="40% - Accent1 8" xfId="371" xr:uid="{00000000-0005-0000-0000-000086020000}"/>
    <cellStyle name="40% - Accent1 8 2" xfId="3211" xr:uid="{00000000-0005-0000-0000-000087020000}"/>
    <cellStyle name="40% - Accent1 9" xfId="372" xr:uid="{00000000-0005-0000-0000-000088020000}"/>
    <cellStyle name="40% - Accent1 9 2" xfId="3212" xr:uid="{00000000-0005-0000-0000-000089020000}"/>
    <cellStyle name="40% - Accent2" xfId="40" builtinId="35" customBuiltin="1"/>
    <cellStyle name="40% - Accent2 10" xfId="373" xr:uid="{00000000-0005-0000-0000-00008B020000}"/>
    <cellStyle name="40% - Accent2 10 2" xfId="3213" xr:uid="{00000000-0005-0000-0000-00008C020000}"/>
    <cellStyle name="40% - Accent2 11" xfId="374" xr:uid="{00000000-0005-0000-0000-00008D020000}"/>
    <cellStyle name="40% - Accent2 11 2" xfId="3214" xr:uid="{00000000-0005-0000-0000-00008E020000}"/>
    <cellStyle name="40% - Accent2 12" xfId="375" xr:uid="{00000000-0005-0000-0000-00008F020000}"/>
    <cellStyle name="40% - Accent2 12 2" xfId="3215" xr:uid="{00000000-0005-0000-0000-000090020000}"/>
    <cellStyle name="40% - Accent2 13" xfId="376" xr:uid="{00000000-0005-0000-0000-000091020000}"/>
    <cellStyle name="40% - Accent2 13 2" xfId="3216" xr:uid="{00000000-0005-0000-0000-000092020000}"/>
    <cellStyle name="40% - Accent2 14" xfId="377" xr:uid="{00000000-0005-0000-0000-000093020000}"/>
    <cellStyle name="40% - Accent2 14 2" xfId="3217" xr:uid="{00000000-0005-0000-0000-000094020000}"/>
    <cellStyle name="40% - Accent2 15" xfId="378" xr:uid="{00000000-0005-0000-0000-000095020000}"/>
    <cellStyle name="40% - Accent2 15 2" xfId="3218" xr:uid="{00000000-0005-0000-0000-000096020000}"/>
    <cellStyle name="40% - Accent2 16" xfId="379" xr:uid="{00000000-0005-0000-0000-000097020000}"/>
    <cellStyle name="40% - Accent2 16 2" xfId="3219" xr:uid="{00000000-0005-0000-0000-000098020000}"/>
    <cellStyle name="40% - Accent2 17" xfId="380" xr:uid="{00000000-0005-0000-0000-000099020000}"/>
    <cellStyle name="40% - Accent2 17 2" xfId="3220" xr:uid="{00000000-0005-0000-0000-00009A020000}"/>
    <cellStyle name="40% - Accent2 18" xfId="381" xr:uid="{00000000-0005-0000-0000-00009B020000}"/>
    <cellStyle name="40% - Accent2 18 2" xfId="3221" xr:uid="{00000000-0005-0000-0000-00009C020000}"/>
    <cellStyle name="40% - Accent2 19" xfId="382" xr:uid="{00000000-0005-0000-0000-00009D020000}"/>
    <cellStyle name="40% - Accent2 19 2" xfId="3222" xr:uid="{00000000-0005-0000-0000-00009E020000}"/>
    <cellStyle name="40% - Accent2 2" xfId="383" xr:uid="{00000000-0005-0000-0000-00009F020000}"/>
    <cellStyle name="40% - Accent2 2 2" xfId="3223" xr:uid="{00000000-0005-0000-0000-0000A0020000}"/>
    <cellStyle name="40% - Accent2 20" xfId="384" xr:uid="{00000000-0005-0000-0000-0000A1020000}"/>
    <cellStyle name="40% - Accent2 20 2" xfId="3224" xr:uid="{00000000-0005-0000-0000-0000A2020000}"/>
    <cellStyle name="40% - Accent2 21" xfId="385" xr:uid="{00000000-0005-0000-0000-0000A3020000}"/>
    <cellStyle name="40% - Accent2 21 2" xfId="3225" xr:uid="{00000000-0005-0000-0000-0000A4020000}"/>
    <cellStyle name="40% - Accent2 22" xfId="386" xr:uid="{00000000-0005-0000-0000-0000A5020000}"/>
    <cellStyle name="40% - Accent2 22 2" xfId="3226" xr:uid="{00000000-0005-0000-0000-0000A6020000}"/>
    <cellStyle name="40% - Accent2 23" xfId="387" xr:uid="{00000000-0005-0000-0000-0000A7020000}"/>
    <cellStyle name="40% - Accent2 23 2" xfId="3227" xr:uid="{00000000-0005-0000-0000-0000A8020000}"/>
    <cellStyle name="40% - Accent2 24" xfId="388" xr:uid="{00000000-0005-0000-0000-0000A9020000}"/>
    <cellStyle name="40% - Accent2 24 2" xfId="3228" xr:uid="{00000000-0005-0000-0000-0000AA020000}"/>
    <cellStyle name="40% - Accent2 25" xfId="389" xr:uid="{00000000-0005-0000-0000-0000AB020000}"/>
    <cellStyle name="40% - Accent2 25 2" xfId="3229" xr:uid="{00000000-0005-0000-0000-0000AC020000}"/>
    <cellStyle name="40% - Accent2 26" xfId="390" xr:uid="{00000000-0005-0000-0000-0000AD020000}"/>
    <cellStyle name="40% - Accent2 26 2" xfId="3230" xr:uid="{00000000-0005-0000-0000-0000AE020000}"/>
    <cellStyle name="40% - Accent2 27" xfId="391" xr:uid="{00000000-0005-0000-0000-0000AF020000}"/>
    <cellStyle name="40% - Accent2 27 2" xfId="3231" xr:uid="{00000000-0005-0000-0000-0000B0020000}"/>
    <cellStyle name="40% - Accent2 28" xfId="392" xr:uid="{00000000-0005-0000-0000-0000B1020000}"/>
    <cellStyle name="40% - Accent2 28 2" xfId="3232" xr:uid="{00000000-0005-0000-0000-0000B2020000}"/>
    <cellStyle name="40% - Accent2 29" xfId="393" xr:uid="{00000000-0005-0000-0000-0000B3020000}"/>
    <cellStyle name="40% - Accent2 29 2" xfId="3233" xr:uid="{00000000-0005-0000-0000-0000B4020000}"/>
    <cellStyle name="40% - Accent2 3" xfId="394" xr:uid="{00000000-0005-0000-0000-0000B5020000}"/>
    <cellStyle name="40% - Accent2 3 2" xfId="3234" xr:uid="{00000000-0005-0000-0000-0000B6020000}"/>
    <cellStyle name="40% - Accent2 30" xfId="395" xr:uid="{00000000-0005-0000-0000-0000B7020000}"/>
    <cellStyle name="40% - Accent2 30 2" xfId="3235" xr:uid="{00000000-0005-0000-0000-0000B8020000}"/>
    <cellStyle name="40% - Accent2 31" xfId="396" xr:uid="{00000000-0005-0000-0000-0000B9020000}"/>
    <cellStyle name="40% - Accent2 31 2" xfId="3236" xr:uid="{00000000-0005-0000-0000-0000BA020000}"/>
    <cellStyle name="40% - Accent2 32" xfId="397" xr:uid="{00000000-0005-0000-0000-0000BB020000}"/>
    <cellStyle name="40% - Accent2 32 2" xfId="3237" xr:uid="{00000000-0005-0000-0000-0000BC020000}"/>
    <cellStyle name="40% - Accent2 33" xfId="398" xr:uid="{00000000-0005-0000-0000-0000BD020000}"/>
    <cellStyle name="40% - Accent2 33 2" xfId="3238" xr:uid="{00000000-0005-0000-0000-0000BE020000}"/>
    <cellStyle name="40% - Accent2 34" xfId="399" xr:uid="{00000000-0005-0000-0000-0000BF020000}"/>
    <cellStyle name="40% - Accent2 34 2" xfId="3239" xr:uid="{00000000-0005-0000-0000-0000C0020000}"/>
    <cellStyle name="40% - Accent2 35" xfId="400" xr:uid="{00000000-0005-0000-0000-0000C1020000}"/>
    <cellStyle name="40% - Accent2 35 2" xfId="3240" xr:uid="{00000000-0005-0000-0000-0000C2020000}"/>
    <cellStyle name="40% - Accent2 36" xfId="401" xr:uid="{00000000-0005-0000-0000-0000C3020000}"/>
    <cellStyle name="40% - Accent2 36 2" xfId="3241" xr:uid="{00000000-0005-0000-0000-0000C4020000}"/>
    <cellStyle name="40% - Accent2 37" xfId="402" xr:uid="{00000000-0005-0000-0000-0000C5020000}"/>
    <cellStyle name="40% - Accent2 37 2" xfId="3242" xr:uid="{00000000-0005-0000-0000-0000C6020000}"/>
    <cellStyle name="40% - Accent2 38" xfId="403" xr:uid="{00000000-0005-0000-0000-0000C7020000}"/>
    <cellStyle name="40% - Accent2 38 2" xfId="3243" xr:uid="{00000000-0005-0000-0000-0000C8020000}"/>
    <cellStyle name="40% - Accent2 39" xfId="404" xr:uid="{00000000-0005-0000-0000-0000C9020000}"/>
    <cellStyle name="40% - Accent2 39 2" xfId="3244" xr:uid="{00000000-0005-0000-0000-0000CA020000}"/>
    <cellStyle name="40% - Accent2 4" xfId="405" xr:uid="{00000000-0005-0000-0000-0000CB020000}"/>
    <cellStyle name="40% - Accent2 4 2" xfId="3245" xr:uid="{00000000-0005-0000-0000-0000CC020000}"/>
    <cellStyle name="40% - Accent2 40" xfId="406" xr:uid="{00000000-0005-0000-0000-0000CD020000}"/>
    <cellStyle name="40% - Accent2 40 2" xfId="3246" xr:uid="{00000000-0005-0000-0000-0000CE020000}"/>
    <cellStyle name="40% - Accent2 41" xfId="407" xr:uid="{00000000-0005-0000-0000-0000CF020000}"/>
    <cellStyle name="40% - Accent2 41 2" xfId="3247" xr:uid="{00000000-0005-0000-0000-0000D0020000}"/>
    <cellStyle name="40% - Accent2 42" xfId="408" xr:uid="{00000000-0005-0000-0000-0000D1020000}"/>
    <cellStyle name="40% - Accent2 42 2" xfId="3248" xr:uid="{00000000-0005-0000-0000-0000D2020000}"/>
    <cellStyle name="40% - Accent2 43" xfId="409" xr:uid="{00000000-0005-0000-0000-0000D3020000}"/>
    <cellStyle name="40% - Accent2 43 2" xfId="3249" xr:uid="{00000000-0005-0000-0000-0000D4020000}"/>
    <cellStyle name="40% - Accent2 44" xfId="410" xr:uid="{00000000-0005-0000-0000-0000D5020000}"/>
    <cellStyle name="40% - Accent2 44 2" xfId="3250" xr:uid="{00000000-0005-0000-0000-0000D6020000}"/>
    <cellStyle name="40% - Accent2 5" xfId="411" xr:uid="{00000000-0005-0000-0000-0000D7020000}"/>
    <cellStyle name="40% - Accent2 5 2" xfId="3251" xr:uid="{00000000-0005-0000-0000-0000D8020000}"/>
    <cellStyle name="40% - Accent2 6" xfId="412" xr:uid="{00000000-0005-0000-0000-0000D9020000}"/>
    <cellStyle name="40% - Accent2 6 2" xfId="3252" xr:uid="{00000000-0005-0000-0000-0000DA020000}"/>
    <cellStyle name="40% - Accent2 7" xfId="413" xr:uid="{00000000-0005-0000-0000-0000DB020000}"/>
    <cellStyle name="40% - Accent2 7 2" xfId="3253" xr:uid="{00000000-0005-0000-0000-0000DC020000}"/>
    <cellStyle name="40% - Accent2 8" xfId="414" xr:uid="{00000000-0005-0000-0000-0000DD020000}"/>
    <cellStyle name="40% - Accent2 8 2" xfId="3254" xr:uid="{00000000-0005-0000-0000-0000DE020000}"/>
    <cellStyle name="40% - Accent2 9" xfId="415" xr:uid="{00000000-0005-0000-0000-0000DF020000}"/>
    <cellStyle name="40% - Accent2 9 2" xfId="3255" xr:uid="{00000000-0005-0000-0000-0000E0020000}"/>
    <cellStyle name="40% - Accent3" xfId="44" builtinId="39" customBuiltin="1"/>
    <cellStyle name="40% - Accent3 10" xfId="416" xr:uid="{00000000-0005-0000-0000-0000E2020000}"/>
    <cellStyle name="40% - Accent3 10 2" xfId="3256" xr:uid="{00000000-0005-0000-0000-0000E3020000}"/>
    <cellStyle name="40% - Accent3 11" xfId="417" xr:uid="{00000000-0005-0000-0000-0000E4020000}"/>
    <cellStyle name="40% - Accent3 11 2" xfId="3257" xr:uid="{00000000-0005-0000-0000-0000E5020000}"/>
    <cellStyle name="40% - Accent3 12" xfId="418" xr:uid="{00000000-0005-0000-0000-0000E6020000}"/>
    <cellStyle name="40% - Accent3 12 2" xfId="3258" xr:uid="{00000000-0005-0000-0000-0000E7020000}"/>
    <cellStyle name="40% - Accent3 13" xfId="419" xr:uid="{00000000-0005-0000-0000-0000E8020000}"/>
    <cellStyle name="40% - Accent3 13 2" xfId="3259" xr:uid="{00000000-0005-0000-0000-0000E9020000}"/>
    <cellStyle name="40% - Accent3 14" xfId="420" xr:uid="{00000000-0005-0000-0000-0000EA020000}"/>
    <cellStyle name="40% - Accent3 14 2" xfId="3260" xr:uid="{00000000-0005-0000-0000-0000EB020000}"/>
    <cellStyle name="40% - Accent3 15" xfId="421" xr:uid="{00000000-0005-0000-0000-0000EC020000}"/>
    <cellStyle name="40% - Accent3 15 2" xfId="3261" xr:uid="{00000000-0005-0000-0000-0000ED020000}"/>
    <cellStyle name="40% - Accent3 16" xfId="422" xr:uid="{00000000-0005-0000-0000-0000EE020000}"/>
    <cellStyle name="40% - Accent3 16 2" xfId="3262" xr:uid="{00000000-0005-0000-0000-0000EF020000}"/>
    <cellStyle name="40% - Accent3 17" xfId="423" xr:uid="{00000000-0005-0000-0000-0000F0020000}"/>
    <cellStyle name="40% - Accent3 17 2" xfId="3263" xr:uid="{00000000-0005-0000-0000-0000F1020000}"/>
    <cellStyle name="40% - Accent3 18" xfId="424" xr:uid="{00000000-0005-0000-0000-0000F2020000}"/>
    <cellStyle name="40% - Accent3 18 2" xfId="3264" xr:uid="{00000000-0005-0000-0000-0000F3020000}"/>
    <cellStyle name="40% - Accent3 19" xfId="425" xr:uid="{00000000-0005-0000-0000-0000F4020000}"/>
    <cellStyle name="40% - Accent3 19 2" xfId="3265" xr:uid="{00000000-0005-0000-0000-0000F5020000}"/>
    <cellStyle name="40% - Accent3 2" xfId="426" xr:uid="{00000000-0005-0000-0000-0000F6020000}"/>
    <cellStyle name="40% - Accent3 2 2" xfId="3266" xr:uid="{00000000-0005-0000-0000-0000F7020000}"/>
    <cellStyle name="40% - Accent3 20" xfId="427" xr:uid="{00000000-0005-0000-0000-0000F8020000}"/>
    <cellStyle name="40% - Accent3 20 2" xfId="3267" xr:uid="{00000000-0005-0000-0000-0000F9020000}"/>
    <cellStyle name="40% - Accent3 21" xfId="428" xr:uid="{00000000-0005-0000-0000-0000FA020000}"/>
    <cellStyle name="40% - Accent3 21 2" xfId="3268" xr:uid="{00000000-0005-0000-0000-0000FB020000}"/>
    <cellStyle name="40% - Accent3 22" xfId="429" xr:uid="{00000000-0005-0000-0000-0000FC020000}"/>
    <cellStyle name="40% - Accent3 22 2" xfId="3269" xr:uid="{00000000-0005-0000-0000-0000FD020000}"/>
    <cellStyle name="40% - Accent3 23" xfId="430" xr:uid="{00000000-0005-0000-0000-0000FE020000}"/>
    <cellStyle name="40% - Accent3 23 2" xfId="3270" xr:uid="{00000000-0005-0000-0000-0000FF020000}"/>
    <cellStyle name="40% - Accent3 24" xfId="431" xr:uid="{00000000-0005-0000-0000-000000030000}"/>
    <cellStyle name="40% - Accent3 24 2" xfId="3271" xr:uid="{00000000-0005-0000-0000-000001030000}"/>
    <cellStyle name="40% - Accent3 25" xfId="432" xr:uid="{00000000-0005-0000-0000-000002030000}"/>
    <cellStyle name="40% - Accent3 25 2" xfId="3272" xr:uid="{00000000-0005-0000-0000-000003030000}"/>
    <cellStyle name="40% - Accent3 26" xfId="433" xr:uid="{00000000-0005-0000-0000-000004030000}"/>
    <cellStyle name="40% - Accent3 26 2" xfId="3273" xr:uid="{00000000-0005-0000-0000-000005030000}"/>
    <cellStyle name="40% - Accent3 27" xfId="434" xr:uid="{00000000-0005-0000-0000-000006030000}"/>
    <cellStyle name="40% - Accent3 27 2" xfId="3274" xr:uid="{00000000-0005-0000-0000-000007030000}"/>
    <cellStyle name="40% - Accent3 28" xfId="435" xr:uid="{00000000-0005-0000-0000-000008030000}"/>
    <cellStyle name="40% - Accent3 28 2" xfId="3275" xr:uid="{00000000-0005-0000-0000-000009030000}"/>
    <cellStyle name="40% - Accent3 29" xfId="436" xr:uid="{00000000-0005-0000-0000-00000A030000}"/>
    <cellStyle name="40% - Accent3 29 2" xfId="3276" xr:uid="{00000000-0005-0000-0000-00000B030000}"/>
    <cellStyle name="40% - Accent3 3" xfId="437" xr:uid="{00000000-0005-0000-0000-00000C030000}"/>
    <cellStyle name="40% - Accent3 3 2" xfId="3277" xr:uid="{00000000-0005-0000-0000-00000D030000}"/>
    <cellStyle name="40% - Accent3 30" xfId="438" xr:uid="{00000000-0005-0000-0000-00000E030000}"/>
    <cellStyle name="40% - Accent3 30 2" xfId="3278" xr:uid="{00000000-0005-0000-0000-00000F030000}"/>
    <cellStyle name="40% - Accent3 31" xfId="439" xr:uid="{00000000-0005-0000-0000-000010030000}"/>
    <cellStyle name="40% - Accent3 31 2" xfId="3279" xr:uid="{00000000-0005-0000-0000-000011030000}"/>
    <cellStyle name="40% - Accent3 32" xfId="440" xr:uid="{00000000-0005-0000-0000-000012030000}"/>
    <cellStyle name="40% - Accent3 32 2" xfId="3280" xr:uid="{00000000-0005-0000-0000-000013030000}"/>
    <cellStyle name="40% - Accent3 33" xfId="441" xr:uid="{00000000-0005-0000-0000-000014030000}"/>
    <cellStyle name="40% - Accent3 33 2" xfId="3281" xr:uid="{00000000-0005-0000-0000-000015030000}"/>
    <cellStyle name="40% - Accent3 34" xfId="442" xr:uid="{00000000-0005-0000-0000-000016030000}"/>
    <cellStyle name="40% - Accent3 34 2" xfId="3282" xr:uid="{00000000-0005-0000-0000-000017030000}"/>
    <cellStyle name="40% - Accent3 35" xfId="443" xr:uid="{00000000-0005-0000-0000-000018030000}"/>
    <cellStyle name="40% - Accent3 35 2" xfId="3283" xr:uid="{00000000-0005-0000-0000-000019030000}"/>
    <cellStyle name="40% - Accent3 36" xfId="444" xr:uid="{00000000-0005-0000-0000-00001A030000}"/>
    <cellStyle name="40% - Accent3 36 2" xfId="3284" xr:uid="{00000000-0005-0000-0000-00001B030000}"/>
    <cellStyle name="40% - Accent3 37" xfId="445" xr:uid="{00000000-0005-0000-0000-00001C030000}"/>
    <cellStyle name="40% - Accent3 37 2" xfId="3285" xr:uid="{00000000-0005-0000-0000-00001D030000}"/>
    <cellStyle name="40% - Accent3 38" xfId="446" xr:uid="{00000000-0005-0000-0000-00001E030000}"/>
    <cellStyle name="40% - Accent3 38 2" xfId="3286" xr:uid="{00000000-0005-0000-0000-00001F030000}"/>
    <cellStyle name="40% - Accent3 39" xfId="447" xr:uid="{00000000-0005-0000-0000-000020030000}"/>
    <cellStyle name="40% - Accent3 39 2" xfId="3287" xr:uid="{00000000-0005-0000-0000-000021030000}"/>
    <cellStyle name="40% - Accent3 4" xfId="448" xr:uid="{00000000-0005-0000-0000-000022030000}"/>
    <cellStyle name="40% - Accent3 4 2" xfId="3288" xr:uid="{00000000-0005-0000-0000-000023030000}"/>
    <cellStyle name="40% - Accent3 40" xfId="449" xr:uid="{00000000-0005-0000-0000-000024030000}"/>
    <cellStyle name="40% - Accent3 40 2" xfId="3289" xr:uid="{00000000-0005-0000-0000-000025030000}"/>
    <cellStyle name="40% - Accent3 41" xfId="450" xr:uid="{00000000-0005-0000-0000-000026030000}"/>
    <cellStyle name="40% - Accent3 41 2" xfId="3290" xr:uid="{00000000-0005-0000-0000-000027030000}"/>
    <cellStyle name="40% - Accent3 42" xfId="451" xr:uid="{00000000-0005-0000-0000-000028030000}"/>
    <cellStyle name="40% - Accent3 42 2" xfId="3291" xr:uid="{00000000-0005-0000-0000-000029030000}"/>
    <cellStyle name="40% - Accent3 43" xfId="452" xr:uid="{00000000-0005-0000-0000-00002A030000}"/>
    <cellStyle name="40% - Accent3 43 2" xfId="3292" xr:uid="{00000000-0005-0000-0000-00002B030000}"/>
    <cellStyle name="40% - Accent3 44" xfId="453" xr:uid="{00000000-0005-0000-0000-00002C030000}"/>
    <cellStyle name="40% - Accent3 44 2" xfId="3293" xr:uid="{00000000-0005-0000-0000-00002D030000}"/>
    <cellStyle name="40% - Accent3 5" xfId="454" xr:uid="{00000000-0005-0000-0000-00002E030000}"/>
    <cellStyle name="40% - Accent3 5 2" xfId="3294" xr:uid="{00000000-0005-0000-0000-00002F030000}"/>
    <cellStyle name="40% - Accent3 6" xfId="455" xr:uid="{00000000-0005-0000-0000-000030030000}"/>
    <cellStyle name="40% - Accent3 6 2" xfId="3295" xr:uid="{00000000-0005-0000-0000-000031030000}"/>
    <cellStyle name="40% - Accent3 7" xfId="456" xr:uid="{00000000-0005-0000-0000-000032030000}"/>
    <cellStyle name="40% - Accent3 7 2" xfId="3296" xr:uid="{00000000-0005-0000-0000-000033030000}"/>
    <cellStyle name="40% - Accent3 8" xfId="457" xr:uid="{00000000-0005-0000-0000-000034030000}"/>
    <cellStyle name="40% - Accent3 8 2" xfId="3297" xr:uid="{00000000-0005-0000-0000-000035030000}"/>
    <cellStyle name="40% - Accent3 9" xfId="458" xr:uid="{00000000-0005-0000-0000-000036030000}"/>
    <cellStyle name="40% - Accent3 9 2" xfId="3298" xr:uid="{00000000-0005-0000-0000-000037030000}"/>
    <cellStyle name="40% - Accent4" xfId="48" builtinId="43" customBuiltin="1"/>
    <cellStyle name="40% - Accent4 10" xfId="459" xr:uid="{00000000-0005-0000-0000-000039030000}"/>
    <cellStyle name="40% - Accent4 10 2" xfId="3299" xr:uid="{00000000-0005-0000-0000-00003A030000}"/>
    <cellStyle name="40% - Accent4 11" xfId="460" xr:uid="{00000000-0005-0000-0000-00003B030000}"/>
    <cellStyle name="40% - Accent4 11 2" xfId="3300" xr:uid="{00000000-0005-0000-0000-00003C030000}"/>
    <cellStyle name="40% - Accent4 12" xfId="461" xr:uid="{00000000-0005-0000-0000-00003D030000}"/>
    <cellStyle name="40% - Accent4 12 2" xfId="3301" xr:uid="{00000000-0005-0000-0000-00003E030000}"/>
    <cellStyle name="40% - Accent4 13" xfId="462" xr:uid="{00000000-0005-0000-0000-00003F030000}"/>
    <cellStyle name="40% - Accent4 13 2" xfId="3302" xr:uid="{00000000-0005-0000-0000-000040030000}"/>
    <cellStyle name="40% - Accent4 14" xfId="463" xr:uid="{00000000-0005-0000-0000-000041030000}"/>
    <cellStyle name="40% - Accent4 14 2" xfId="3303" xr:uid="{00000000-0005-0000-0000-000042030000}"/>
    <cellStyle name="40% - Accent4 15" xfId="464" xr:uid="{00000000-0005-0000-0000-000043030000}"/>
    <cellStyle name="40% - Accent4 15 2" xfId="3304" xr:uid="{00000000-0005-0000-0000-000044030000}"/>
    <cellStyle name="40% - Accent4 16" xfId="465" xr:uid="{00000000-0005-0000-0000-000045030000}"/>
    <cellStyle name="40% - Accent4 16 2" xfId="3305" xr:uid="{00000000-0005-0000-0000-000046030000}"/>
    <cellStyle name="40% - Accent4 17" xfId="466" xr:uid="{00000000-0005-0000-0000-000047030000}"/>
    <cellStyle name="40% - Accent4 17 2" xfId="3306" xr:uid="{00000000-0005-0000-0000-000048030000}"/>
    <cellStyle name="40% - Accent4 18" xfId="467" xr:uid="{00000000-0005-0000-0000-000049030000}"/>
    <cellStyle name="40% - Accent4 18 2" xfId="3307" xr:uid="{00000000-0005-0000-0000-00004A030000}"/>
    <cellStyle name="40% - Accent4 19" xfId="468" xr:uid="{00000000-0005-0000-0000-00004B030000}"/>
    <cellStyle name="40% - Accent4 19 2" xfId="3308" xr:uid="{00000000-0005-0000-0000-00004C030000}"/>
    <cellStyle name="40% - Accent4 2" xfId="469" xr:uid="{00000000-0005-0000-0000-00004D030000}"/>
    <cellStyle name="40% - Accent4 2 2" xfId="3309" xr:uid="{00000000-0005-0000-0000-00004E030000}"/>
    <cellStyle name="40% - Accent4 20" xfId="470" xr:uid="{00000000-0005-0000-0000-00004F030000}"/>
    <cellStyle name="40% - Accent4 20 2" xfId="3310" xr:uid="{00000000-0005-0000-0000-000050030000}"/>
    <cellStyle name="40% - Accent4 21" xfId="471" xr:uid="{00000000-0005-0000-0000-000051030000}"/>
    <cellStyle name="40% - Accent4 21 2" xfId="3311" xr:uid="{00000000-0005-0000-0000-000052030000}"/>
    <cellStyle name="40% - Accent4 22" xfId="472" xr:uid="{00000000-0005-0000-0000-000053030000}"/>
    <cellStyle name="40% - Accent4 22 2" xfId="3312" xr:uid="{00000000-0005-0000-0000-000054030000}"/>
    <cellStyle name="40% - Accent4 23" xfId="473" xr:uid="{00000000-0005-0000-0000-000055030000}"/>
    <cellStyle name="40% - Accent4 23 2" xfId="3313" xr:uid="{00000000-0005-0000-0000-000056030000}"/>
    <cellStyle name="40% - Accent4 24" xfId="474" xr:uid="{00000000-0005-0000-0000-000057030000}"/>
    <cellStyle name="40% - Accent4 24 2" xfId="3314" xr:uid="{00000000-0005-0000-0000-000058030000}"/>
    <cellStyle name="40% - Accent4 25" xfId="475" xr:uid="{00000000-0005-0000-0000-000059030000}"/>
    <cellStyle name="40% - Accent4 25 2" xfId="3315" xr:uid="{00000000-0005-0000-0000-00005A030000}"/>
    <cellStyle name="40% - Accent4 26" xfId="476" xr:uid="{00000000-0005-0000-0000-00005B030000}"/>
    <cellStyle name="40% - Accent4 26 2" xfId="3316" xr:uid="{00000000-0005-0000-0000-00005C030000}"/>
    <cellStyle name="40% - Accent4 27" xfId="477" xr:uid="{00000000-0005-0000-0000-00005D030000}"/>
    <cellStyle name="40% - Accent4 27 2" xfId="3317" xr:uid="{00000000-0005-0000-0000-00005E030000}"/>
    <cellStyle name="40% - Accent4 28" xfId="478" xr:uid="{00000000-0005-0000-0000-00005F030000}"/>
    <cellStyle name="40% - Accent4 28 2" xfId="3318" xr:uid="{00000000-0005-0000-0000-000060030000}"/>
    <cellStyle name="40% - Accent4 29" xfId="479" xr:uid="{00000000-0005-0000-0000-000061030000}"/>
    <cellStyle name="40% - Accent4 29 2" xfId="3319" xr:uid="{00000000-0005-0000-0000-000062030000}"/>
    <cellStyle name="40% - Accent4 3" xfId="480" xr:uid="{00000000-0005-0000-0000-000063030000}"/>
    <cellStyle name="40% - Accent4 3 2" xfId="3320" xr:uid="{00000000-0005-0000-0000-000064030000}"/>
    <cellStyle name="40% - Accent4 30" xfId="481" xr:uid="{00000000-0005-0000-0000-000065030000}"/>
    <cellStyle name="40% - Accent4 30 2" xfId="3321" xr:uid="{00000000-0005-0000-0000-000066030000}"/>
    <cellStyle name="40% - Accent4 31" xfId="482" xr:uid="{00000000-0005-0000-0000-000067030000}"/>
    <cellStyle name="40% - Accent4 31 2" xfId="3322" xr:uid="{00000000-0005-0000-0000-000068030000}"/>
    <cellStyle name="40% - Accent4 32" xfId="483" xr:uid="{00000000-0005-0000-0000-000069030000}"/>
    <cellStyle name="40% - Accent4 32 2" xfId="3323" xr:uid="{00000000-0005-0000-0000-00006A030000}"/>
    <cellStyle name="40% - Accent4 33" xfId="484" xr:uid="{00000000-0005-0000-0000-00006B030000}"/>
    <cellStyle name="40% - Accent4 33 2" xfId="3324" xr:uid="{00000000-0005-0000-0000-00006C030000}"/>
    <cellStyle name="40% - Accent4 34" xfId="485" xr:uid="{00000000-0005-0000-0000-00006D030000}"/>
    <cellStyle name="40% - Accent4 34 2" xfId="3325" xr:uid="{00000000-0005-0000-0000-00006E030000}"/>
    <cellStyle name="40% - Accent4 35" xfId="486" xr:uid="{00000000-0005-0000-0000-00006F030000}"/>
    <cellStyle name="40% - Accent4 35 2" xfId="3326" xr:uid="{00000000-0005-0000-0000-000070030000}"/>
    <cellStyle name="40% - Accent4 36" xfId="487" xr:uid="{00000000-0005-0000-0000-000071030000}"/>
    <cellStyle name="40% - Accent4 36 2" xfId="3327" xr:uid="{00000000-0005-0000-0000-000072030000}"/>
    <cellStyle name="40% - Accent4 37" xfId="488" xr:uid="{00000000-0005-0000-0000-000073030000}"/>
    <cellStyle name="40% - Accent4 37 2" xfId="3328" xr:uid="{00000000-0005-0000-0000-000074030000}"/>
    <cellStyle name="40% - Accent4 38" xfId="489" xr:uid="{00000000-0005-0000-0000-000075030000}"/>
    <cellStyle name="40% - Accent4 38 2" xfId="3329" xr:uid="{00000000-0005-0000-0000-000076030000}"/>
    <cellStyle name="40% - Accent4 39" xfId="490" xr:uid="{00000000-0005-0000-0000-000077030000}"/>
    <cellStyle name="40% - Accent4 39 2" xfId="3330" xr:uid="{00000000-0005-0000-0000-000078030000}"/>
    <cellStyle name="40% - Accent4 4" xfId="491" xr:uid="{00000000-0005-0000-0000-000079030000}"/>
    <cellStyle name="40% - Accent4 4 2" xfId="3331" xr:uid="{00000000-0005-0000-0000-00007A030000}"/>
    <cellStyle name="40% - Accent4 40" xfId="492" xr:uid="{00000000-0005-0000-0000-00007B030000}"/>
    <cellStyle name="40% - Accent4 40 2" xfId="3332" xr:uid="{00000000-0005-0000-0000-00007C030000}"/>
    <cellStyle name="40% - Accent4 41" xfId="493" xr:uid="{00000000-0005-0000-0000-00007D030000}"/>
    <cellStyle name="40% - Accent4 41 2" xfId="3333" xr:uid="{00000000-0005-0000-0000-00007E030000}"/>
    <cellStyle name="40% - Accent4 42" xfId="494" xr:uid="{00000000-0005-0000-0000-00007F030000}"/>
    <cellStyle name="40% - Accent4 42 2" xfId="3334" xr:uid="{00000000-0005-0000-0000-000080030000}"/>
    <cellStyle name="40% - Accent4 43" xfId="495" xr:uid="{00000000-0005-0000-0000-000081030000}"/>
    <cellStyle name="40% - Accent4 43 2" xfId="3335" xr:uid="{00000000-0005-0000-0000-000082030000}"/>
    <cellStyle name="40% - Accent4 44" xfId="496" xr:uid="{00000000-0005-0000-0000-000083030000}"/>
    <cellStyle name="40% - Accent4 44 2" xfId="3336" xr:uid="{00000000-0005-0000-0000-000084030000}"/>
    <cellStyle name="40% - Accent4 5" xfId="497" xr:uid="{00000000-0005-0000-0000-000085030000}"/>
    <cellStyle name="40% - Accent4 5 2" xfId="3337" xr:uid="{00000000-0005-0000-0000-000086030000}"/>
    <cellStyle name="40% - Accent4 6" xfId="498" xr:uid="{00000000-0005-0000-0000-000087030000}"/>
    <cellStyle name="40% - Accent4 6 2" xfId="3338" xr:uid="{00000000-0005-0000-0000-000088030000}"/>
    <cellStyle name="40% - Accent4 7" xfId="499" xr:uid="{00000000-0005-0000-0000-000089030000}"/>
    <cellStyle name="40% - Accent4 7 2" xfId="3339" xr:uid="{00000000-0005-0000-0000-00008A030000}"/>
    <cellStyle name="40% - Accent4 8" xfId="500" xr:uid="{00000000-0005-0000-0000-00008B030000}"/>
    <cellStyle name="40% - Accent4 8 2" xfId="3340" xr:uid="{00000000-0005-0000-0000-00008C030000}"/>
    <cellStyle name="40% - Accent4 9" xfId="501" xr:uid="{00000000-0005-0000-0000-00008D030000}"/>
    <cellStyle name="40% - Accent4 9 2" xfId="3341" xr:uid="{00000000-0005-0000-0000-00008E030000}"/>
    <cellStyle name="40% - Accent5" xfId="52" builtinId="47" customBuiltin="1"/>
    <cellStyle name="40% - Accent5 10" xfId="502" xr:uid="{00000000-0005-0000-0000-000090030000}"/>
    <cellStyle name="40% - Accent5 10 2" xfId="3342" xr:uid="{00000000-0005-0000-0000-000091030000}"/>
    <cellStyle name="40% - Accent5 11" xfId="503" xr:uid="{00000000-0005-0000-0000-000092030000}"/>
    <cellStyle name="40% - Accent5 11 2" xfId="3343" xr:uid="{00000000-0005-0000-0000-000093030000}"/>
    <cellStyle name="40% - Accent5 12" xfId="504" xr:uid="{00000000-0005-0000-0000-000094030000}"/>
    <cellStyle name="40% - Accent5 12 2" xfId="3344" xr:uid="{00000000-0005-0000-0000-000095030000}"/>
    <cellStyle name="40% - Accent5 13" xfId="505" xr:uid="{00000000-0005-0000-0000-000096030000}"/>
    <cellStyle name="40% - Accent5 13 2" xfId="3345" xr:uid="{00000000-0005-0000-0000-000097030000}"/>
    <cellStyle name="40% - Accent5 14" xfId="506" xr:uid="{00000000-0005-0000-0000-000098030000}"/>
    <cellStyle name="40% - Accent5 14 2" xfId="3346" xr:uid="{00000000-0005-0000-0000-000099030000}"/>
    <cellStyle name="40% - Accent5 15" xfId="507" xr:uid="{00000000-0005-0000-0000-00009A030000}"/>
    <cellStyle name="40% - Accent5 15 2" xfId="3347" xr:uid="{00000000-0005-0000-0000-00009B030000}"/>
    <cellStyle name="40% - Accent5 16" xfId="508" xr:uid="{00000000-0005-0000-0000-00009C030000}"/>
    <cellStyle name="40% - Accent5 16 2" xfId="3348" xr:uid="{00000000-0005-0000-0000-00009D030000}"/>
    <cellStyle name="40% - Accent5 17" xfId="509" xr:uid="{00000000-0005-0000-0000-00009E030000}"/>
    <cellStyle name="40% - Accent5 17 2" xfId="3349" xr:uid="{00000000-0005-0000-0000-00009F030000}"/>
    <cellStyle name="40% - Accent5 18" xfId="510" xr:uid="{00000000-0005-0000-0000-0000A0030000}"/>
    <cellStyle name="40% - Accent5 18 2" xfId="3350" xr:uid="{00000000-0005-0000-0000-0000A1030000}"/>
    <cellStyle name="40% - Accent5 19" xfId="511" xr:uid="{00000000-0005-0000-0000-0000A2030000}"/>
    <cellStyle name="40% - Accent5 19 2" xfId="3351" xr:uid="{00000000-0005-0000-0000-0000A3030000}"/>
    <cellStyle name="40% - Accent5 2" xfId="512" xr:uid="{00000000-0005-0000-0000-0000A4030000}"/>
    <cellStyle name="40% - Accent5 2 2" xfId="3352" xr:uid="{00000000-0005-0000-0000-0000A5030000}"/>
    <cellStyle name="40% - Accent5 20" xfId="513" xr:uid="{00000000-0005-0000-0000-0000A6030000}"/>
    <cellStyle name="40% - Accent5 20 2" xfId="3353" xr:uid="{00000000-0005-0000-0000-0000A7030000}"/>
    <cellStyle name="40% - Accent5 21" xfId="514" xr:uid="{00000000-0005-0000-0000-0000A8030000}"/>
    <cellStyle name="40% - Accent5 21 2" xfId="3354" xr:uid="{00000000-0005-0000-0000-0000A9030000}"/>
    <cellStyle name="40% - Accent5 22" xfId="515" xr:uid="{00000000-0005-0000-0000-0000AA030000}"/>
    <cellStyle name="40% - Accent5 22 2" xfId="3355" xr:uid="{00000000-0005-0000-0000-0000AB030000}"/>
    <cellStyle name="40% - Accent5 23" xfId="516" xr:uid="{00000000-0005-0000-0000-0000AC030000}"/>
    <cellStyle name="40% - Accent5 23 2" xfId="3356" xr:uid="{00000000-0005-0000-0000-0000AD030000}"/>
    <cellStyle name="40% - Accent5 24" xfId="517" xr:uid="{00000000-0005-0000-0000-0000AE030000}"/>
    <cellStyle name="40% - Accent5 24 2" xfId="3357" xr:uid="{00000000-0005-0000-0000-0000AF030000}"/>
    <cellStyle name="40% - Accent5 25" xfId="518" xr:uid="{00000000-0005-0000-0000-0000B0030000}"/>
    <cellStyle name="40% - Accent5 25 2" xfId="3358" xr:uid="{00000000-0005-0000-0000-0000B1030000}"/>
    <cellStyle name="40% - Accent5 26" xfId="519" xr:uid="{00000000-0005-0000-0000-0000B2030000}"/>
    <cellStyle name="40% - Accent5 26 2" xfId="3359" xr:uid="{00000000-0005-0000-0000-0000B3030000}"/>
    <cellStyle name="40% - Accent5 27" xfId="520" xr:uid="{00000000-0005-0000-0000-0000B4030000}"/>
    <cellStyle name="40% - Accent5 27 2" xfId="3360" xr:uid="{00000000-0005-0000-0000-0000B5030000}"/>
    <cellStyle name="40% - Accent5 28" xfId="521" xr:uid="{00000000-0005-0000-0000-0000B6030000}"/>
    <cellStyle name="40% - Accent5 28 2" xfId="3361" xr:uid="{00000000-0005-0000-0000-0000B7030000}"/>
    <cellStyle name="40% - Accent5 29" xfId="522" xr:uid="{00000000-0005-0000-0000-0000B8030000}"/>
    <cellStyle name="40% - Accent5 29 2" xfId="3362" xr:uid="{00000000-0005-0000-0000-0000B9030000}"/>
    <cellStyle name="40% - Accent5 3" xfId="523" xr:uid="{00000000-0005-0000-0000-0000BA030000}"/>
    <cellStyle name="40% - Accent5 3 2" xfId="3363" xr:uid="{00000000-0005-0000-0000-0000BB030000}"/>
    <cellStyle name="40% - Accent5 30" xfId="524" xr:uid="{00000000-0005-0000-0000-0000BC030000}"/>
    <cellStyle name="40% - Accent5 30 2" xfId="3364" xr:uid="{00000000-0005-0000-0000-0000BD030000}"/>
    <cellStyle name="40% - Accent5 31" xfId="525" xr:uid="{00000000-0005-0000-0000-0000BE030000}"/>
    <cellStyle name="40% - Accent5 31 2" xfId="3365" xr:uid="{00000000-0005-0000-0000-0000BF030000}"/>
    <cellStyle name="40% - Accent5 32" xfId="526" xr:uid="{00000000-0005-0000-0000-0000C0030000}"/>
    <cellStyle name="40% - Accent5 32 2" xfId="3366" xr:uid="{00000000-0005-0000-0000-0000C1030000}"/>
    <cellStyle name="40% - Accent5 33" xfId="527" xr:uid="{00000000-0005-0000-0000-0000C2030000}"/>
    <cellStyle name="40% - Accent5 33 2" xfId="3367" xr:uid="{00000000-0005-0000-0000-0000C3030000}"/>
    <cellStyle name="40% - Accent5 34" xfId="528" xr:uid="{00000000-0005-0000-0000-0000C4030000}"/>
    <cellStyle name="40% - Accent5 34 2" xfId="3368" xr:uid="{00000000-0005-0000-0000-0000C5030000}"/>
    <cellStyle name="40% - Accent5 35" xfId="529" xr:uid="{00000000-0005-0000-0000-0000C6030000}"/>
    <cellStyle name="40% - Accent5 35 2" xfId="3369" xr:uid="{00000000-0005-0000-0000-0000C7030000}"/>
    <cellStyle name="40% - Accent5 36" xfId="530" xr:uid="{00000000-0005-0000-0000-0000C8030000}"/>
    <cellStyle name="40% - Accent5 36 2" xfId="3370" xr:uid="{00000000-0005-0000-0000-0000C9030000}"/>
    <cellStyle name="40% - Accent5 37" xfId="531" xr:uid="{00000000-0005-0000-0000-0000CA030000}"/>
    <cellStyle name="40% - Accent5 37 2" xfId="3371" xr:uid="{00000000-0005-0000-0000-0000CB030000}"/>
    <cellStyle name="40% - Accent5 38" xfId="532" xr:uid="{00000000-0005-0000-0000-0000CC030000}"/>
    <cellStyle name="40% - Accent5 38 2" xfId="3372" xr:uid="{00000000-0005-0000-0000-0000CD030000}"/>
    <cellStyle name="40% - Accent5 39" xfId="533" xr:uid="{00000000-0005-0000-0000-0000CE030000}"/>
    <cellStyle name="40% - Accent5 39 2" xfId="3373" xr:uid="{00000000-0005-0000-0000-0000CF030000}"/>
    <cellStyle name="40% - Accent5 4" xfId="534" xr:uid="{00000000-0005-0000-0000-0000D0030000}"/>
    <cellStyle name="40% - Accent5 4 2" xfId="3374" xr:uid="{00000000-0005-0000-0000-0000D1030000}"/>
    <cellStyle name="40% - Accent5 40" xfId="535" xr:uid="{00000000-0005-0000-0000-0000D2030000}"/>
    <cellStyle name="40% - Accent5 40 2" xfId="3375" xr:uid="{00000000-0005-0000-0000-0000D3030000}"/>
    <cellStyle name="40% - Accent5 41" xfId="536" xr:uid="{00000000-0005-0000-0000-0000D4030000}"/>
    <cellStyle name="40% - Accent5 41 2" xfId="3376" xr:uid="{00000000-0005-0000-0000-0000D5030000}"/>
    <cellStyle name="40% - Accent5 42" xfId="537" xr:uid="{00000000-0005-0000-0000-0000D6030000}"/>
    <cellStyle name="40% - Accent5 42 2" xfId="3377" xr:uid="{00000000-0005-0000-0000-0000D7030000}"/>
    <cellStyle name="40% - Accent5 43" xfId="538" xr:uid="{00000000-0005-0000-0000-0000D8030000}"/>
    <cellStyle name="40% - Accent5 43 2" xfId="3378" xr:uid="{00000000-0005-0000-0000-0000D9030000}"/>
    <cellStyle name="40% - Accent5 44" xfId="539" xr:uid="{00000000-0005-0000-0000-0000DA030000}"/>
    <cellStyle name="40% - Accent5 44 2" xfId="3379" xr:uid="{00000000-0005-0000-0000-0000DB030000}"/>
    <cellStyle name="40% - Accent5 5" xfId="540" xr:uid="{00000000-0005-0000-0000-0000DC030000}"/>
    <cellStyle name="40% - Accent5 5 2" xfId="3380" xr:uid="{00000000-0005-0000-0000-0000DD030000}"/>
    <cellStyle name="40% - Accent5 6" xfId="541" xr:uid="{00000000-0005-0000-0000-0000DE030000}"/>
    <cellStyle name="40% - Accent5 6 2" xfId="3381" xr:uid="{00000000-0005-0000-0000-0000DF030000}"/>
    <cellStyle name="40% - Accent5 7" xfId="542" xr:uid="{00000000-0005-0000-0000-0000E0030000}"/>
    <cellStyle name="40% - Accent5 7 2" xfId="3382" xr:uid="{00000000-0005-0000-0000-0000E1030000}"/>
    <cellStyle name="40% - Accent5 8" xfId="543" xr:uid="{00000000-0005-0000-0000-0000E2030000}"/>
    <cellStyle name="40% - Accent5 8 2" xfId="3383" xr:uid="{00000000-0005-0000-0000-0000E3030000}"/>
    <cellStyle name="40% - Accent5 9" xfId="544" xr:uid="{00000000-0005-0000-0000-0000E4030000}"/>
    <cellStyle name="40% - Accent5 9 2" xfId="3384" xr:uid="{00000000-0005-0000-0000-0000E5030000}"/>
    <cellStyle name="40% - Accent6" xfId="56" builtinId="51" customBuiltin="1"/>
    <cellStyle name="40% - Accent6 10" xfId="545" xr:uid="{00000000-0005-0000-0000-0000E7030000}"/>
    <cellStyle name="40% - Accent6 10 2" xfId="3385" xr:uid="{00000000-0005-0000-0000-0000E8030000}"/>
    <cellStyle name="40% - Accent6 11" xfId="546" xr:uid="{00000000-0005-0000-0000-0000E9030000}"/>
    <cellStyle name="40% - Accent6 11 2" xfId="3386" xr:uid="{00000000-0005-0000-0000-0000EA030000}"/>
    <cellStyle name="40% - Accent6 12" xfId="547" xr:uid="{00000000-0005-0000-0000-0000EB030000}"/>
    <cellStyle name="40% - Accent6 12 2" xfId="3387" xr:uid="{00000000-0005-0000-0000-0000EC030000}"/>
    <cellStyle name="40% - Accent6 13" xfId="548" xr:uid="{00000000-0005-0000-0000-0000ED030000}"/>
    <cellStyle name="40% - Accent6 13 2" xfId="3388" xr:uid="{00000000-0005-0000-0000-0000EE030000}"/>
    <cellStyle name="40% - Accent6 14" xfId="549" xr:uid="{00000000-0005-0000-0000-0000EF030000}"/>
    <cellStyle name="40% - Accent6 14 2" xfId="3389" xr:uid="{00000000-0005-0000-0000-0000F0030000}"/>
    <cellStyle name="40% - Accent6 15" xfId="550" xr:uid="{00000000-0005-0000-0000-0000F1030000}"/>
    <cellStyle name="40% - Accent6 15 2" xfId="3390" xr:uid="{00000000-0005-0000-0000-0000F2030000}"/>
    <cellStyle name="40% - Accent6 16" xfId="551" xr:uid="{00000000-0005-0000-0000-0000F3030000}"/>
    <cellStyle name="40% - Accent6 16 2" xfId="3391" xr:uid="{00000000-0005-0000-0000-0000F4030000}"/>
    <cellStyle name="40% - Accent6 17" xfId="552" xr:uid="{00000000-0005-0000-0000-0000F5030000}"/>
    <cellStyle name="40% - Accent6 17 2" xfId="3392" xr:uid="{00000000-0005-0000-0000-0000F6030000}"/>
    <cellStyle name="40% - Accent6 18" xfId="553" xr:uid="{00000000-0005-0000-0000-0000F7030000}"/>
    <cellStyle name="40% - Accent6 18 2" xfId="3393" xr:uid="{00000000-0005-0000-0000-0000F8030000}"/>
    <cellStyle name="40% - Accent6 19" xfId="554" xr:uid="{00000000-0005-0000-0000-0000F9030000}"/>
    <cellStyle name="40% - Accent6 19 2" xfId="3394" xr:uid="{00000000-0005-0000-0000-0000FA030000}"/>
    <cellStyle name="40% - Accent6 2" xfId="555" xr:uid="{00000000-0005-0000-0000-0000FB030000}"/>
    <cellStyle name="40% - Accent6 2 2" xfId="3395" xr:uid="{00000000-0005-0000-0000-0000FC030000}"/>
    <cellStyle name="40% - Accent6 20" xfId="556" xr:uid="{00000000-0005-0000-0000-0000FD030000}"/>
    <cellStyle name="40% - Accent6 20 2" xfId="3396" xr:uid="{00000000-0005-0000-0000-0000FE030000}"/>
    <cellStyle name="40% - Accent6 21" xfId="557" xr:uid="{00000000-0005-0000-0000-0000FF030000}"/>
    <cellStyle name="40% - Accent6 21 2" xfId="3397" xr:uid="{00000000-0005-0000-0000-000000040000}"/>
    <cellStyle name="40% - Accent6 22" xfId="558" xr:uid="{00000000-0005-0000-0000-000001040000}"/>
    <cellStyle name="40% - Accent6 22 2" xfId="3398" xr:uid="{00000000-0005-0000-0000-000002040000}"/>
    <cellStyle name="40% - Accent6 23" xfId="559" xr:uid="{00000000-0005-0000-0000-000003040000}"/>
    <cellStyle name="40% - Accent6 23 2" xfId="3399" xr:uid="{00000000-0005-0000-0000-000004040000}"/>
    <cellStyle name="40% - Accent6 24" xfId="560" xr:uid="{00000000-0005-0000-0000-000005040000}"/>
    <cellStyle name="40% - Accent6 24 2" xfId="3400" xr:uid="{00000000-0005-0000-0000-000006040000}"/>
    <cellStyle name="40% - Accent6 25" xfId="561" xr:uid="{00000000-0005-0000-0000-000007040000}"/>
    <cellStyle name="40% - Accent6 25 2" xfId="3401" xr:uid="{00000000-0005-0000-0000-000008040000}"/>
    <cellStyle name="40% - Accent6 26" xfId="562" xr:uid="{00000000-0005-0000-0000-000009040000}"/>
    <cellStyle name="40% - Accent6 26 2" xfId="3402" xr:uid="{00000000-0005-0000-0000-00000A040000}"/>
    <cellStyle name="40% - Accent6 27" xfId="563" xr:uid="{00000000-0005-0000-0000-00000B040000}"/>
    <cellStyle name="40% - Accent6 27 2" xfId="3403" xr:uid="{00000000-0005-0000-0000-00000C040000}"/>
    <cellStyle name="40% - Accent6 28" xfId="564" xr:uid="{00000000-0005-0000-0000-00000D040000}"/>
    <cellStyle name="40% - Accent6 28 2" xfId="3404" xr:uid="{00000000-0005-0000-0000-00000E040000}"/>
    <cellStyle name="40% - Accent6 29" xfId="565" xr:uid="{00000000-0005-0000-0000-00000F040000}"/>
    <cellStyle name="40% - Accent6 29 2" xfId="3405" xr:uid="{00000000-0005-0000-0000-000010040000}"/>
    <cellStyle name="40% - Accent6 3" xfId="566" xr:uid="{00000000-0005-0000-0000-000011040000}"/>
    <cellStyle name="40% - Accent6 3 2" xfId="3406" xr:uid="{00000000-0005-0000-0000-000012040000}"/>
    <cellStyle name="40% - Accent6 30" xfId="567" xr:uid="{00000000-0005-0000-0000-000013040000}"/>
    <cellStyle name="40% - Accent6 30 2" xfId="3407" xr:uid="{00000000-0005-0000-0000-000014040000}"/>
    <cellStyle name="40% - Accent6 31" xfId="568" xr:uid="{00000000-0005-0000-0000-000015040000}"/>
    <cellStyle name="40% - Accent6 31 2" xfId="3408" xr:uid="{00000000-0005-0000-0000-000016040000}"/>
    <cellStyle name="40% - Accent6 32" xfId="569" xr:uid="{00000000-0005-0000-0000-000017040000}"/>
    <cellStyle name="40% - Accent6 32 2" xfId="3409" xr:uid="{00000000-0005-0000-0000-000018040000}"/>
    <cellStyle name="40% - Accent6 33" xfId="570" xr:uid="{00000000-0005-0000-0000-000019040000}"/>
    <cellStyle name="40% - Accent6 33 2" xfId="3410" xr:uid="{00000000-0005-0000-0000-00001A040000}"/>
    <cellStyle name="40% - Accent6 34" xfId="571" xr:uid="{00000000-0005-0000-0000-00001B040000}"/>
    <cellStyle name="40% - Accent6 34 2" xfId="3411" xr:uid="{00000000-0005-0000-0000-00001C040000}"/>
    <cellStyle name="40% - Accent6 35" xfId="572" xr:uid="{00000000-0005-0000-0000-00001D040000}"/>
    <cellStyle name="40% - Accent6 35 2" xfId="3412" xr:uid="{00000000-0005-0000-0000-00001E040000}"/>
    <cellStyle name="40% - Accent6 36" xfId="573" xr:uid="{00000000-0005-0000-0000-00001F040000}"/>
    <cellStyle name="40% - Accent6 36 2" xfId="3413" xr:uid="{00000000-0005-0000-0000-000020040000}"/>
    <cellStyle name="40% - Accent6 37" xfId="574" xr:uid="{00000000-0005-0000-0000-000021040000}"/>
    <cellStyle name="40% - Accent6 37 2" xfId="3414" xr:uid="{00000000-0005-0000-0000-000022040000}"/>
    <cellStyle name="40% - Accent6 38" xfId="575" xr:uid="{00000000-0005-0000-0000-000023040000}"/>
    <cellStyle name="40% - Accent6 38 2" xfId="3415" xr:uid="{00000000-0005-0000-0000-000024040000}"/>
    <cellStyle name="40% - Accent6 39" xfId="576" xr:uid="{00000000-0005-0000-0000-000025040000}"/>
    <cellStyle name="40% - Accent6 39 2" xfId="3416" xr:uid="{00000000-0005-0000-0000-000026040000}"/>
    <cellStyle name="40% - Accent6 4" xfId="577" xr:uid="{00000000-0005-0000-0000-000027040000}"/>
    <cellStyle name="40% - Accent6 4 2" xfId="3417" xr:uid="{00000000-0005-0000-0000-000028040000}"/>
    <cellStyle name="40% - Accent6 40" xfId="578" xr:uid="{00000000-0005-0000-0000-000029040000}"/>
    <cellStyle name="40% - Accent6 40 2" xfId="3418" xr:uid="{00000000-0005-0000-0000-00002A040000}"/>
    <cellStyle name="40% - Accent6 41" xfId="579" xr:uid="{00000000-0005-0000-0000-00002B040000}"/>
    <cellStyle name="40% - Accent6 41 2" xfId="3419" xr:uid="{00000000-0005-0000-0000-00002C040000}"/>
    <cellStyle name="40% - Accent6 42" xfId="580" xr:uid="{00000000-0005-0000-0000-00002D040000}"/>
    <cellStyle name="40% - Accent6 42 2" xfId="3420" xr:uid="{00000000-0005-0000-0000-00002E040000}"/>
    <cellStyle name="40% - Accent6 43" xfId="581" xr:uid="{00000000-0005-0000-0000-00002F040000}"/>
    <cellStyle name="40% - Accent6 43 2" xfId="3421" xr:uid="{00000000-0005-0000-0000-000030040000}"/>
    <cellStyle name="40% - Accent6 44" xfId="582" xr:uid="{00000000-0005-0000-0000-000031040000}"/>
    <cellStyle name="40% - Accent6 44 2" xfId="3422" xr:uid="{00000000-0005-0000-0000-000032040000}"/>
    <cellStyle name="40% - Accent6 5" xfId="583" xr:uid="{00000000-0005-0000-0000-000033040000}"/>
    <cellStyle name="40% - Accent6 5 2" xfId="3423" xr:uid="{00000000-0005-0000-0000-000034040000}"/>
    <cellStyle name="40% - Accent6 6" xfId="584" xr:uid="{00000000-0005-0000-0000-000035040000}"/>
    <cellStyle name="40% - Accent6 6 2" xfId="3424" xr:uid="{00000000-0005-0000-0000-000036040000}"/>
    <cellStyle name="40% - Accent6 7" xfId="585" xr:uid="{00000000-0005-0000-0000-000037040000}"/>
    <cellStyle name="40% - Accent6 7 2" xfId="3425" xr:uid="{00000000-0005-0000-0000-000038040000}"/>
    <cellStyle name="40% - Accent6 8" xfId="586" xr:uid="{00000000-0005-0000-0000-000039040000}"/>
    <cellStyle name="40% - Accent6 8 2" xfId="3426" xr:uid="{00000000-0005-0000-0000-00003A040000}"/>
    <cellStyle name="40% - Accent6 9" xfId="587" xr:uid="{00000000-0005-0000-0000-00003B040000}"/>
    <cellStyle name="40% - Accent6 9 2" xfId="3427" xr:uid="{00000000-0005-0000-0000-00003C040000}"/>
    <cellStyle name="40% - 强调文字颜色 1" xfId="2102" xr:uid="{00000000-0005-0000-0000-00003D040000}"/>
    <cellStyle name="40% - 强调文字颜色 1 2" xfId="3428" xr:uid="{00000000-0005-0000-0000-00003E040000}"/>
    <cellStyle name="40% - 强调文字颜色 2" xfId="2103" xr:uid="{00000000-0005-0000-0000-00003F040000}"/>
    <cellStyle name="40% - 强调文字颜色 2 2" xfId="3429" xr:uid="{00000000-0005-0000-0000-000040040000}"/>
    <cellStyle name="40% - 强调文字颜色 3" xfId="2104" xr:uid="{00000000-0005-0000-0000-000041040000}"/>
    <cellStyle name="40% - 强调文字颜色 3 2" xfId="3430" xr:uid="{00000000-0005-0000-0000-000042040000}"/>
    <cellStyle name="40% - 强调文字颜色 4" xfId="2105" xr:uid="{00000000-0005-0000-0000-000043040000}"/>
    <cellStyle name="40% - 强调文字颜色 4 2" xfId="3431" xr:uid="{00000000-0005-0000-0000-000044040000}"/>
    <cellStyle name="40% - 强调文字颜色 5" xfId="2106" xr:uid="{00000000-0005-0000-0000-000045040000}"/>
    <cellStyle name="40% - 强调文字颜色 5 2" xfId="3432" xr:uid="{00000000-0005-0000-0000-000046040000}"/>
    <cellStyle name="40% - 强调文字颜色 6" xfId="2107" xr:uid="{00000000-0005-0000-0000-000047040000}"/>
    <cellStyle name="40% - 强调文字颜色 6 2" xfId="3433" xr:uid="{00000000-0005-0000-0000-000048040000}"/>
    <cellStyle name="60% - Accent1" xfId="37" builtinId="32" customBuiltin="1"/>
    <cellStyle name="60% - Accent1 10" xfId="588" xr:uid="{00000000-0005-0000-0000-00004A040000}"/>
    <cellStyle name="60% - Accent1 10 2" xfId="3434" xr:uid="{00000000-0005-0000-0000-00004B040000}"/>
    <cellStyle name="60% - Accent1 11" xfId="589" xr:uid="{00000000-0005-0000-0000-00004C040000}"/>
    <cellStyle name="60% - Accent1 11 2" xfId="3435" xr:uid="{00000000-0005-0000-0000-00004D040000}"/>
    <cellStyle name="60% - Accent1 12" xfId="590" xr:uid="{00000000-0005-0000-0000-00004E040000}"/>
    <cellStyle name="60% - Accent1 12 2" xfId="3436" xr:uid="{00000000-0005-0000-0000-00004F040000}"/>
    <cellStyle name="60% - Accent1 13" xfId="591" xr:uid="{00000000-0005-0000-0000-000050040000}"/>
    <cellStyle name="60% - Accent1 13 2" xfId="3437" xr:uid="{00000000-0005-0000-0000-000051040000}"/>
    <cellStyle name="60% - Accent1 14" xfId="592" xr:uid="{00000000-0005-0000-0000-000052040000}"/>
    <cellStyle name="60% - Accent1 14 2" xfId="3438" xr:uid="{00000000-0005-0000-0000-000053040000}"/>
    <cellStyle name="60% - Accent1 15" xfId="593" xr:uid="{00000000-0005-0000-0000-000054040000}"/>
    <cellStyle name="60% - Accent1 15 2" xfId="3439" xr:uid="{00000000-0005-0000-0000-000055040000}"/>
    <cellStyle name="60% - Accent1 16" xfId="594" xr:uid="{00000000-0005-0000-0000-000056040000}"/>
    <cellStyle name="60% - Accent1 16 2" xfId="3440" xr:uid="{00000000-0005-0000-0000-000057040000}"/>
    <cellStyle name="60% - Accent1 17" xfId="595" xr:uid="{00000000-0005-0000-0000-000058040000}"/>
    <cellStyle name="60% - Accent1 17 2" xfId="3441" xr:uid="{00000000-0005-0000-0000-000059040000}"/>
    <cellStyle name="60% - Accent1 18" xfId="596" xr:uid="{00000000-0005-0000-0000-00005A040000}"/>
    <cellStyle name="60% - Accent1 18 2" xfId="3442" xr:uid="{00000000-0005-0000-0000-00005B040000}"/>
    <cellStyle name="60% - Accent1 19" xfId="597" xr:uid="{00000000-0005-0000-0000-00005C040000}"/>
    <cellStyle name="60% - Accent1 19 2" xfId="3443" xr:uid="{00000000-0005-0000-0000-00005D040000}"/>
    <cellStyle name="60% - Accent1 2" xfId="598" xr:uid="{00000000-0005-0000-0000-00005E040000}"/>
    <cellStyle name="60% - Accent1 2 2" xfId="3444" xr:uid="{00000000-0005-0000-0000-00005F040000}"/>
    <cellStyle name="60% - Accent1 20" xfId="599" xr:uid="{00000000-0005-0000-0000-000060040000}"/>
    <cellStyle name="60% - Accent1 20 2" xfId="3445" xr:uid="{00000000-0005-0000-0000-000061040000}"/>
    <cellStyle name="60% - Accent1 21" xfId="600" xr:uid="{00000000-0005-0000-0000-000062040000}"/>
    <cellStyle name="60% - Accent1 21 2" xfId="3446" xr:uid="{00000000-0005-0000-0000-000063040000}"/>
    <cellStyle name="60% - Accent1 22" xfId="601" xr:uid="{00000000-0005-0000-0000-000064040000}"/>
    <cellStyle name="60% - Accent1 22 2" xfId="3447" xr:uid="{00000000-0005-0000-0000-000065040000}"/>
    <cellStyle name="60% - Accent1 23" xfId="602" xr:uid="{00000000-0005-0000-0000-000066040000}"/>
    <cellStyle name="60% - Accent1 23 2" xfId="3448" xr:uid="{00000000-0005-0000-0000-000067040000}"/>
    <cellStyle name="60% - Accent1 24" xfId="603" xr:uid="{00000000-0005-0000-0000-000068040000}"/>
    <cellStyle name="60% - Accent1 24 2" xfId="3449" xr:uid="{00000000-0005-0000-0000-000069040000}"/>
    <cellStyle name="60% - Accent1 25" xfId="604" xr:uid="{00000000-0005-0000-0000-00006A040000}"/>
    <cellStyle name="60% - Accent1 25 2" xfId="3450" xr:uid="{00000000-0005-0000-0000-00006B040000}"/>
    <cellStyle name="60% - Accent1 26" xfId="605" xr:uid="{00000000-0005-0000-0000-00006C040000}"/>
    <cellStyle name="60% - Accent1 26 2" xfId="3451" xr:uid="{00000000-0005-0000-0000-00006D040000}"/>
    <cellStyle name="60% - Accent1 27" xfId="606" xr:uid="{00000000-0005-0000-0000-00006E040000}"/>
    <cellStyle name="60% - Accent1 27 2" xfId="3452" xr:uid="{00000000-0005-0000-0000-00006F040000}"/>
    <cellStyle name="60% - Accent1 28" xfId="607" xr:uid="{00000000-0005-0000-0000-000070040000}"/>
    <cellStyle name="60% - Accent1 28 2" xfId="3453" xr:uid="{00000000-0005-0000-0000-000071040000}"/>
    <cellStyle name="60% - Accent1 29" xfId="608" xr:uid="{00000000-0005-0000-0000-000072040000}"/>
    <cellStyle name="60% - Accent1 29 2" xfId="3454" xr:uid="{00000000-0005-0000-0000-000073040000}"/>
    <cellStyle name="60% - Accent1 3" xfId="609" xr:uid="{00000000-0005-0000-0000-000074040000}"/>
    <cellStyle name="60% - Accent1 3 2" xfId="3455" xr:uid="{00000000-0005-0000-0000-000075040000}"/>
    <cellStyle name="60% - Accent1 30" xfId="610" xr:uid="{00000000-0005-0000-0000-000076040000}"/>
    <cellStyle name="60% - Accent1 30 2" xfId="3456" xr:uid="{00000000-0005-0000-0000-000077040000}"/>
    <cellStyle name="60% - Accent1 31" xfId="611" xr:uid="{00000000-0005-0000-0000-000078040000}"/>
    <cellStyle name="60% - Accent1 31 2" xfId="3457" xr:uid="{00000000-0005-0000-0000-000079040000}"/>
    <cellStyle name="60% - Accent1 32" xfId="612" xr:uid="{00000000-0005-0000-0000-00007A040000}"/>
    <cellStyle name="60% - Accent1 32 2" xfId="3458" xr:uid="{00000000-0005-0000-0000-00007B040000}"/>
    <cellStyle name="60% - Accent1 33" xfId="613" xr:uid="{00000000-0005-0000-0000-00007C040000}"/>
    <cellStyle name="60% - Accent1 33 2" xfId="3459" xr:uid="{00000000-0005-0000-0000-00007D040000}"/>
    <cellStyle name="60% - Accent1 34" xfId="614" xr:uid="{00000000-0005-0000-0000-00007E040000}"/>
    <cellStyle name="60% - Accent1 34 2" xfId="3460" xr:uid="{00000000-0005-0000-0000-00007F040000}"/>
    <cellStyle name="60% - Accent1 35" xfId="615" xr:uid="{00000000-0005-0000-0000-000080040000}"/>
    <cellStyle name="60% - Accent1 35 2" xfId="3461" xr:uid="{00000000-0005-0000-0000-000081040000}"/>
    <cellStyle name="60% - Accent1 36" xfId="616" xr:uid="{00000000-0005-0000-0000-000082040000}"/>
    <cellStyle name="60% - Accent1 36 2" xfId="3462" xr:uid="{00000000-0005-0000-0000-000083040000}"/>
    <cellStyle name="60% - Accent1 37" xfId="617" xr:uid="{00000000-0005-0000-0000-000084040000}"/>
    <cellStyle name="60% - Accent1 37 2" xfId="3463" xr:uid="{00000000-0005-0000-0000-000085040000}"/>
    <cellStyle name="60% - Accent1 38" xfId="618" xr:uid="{00000000-0005-0000-0000-000086040000}"/>
    <cellStyle name="60% - Accent1 38 2" xfId="3464" xr:uid="{00000000-0005-0000-0000-000087040000}"/>
    <cellStyle name="60% - Accent1 39" xfId="619" xr:uid="{00000000-0005-0000-0000-000088040000}"/>
    <cellStyle name="60% - Accent1 39 2" xfId="3465" xr:uid="{00000000-0005-0000-0000-000089040000}"/>
    <cellStyle name="60% - Accent1 4" xfId="620" xr:uid="{00000000-0005-0000-0000-00008A040000}"/>
    <cellStyle name="60% - Accent1 4 2" xfId="3466" xr:uid="{00000000-0005-0000-0000-00008B040000}"/>
    <cellStyle name="60% - Accent1 40" xfId="621" xr:uid="{00000000-0005-0000-0000-00008C040000}"/>
    <cellStyle name="60% - Accent1 40 2" xfId="3467" xr:uid="{00000000-0005-0000-0000-00008D040000}"/>
    <cellStyle name="60% - Accent1 41" xfId="622" xr:uid="{00000000-0005-0000-0000-00008E040000}"/>
    <cellStyle name="60% - Accent1 41 2" xfId="3468" xr:uid="{00000000-0005-0000-0000-00008F040000}"/>
    <cellStyle name="60% - Accent1 42" xfId="623" xr:uid="{00000000-0005-0000-0000-000090040000}"/>
    <cellStyle name="60% - Accent1 42 2" xfId="3469" xr:uid="{00000000-0005-0000-0000-000091040000}"/>
    <cellStyle name="60% - Accent1 43" xfId="624" xr:uid="{00000000-0005-0000-0000-000092040000}"/>
    <cellStyle name="60% - Accent1 43 2" xfId="3470" xr:uid="{00000000-0005-0000-0000-000093040000}"/>
    <cellStyle name="60% - Accent1 44" xfId="625" xr:uid="{00000000-0005-0000-0000-000094040000}"/>
    <cellStyle name="60% - Accent1 44 2" xfId="3471" xr:uid="{00000000-0005-0000-0000-000095040000}"/>
    <cellStyle name="60% - Accent1 5" xfId="626" xr:uid="{00000000-0005-0000-0000-000096040000}"/>
    <cellStyle name="60% - Accent1 5 2" xfId="3472" xr:uid="{00000000-0005-0000-0000-000097040000}"/>
    <cellStyle name="60% - Accent1 6" xfId="627" xr:uid="{00000000-0005-0000-0000-000098040000}"/>
    <cellStyle name="60% - Accent1 6 2" xfId="3473" xr:uid="{00000000-0005-0000-0000-000099040000}"/>
    <cellStyle name="60% - Accent1 7" xfId="628" xr:uid="{00000000-0005-0000-0000-00009A040000}"/>
    <cellStyle name="60% - Accent1 7 2" xfId="3474" xr:uid="{00000000-0005-0000-0000-00009B040000}"/>
    <cellStyle name="60% - Accent1 8" xfId="629" xr:uid="{00000000-0005-0000-0000-00009C040000}"/>
    <cellStyle name="60% - Accent1 8 2" xfId="3475" xr:uid="{00000000-0005-0000-0000-00009D040000}"/>
    <cellStyle name="60% - Accent1 9" xfId="630" xr:uid="{00000000-0005-0000-0000-00009E040000}"/>
    <cellStyle name="60% - Accent1 9 2" xfId="3476" xr:uid="{00000000-0005-0000-0000-00009F040000}"/>
    <cellStyle name="60% - Accent2" xfId="41" builtinId="36" customBuiltin="1"/>
    <cellStyle name="60% - Accent2 10" xfId="631" xr:uid="{00000000-0005-0000-0000-0000A1040000}"/>
    <cellStyle name="60% - Accent2 10 2" xfId="3477" xr:uid="{00000000-0005-0000-0000-0000A2040000}"/>
    <cellStyle name="60% - Accent2 11" xfId="632" xr:uid="{00000000-0005-0000-0000-0000A3040000}"/>
    <cellStyle name="60% - Accent2 11 2" xfId="3478" xr:uid="{00000000-0005-0000-0000-0000A4040000}"/>
    <cellStyle name="60% - Accent2 12" xfId="633" xr:uid="{00000000-0005-0000-0000-0000A5040000}"/>
    <cellStyle name="60% - Accent2 12 2" xfId="3479" xr:uid="{00000000-0005-0000-0000-0000A6040000}"/>
    <cellStyle name="60% - Accent2 13" xfId="634" xr:uid="{00000000-0005-0000-0000-0000A7040000}"/>
    <cellStyle name="60% - Accent2 13 2" xfId="3480" xr:uid="{00000000-0005-0000-0000-0000A8040000}"/>
    <cellStyle name="60% - Accent2 14" xfId="635" xr:uid="{00000000-0005-0000-0000-0000A9040000}"/>
    <cellStyle name="60% - Accent2 14 2" xfId="3481" xr:uid="{00000000-0005-0000-0000-0000AA040000}"/>
    <cellStyle name="60% - Accent2 15" xfId="636" xr:uid="{00000000-0005-0000-0000-0000AB040000}"/>
    <cellStyle name="60% - Accent2 15 2" xfId="3482" xr:uid="{00000000-0005-0000-0000-0000AC040000}"/>
    <cellStyle name="60% - Accent2 16" xfId="637" xr:uid="{00000000-0005-0000-0000-0000AD040000}"/>
    <cellStyle name="60% - Accent2 16 2" xfId="3483" xr:uid="{00000000-0005-0000-0000-0000AE040000}"/>
    <cellStyle name="60% - Accent2 17" xfId="638" xr:uid="{00000000-0005-0000-0000-0000AF040000}"/>
    <cellStyle name="60% - Accent2 17 2" xfId="3484" xr:uid="{00000000-0005-0000-0000-0000B0040000}"/>
    <cellStyle name="60% - Accent2 18" xfId="639" xr:uid="{00000000-0005-0000-0000-0000B1040000}"/>
    <cellStyle name="60% - Accent2 18 2" xfId="3485" xr:uid="{00000000-0005-0000-0000-0000B2040000}"/>
    <cellStyle name="60% - Accent2 19" xfId="640" xr:uid="{00000000-0005-0000-0000-0000B3040000}"/>
    <cellStyle name="60% - Accent2 19 2" xfId="3486" xr:uid="{00000000-0005-0000-0000-0000B4040000}"/>
    <cellStyle name="60% - Accent2 2" xfId="641" xr:uid="{00000000-0005-0000-0000-0000B5040000}"/>
    <cellStyle name="60% - Accent2 2 2" xfId="3487" xr:uid="{00000000-0005-0000-0000-0000B6040000}"/>
    <cellStyle name="60% - Accent2 20" xfId="642" xr:uid="{00000000-0005-0000-0000-0000B7040000}"/>
    <cellStyle name="60% - Accent2 20 2" xfId="3488" xr:uid="{00000000-0005-0000-0000-0000B8040000}"/>
    <cellStyle name="60% - Accent2 21" xfId="643" xr:uid="{00000000-0005-0000-0000-0000B9040000}"/>
    <cellStyle name="60% - Accent2 21 2" xfId="3489" xr:uid="{00000000-0005-0000-0000-0000BA040000}"/>
    <cellStyle name="60% - Accent2 22" xfId="644" xr:uid="{00000000-0005-0000-0000-0000BB040000}"/>
    <cellStyle name="60% - Accent2 22 2" xfId="3490" xr:uid="{00000000-0005-0000-0000-0000BC040000}"/>
    <cellStyle name="60% - Accent2 23" xfId="645" xr:uid="{00000000-0005-0000-0000-0000BD040000}"/>
    <cellStyle name="60% - Accent2 23 2" xfId="3491" xr:uid="{00000000-0005-0000-0000-0000BE040000}"/>
    <cellStyle name="60% - Accent2 24" xfId="646" xr:uid="{00000000-0005-0000-0000-0000BF040000}"/>
    <cellStyle name="60% - Accent2 24 2" xfId="3492" xr:uid="{00000000-0005-0000-0000-0000C0040000}"/>
    <cellStyle name="60% - Accent2 25" xfId="647" xr:uid="{00000000-0005-0000-0000-0000C1040000}"/>
    <cellStyle name="60% - Accent2 25 2" xfId="3493" xr:uid="{00000000-0005-0000-0000-0000C2040000}"/>
    <cellStyle name="60% - Accent2 26" xfId="648" xr:uid="{00000000-0005-0000-0000-0000C3040000}"/>
    <cellStyle name="60% - Accent2 26 2" xfId="3494" xr:uid="{00000000-0005-0000-0000-0000C4040000}"/>
    <cellStyle name="60% - Accent2 27" xfId="649" xr:uid="{00000000-0005-0000-0000-0000C5040000}"/>
    <cellStyle name="60% - Accent2 27 2" xfId="3495" xr:uid="{00000000-0005-0000-0000-0000C6040000}"/>
    <cellStyle name="60% - Accent2 28" xfId="650" xr:uid="{00000000-0005-0000-0000-0000C7040000}"/>
    <cellStyle name="60% - Accent2 28 2" xfId="3496" xr:uid="{00000000-0005-0000-0000-0000C8040000}"/>
    <cellStyle name="60% - Accent2 29" xfId="651" xr:uid="{00000000-0005-0000-0000-0000C9040000}"/>
    <cellStyle name="60% - Accent2 29 2" xfId="3497" xr:uid="{00000000-0005-0000-0000-0000CA040000}"/>
    <cellStyle name="60% - Accent2 3" xfId="652" xr:uid="{00000000-0005-0000-0000-0000CB040000}"/>
    <cellStyle name="60% - Accent2 3 2" xfId="3498" xr:uid="{00000000-0005-0000-0000-0000CC040000}"/>
    <cellStyle name="60% - Accent2 30" xfId="653" xr:uid="{00000000-0005-0000-0000-0000CD040000}"/>
    <cellStyle name="60% - Accent2 30 2" xfId="3499" xr:uid="{00000000-0005-0000-0000-0000CE040000}"/>
    <cellStyle name="60% - Accent2 31" xfId="654" xr:uid="{00000000-0005-0000-0000-0000CF040000}"/>
    <cellStyle name="60% - Accent2 31 2" xfId="3500" xr:uid="{00000000-0005-0000-0000-0000D0040000}"/>
    <cellStyle name="60% - Accent2 32" xfId="655" xr:uid="{00000000-0005-0000-0000-0000D1040000}"/>
    <cellStyle name="60% - Accent2 32 2" xfId="3501" xr:uid="{00000000-0005-0000-0000-0000D2040000}"/>
    <cellStyle name="60% - Accent2 33" xfId="656" xr:uid="{00000000-0005-0000-0000-0000D3040000}"/>
    <cellStyle name="60% - Accent2 33 2" xfId="3502" xr:uid="{00000000-0005-0000-0000-0000D4040000}"/>
    <cellStyle name="60% - Accent2 34" xfId="657" xr:uid="{00000000-0005-0000-0000-0000D5040000}"/>
    <cellStyle name="60% - Accent2 34 2" xfId="3503" xr:uid="{00000000-0005-0000-0000-0000D6040000}"/>
    <cellStyle name="60% - Accent2 35" xfId="658" xr:uid="{00000000-0005-0000-0000-0000D7040000}"/>
    <cellStyle name="60% - Accent2 35 2" xfId="3504" xr:uid="{00000000-0005-0000-0000-0000D8040000}"/>
    <cellStyle name="60% - Accent2 36" xfId="659" xr:uid="{00000000-0005-0000-0000-0000D9040000}"/>
    <cellStyle name="60% - Accent2 36 2" xfId="3505" xr:uid="{00000000-0005-0000-0000-0000DA040000}"/>
    <cellStyle name="60% - Accent2 37" xfId="660" xr:uid="{00000000-0005-0000-0000-0000DB040000}"/>
    <cellStyle name="60% - Accent2 37 2" xfId="3506" xr:uid="{00000000-0005-0000-0000-0000DC040000}"/>
    <cellStyle name="60% - Accent2 38" xfId="661" xr:uid="{00000000-0005-0000-0000-0000DD040000}"/>
    <cellStyle name="60% - Accent2 38 2" xfId="3507" xr:uid="{00000000-0005-0000-0000-0000DE040000}"/>
    <cellStyle name="60% - Accent2 39" xfId="662" xr:uid="{00000000-0005-0000-0000-0000DF040000}"/>
    <cellStyle name="60% - Accent2 39 2" xfId="3508" xr:uid="{00000000-0005-0000-0000-0000E0040000}"/>
    <cellStyle name="60% - Accent2 4" xfId="663" xr:uid="{00000000-0005-0000-0000-0000E1040000}"/>
    <cellStyle name="60% - Accent2 4 2" xfId="3509" xr:uid="{00000000-0005-0000-0000-0000E2040000}"/>
    <cellStyle name="60% - Accent2 40" xfId="664" xr:uid="{00000000-0005-0000-0000-0000E3040000}"/>
    <cellStyle name="60% - Accent2 40 2" xfId="3510" xr:uid="{00000000-0005-0000-0000-0000E4040000}"/>
    <cellStyle name="60% - Accent2 41" xfId="665" xr:uid="{00000000-0005-0000-0000-0000E5040000}"/>
    <cellStyle name="60% - Accent2 41 2" xfId="3511" xr:uid="{00000000-0005-0000-0000-0000E6040000}"/>
    <cellStyle name="60% - Accent2 42" xfId="666" xr:uid="{00000000-0005-0000-0000-0000E7040000}"/>
    <cellStyle name="60% - Accent2 42 2" xfId="3512" xr:uid="{00000000-0005-0000-0000-0000E8040000}"/>
    <cellStyle name="60% - Accent2 43" xfId="667" xr:uid="{00000000-0005-0000-0000-0000E9040000}"/>
    <cellStyle name="60% - Accent2 43 2" xfId="3513" xr:uid="{00000000-0005-0000-0000-0000EA040000}"/>
    <cellStyle name="60% - Accent2 44" xfId="668" xr:uid="{00000000-0005-0000-0000-0000EB040000}"/>
    <cellStyle name="60% - Accent2 44 2" xfId="3514" xr:uid="{00000000-0005-0000-0000-0000EC040000}"/>
    <cellStyle name="60% - Accent2 5" xfId="669" xr:uid="{00000000-0005-0000-0000-0000ED040000}"/>
    <cellStyle name="60% - Accent2 5 2" xfId="3515" xr:uid="{00000000-0005-0000-0000-0000EE040000}"/>
    <cellStyle name="60% - Accent2 6" xfId="670" xr:uid="{00000000-0005-0000-0000-0000EF040000}"/>
    <cellStyle name="60% - Accent2 6 2" xfId="3516" xr:uid="{00000000-0005-0000-0000-0000F0040000}"/>
    <cellStyle name="60% - Accent2 7" xfId="671" xr:uid="{00000000-0005-0000-0000-0000F1040000}"/>
    <cellStyle name="60% - Accent2 7 2" xfId="3517" xr:uid="{00000000-0005-0000-0000-0000F2040000}"/>
    <cellStyle name="60% - Accent2 8" xfId="672" xr:uid="{00000000-0005-0000-0000-0000F3040000}"/>
    <cellStyle name="60% - Accent2 8 2" xfId="3518" xr:uid="{00000000-0005-0000-0000-0000F4040000}"/>
    <cellStyle name="60% - Accent2 9" xfId="673" xr:uid="{00000000-0005-0000-0000-0000F5040000}"/>
    <cellStyle name="60% - Accent2 9 2" xfId="3519" xr:uid="{00000000-0005-0000-0000-0000F6040000}"/>
    <cellStyle name="60% - Accent3" xfId="45" builtinId="40" customBuiltin="1"/>
    <cellStyle name="60% - Accent3 10" xfId="674" xr:uid="{00000000-0005-0000-0000-0000F8040000}"/>
    <cellStyle name="60% - Accent3 10 2" xfId="3520" xr:uid="{00000000-0005-0000-0000-0000F9040000}"/>
    <cellStyle name="60% - Accent3 11" xfId="675" xr:uid="{00000000-0005-0000-0000-0000FA040000}"/>
    <cellStyle name="60% - Accent3 11 2" xfId="3521" xr:uid="{00000000-0005-0000-0000-0000FB040000}"/>
    <cellStyle name="60% - Accent3 12" xfId="676" xr:uid="{00000000-0005-0000-0000-0000FC040000}"/>
    <cellStyle name="60% - Accent3 12 2" xfId="3522" xr:uid="{00000000-0005-0000-0000-0000FD040000}"/>
    <cellStyle name="60% - Accent3 13" xfId="677" xr:uid="{00000000-0005-0000-0000-0000FE040000}"/>
    <cellStyle name="60% - Accent3 13 2" xfId="3523" xr:uid="{00000000-0005-0000-0000-0000FF040000}"/>
    <cellStyle name="60% - Accent3 14" xfId="678" xr:uid="{00000000-0005-0000-0000-000000050000}"/>
    <cellStyle name="60% - Accent3 14 2" xfId="3524" xr:uid="{00000000-0005-0000-0000-000001050000}"/>
    <cellStyle name="60% - Accent3 15" xfId="679" xr:uid="{00000000-0005-0000-0000-000002050000}"/>
    <cellStyle name="60% - Accent3 15 2" xfId="3525" xr:uid="{00000000-0005-0000-0000-000003050000}"/>
    <cellStyle name="60% - Accent3 16" xfId="680" xr:uid="{00000000-0005-0000-0000-000004050000}"/>
    <cellStyle name="60% - Accent3 16 2" xfId="3526" xr:uid="{00000000-0005-0000-0000-000005050000}"/>
    <cellStyle name="60% - Accent3 17" xfId="681" xr:uid="{00000000-0005-0000-0000-000006050000}"/>
    <cellStyle name="60% - Accent3 17 2" xfId="3527" xr:uid="{00000000-0005-0000-0000-000007050000}"/>
    <cellStyle name="60% - Accent3 18" xfId="682" xr:uid="{00000000-0005-0000-0000-000008050000}"/>
    <cellStyle name="60% - Accent3 18 2" xfId="3528" xr:uid="{00000000-0005-0000-0000-000009050000}"/>
    <cellStyle name="60% - Accent3 19" xfId="683" xr:uid="{00000000-0005-0000-0000-00000A050000}"/>
    <cellStyle name="60% - Accent3 19 2" xfId="3529" xr:uid="{00000000-0005-0000-0000-00000B050000}"/>
    <cellStyle name="60% - Accent3 2" xfId="684" xr:uid="{00000000-0005-0000-0000-00000C050000}"/>
    <cellStyle name="60% - Accent3 2 2" xfId="3530" xr:uid="{00000000-0005-0000-0000-00000D050000}"/>
    <cellStyle name="60% - Accent3 20" xfId="685" xr:uid="{00000000-0005-0000-0000-00000E050000}"/>
    <cellStyle name="60% - Accent3 20 2" xfId="3531" xr:uid="{00000000-0005-0000-0000-00000F050000}"/>
    <cellStyle name="60% - Accent3 21" xfId="686" xr:uid="{00000000-0005-0000-0000-000010050000}"/>
    <cellStyle name="60% - Accent3 21 2" xfId="3532" xr:uid="{00000000-0005-0000-0000-000011050000}"/>
    <cellStyle name="60% - Accent3 22" xfId="687" xr:uid="{00000000-0005-0000-0000-000012050000}"/>
    <cellStyle name="60% - Accent3 22 2" xfId="3533" xr:uid="{00000000-0005-0000-0000-000013050000}"/>
    <cellStyle name="60% - Accent3 23" xfId="688" xr:uid="{00000000-0005-0000-0000-000014050000}"/>
    <cellStyle name="60% - Accent3 23 2" xfId="3534" xr:uid="{00000000-0005-0000-0000-000015050000}"/>
    <cellStyle name="60% - Accent3 24" xfId="689" xr:uid="{00000000-0005-0000-0000-000016050000}"/>
    <cellStyle name="60% - Accent3 24 2" xfId="3535" xr:uid="{00000000-0005-0000-0000-000017050000}"/>
    <cellStyle name="60% - Accent3 25" xfId="690" xr:uid="{00000000-0005-0000-0000-000018050000}"/>
    <cellStyle name="60% - Accent3 25 2" xfId="3536" xr:uid="{00000000-0005-0000-0000-000019050000}"/>
    <cellStyle name="60% - Accent3 26" xfId="691" xr:uid="{00000000-0005-0000-0000-00001A050000}"/>
    <cellStyle name="60% - Accent3 26 2" xfId="3537" xr:uid="{00000000-0005-0000-0000-00001B050000}"/>
    <cellStyle name="60% - Accent3 27" xfId="692" xr:uid="{00000000-0005-0000-0000-00001C050000}"/>
    <cellStyle name="60% - Accent3 27 2" xfId="3538" xr:uid="{00000000-0005-0000-0000-00001D050000}"/>
    <cellStyle name="60% - Accent3 28" xfId="693" xr:uid="{00000000-0005-0000-0000-00001E050000}"/>
    <cellStyle name="60% - Accent3 28 2" xfId="3539" xr:uid="{00000000-0005-0000-0000-00001F050000}"/>
    <cellStyle name="60% - Accent3 29" xfId="694" xr:uid="{00000000-0005-0000-0000-000020050000}"/>
    <cellStyle name="60% - Accent3 29 2" xfId="3540" xr:uid="{00000000-0005-0000-0000-000021050000}"/>
    <cellStyle name="60% - Accent3 3" xfId="695" xr:uid="{00000000-0005-0000-0000-000022050000}"/>
    <cellStyle name="60% - Accent3 3 2" xfId="3541" xr:uid="{00000000-0005-0000-0000-000023050000}"/>
    <cellStyle name="60% - Accent3 30" xfId="696" xr:uid="{00000000-0005-0000-0000-000024050000}"/>
    <cellStyle name="60% - Accent3 30 2" xfId="3542" xr:uid="{00000000-0005-0000-0000-000025050000}"/>
    <cellStyle name="60% - Accent3 31" xfId="697" xr:uid="{00000000-0005-0000-0000-000026050000}"/>
    <cellStyle name="60% - Accent3 31 2" xfId="3543" xr:uid="{00000000-0005-0000-0000-000027050000}"/>
    <cellStyle name="60% - Accent3 32" xfId="698" xr:uid="{00000000-0005-0000-0000-000028050000}"/>
    <cellStyle name="60% - Accent3 32 2" xfId="3544" xr:uid="{00000000-0005-0000-0000-000029050000}"/>
    <cellStyle name="60% - Accent3 33" xfId="699" xr:uid="{00000000-0005-0000-0000-00002A050000}"/>
    <cellStyle name="60% - Accent3 33 2" xfId="3545" xr:uid="{00000000-0005-0000-0000-00002B050000}"/>
    <cellStyle name="60% - Accent3 34" xfId="700" xr:uid="{00000000-0005-0000-0000-00002C050000}"/>
    <cellStyle name="60% - Accent3 34 2" xfId="3546" xr:uid="{00000000-0005-0000-0000-00002D050000}"/>
    <cellStyle name="60% - Accent3 35" xfId="701" xr:uid="{00000000-0005-0000-0000-00002E050000}"/>
    <cellStyle name="60% - Accent3 35 2" xfId="3547" xr:uid="{00000000-0005-0000-0000-00002F050000}"/>
    <cellStyle name="60% - Accent3 36" xfId="702" xr:uid="{00000000-0005-0000-0000-000030050000}"/>
    <cellStyle name="60% - Accent3 36 2" xfId="3548" xr:uid="{00000000-0005-0000-0000-000031050000}"/>
    <cellStyle name="60% - Accent3 37" xfId="703" xr:uid="{00000000-0005-0000-0000-000032050000}"/>
    <cellStyle name="60% - Accent3 37 2" xfId="3549" xr:uid="{00000000-0005-0000-0000-000033050000}"/>
    <cellStyle name="60% - Accent3 38" xfId="704" xr:uid="{00000000-0005-0000-0000-000034050000}"/>
    <cellStyle name="60% - Accent3 38 2" xfId="3550" xr:uid="{00000000-0005-0000-0000-000035050000}"/>
    <cellStyle name="60% - Accent3 39" xfId="705" xr:uid="{00000000-0005-0000-0000-000036050000}"/>
    <cellStyle name="60% - Accent3 39 2" xfId="3551" xr:uid="{00000000-0005-0000-0000-000037050000}"/>
    <cellStyle name="60% - Accent3 4" xfId="706" xr:uid="{00000000-0005-0000-0000-000038050000}"/>
    <cellStyle name="60% - Accent3 4 2" xfId="3552" xr:uid="{00000000-0005-0000-0000-000039050000}"/>
    <cellStyle name="60% - Accent3 40" xfId="707" xr:uid="{00000000-0005-0000-0000-00003A050000}"/>
    <cellStyle name="60% - Accent3 40 2" xfId="3553" xr:uid="{00000000-0005-0000-0000-00003B050000}"/>
    <cellStyle name="60% - Accent3 41" xfId="708" xr:uid="{00000000-0005-0000-0000-00003C050000}"/>
    <cellStyle name="60% - Accent3 41 2" xfId="3554" xr:uid="{00000000-0005-0000-0000-00003D050000}"/>
    <cellStyle name="60% - Accent3 42" xfId="709" xr:uid="{00000000-0005-0000-0000-00003E050000}"/>
    <cellStyle name="60% - Accent3 42 2" xfId="3555" xr:uid="{00000000-0005-0000-0000-00003F050000}"/>
    <cellStyle name="60% - Accent3 43" xfId="710" xr:uid="{00000000-0005-0000-0000-000040050000}"/>
    <cellStyle name="60% - Accent3 43 2" xfId="3556" xr:uid="{00000000-0005-0000-0000-000041050000}"/>
    <cellStyle name="60% - Accent3 44" xfId="711" xr:uid="{00000000-0005-0000-0000-000042050000}"/>
    <cellStyle name="60% - Accent3 44 2" xfId="3557" xr:uid="{00000000-0005-0000-0000-000043050000}"/>
    <cellStyle name="60% - Accent3 5" xfId="712" xr:uid="{00000000-0005-0000-0000-000044050000}"/>
    <cellStyle name="60% - Accent3 5 2" xfId="3558" xr:uid="{00000000-0005-0000-0000-000045050000}"/>
    <cellStyle name="60% - Accent3 6" xfId="713" xr:uid="{00000000-0005-0000-0000-000046050000}"/>
    <cellStyle name="60% - Accent3 6 2" xfId="3559" xr:uid="{00000000-0005-0000-0000-000047050000}"/>
    <cellStyle name="60% - Accent3 7" xfId="714" xr:uid="{00000000-0005-0000-0000-000048050000}"/>
    <cellStyle name="60% - Accent3 7 2" xfId="3560" xr:uid="{00000000-0005-0000-0000-000049050000}"/>
    <cellStyle name="60% - Accent3 8" xfId="715" xr:uid="{00000000-0005-0000-0000-00004A050000}"/>
    <cellStyle name="60% - Accent3 8 2" xfId="3561" xr:uid="{00000000-0005-0000-0000-00004B050000}"/>
    <cellStyle name="60% - Accent3 9" xfId="716" xr:uid="{00000000-0005-0000-0000-00004C050000}"/>
    <cellStyle name="60% - Accent3 9 2" xfId="3562" xr:uid="{00000000-0005-0000-0000-00004D050000}"/>
    <cellStyle name="60% - Accent4" xfId="49" builtinId="44" customBuiltin="1"/>
    <cellStyle name="60% - Accent4 10" xfId="717" xr:uid="{00000000-0005-0000-0000-00004F050000}"/>
    <cellStyle name="60% - Accent4 10 2" xfId="3563" xr:uid="{00000000-0005-0000-0000-000050050000}"/>
    <cellStyle name="60% - Accent4 11" xfId="718" xr:uid="{00000000-0005-0000-0000-000051050000}"/>
    <cellStyle name="60% - Accent4 11 2" xfId="3564" xr:uid="{00000000-0005-0000-0000-000052050000}"/>
    <cellStyle name="60% - Accent4 12" xfId="719" xr:uid="{00000000-0005-0000-0000-000053050000}"/>
    <cellStyle name="60% - Accent4 12 2" xfId="3565" xr:uid="{00000000-0005-0000-0000-000054050000}"/>
    <cellStyle name="60% - Accent4 13" xfId="720" xr:uid="{00000000-0005-0000-0000-000055050000}"/>
    <cellStyle name="60% - Accent4 13 2" xfId="3566" xr:uid="{00000000-0005-0000-0000-000056050000}"/>
    <cellStyle name="60% - Accent4 14" xfId="721" xr:uid="{00000000-0005-0000-0000-000057050000}"/>
    <cellStyle name="60% - Accent4 14 2" xfId="3567" xr:uid="{00000000-0005-0000-0000-000058050000}"/>
    <cellStyle name="60% - Accent4 15" xfId="722" xr:uid="{00000000-0005-0000-0000-000059050000}"/>
    <cellStyle name="60% - Accent4 15 2" xfId="3568" xr:uid="{00000000-0005-0000-0000-00005A050000}"/>
    <cellStyle name="60% - Accent4 16" xfId="723" xr:uid="{00000000-0005-0000-0000-00005B050000}"/>
    <cellStyle name="60% - Accent4 16 2" xfId="3569" xr:uid="{00000000-0005-0000-0000-00005C050000}"/>
    <cellStyle name="60% - Accent4 17" xfId="724" xr:uid="{00000000-0005-0000-0000-00005D050000}"/>
    <cellStyle name="60% - Accent4 17 2" xfId="3570" xr:uid="{00000000-0005-0000-0000-00005E050000}"/>
    <cellStyle name="60% - Accent4 18" xfId="725" xr:uid="{00000000-0005-0000-0000-00005F050000}"/>
    <cellStyle name="60% - Accent4 18 2" xfId="3571" xr:uid="{00000000-0005-0000-0000-000060050000}"/>
    <cellStyle name="60% - Accent4 19" xfId="726" xr:uid="{00000000-0005-0000-0000-000061050000}"/>
    <cellStyle name="60% - Accent4 19 2" xfId="3572" xr:uid="{00000000-0005-0000-0000-000062050000}"/>
    <cellStyle name="60% - Accent4 2" xfId="727" xr:uid="{00000000-0005-0000-0000-000063050000}"/>
    <cellStyle name="60% - Accent4 2 2" xfId="3573" xr:uid="{00000000-0005-0000-0000-000064050000}"/>
    <cellStyle name="60% - Accent4 20" xfId="728" xr:uid="{00000000-0005-0000-0000-000065050000}"/>
    <cellStyle name="60% - Accent4 20 2" xfId="3574" xr:uid="{00000000-0005-0000-0000-000066050000}"/>
    <cellStyle name="60% - Accent4 21" xfId="729" xr:uid="{00000000-0005-0000-0000-000067050000}"/>
    <cellStyle name="60% - Accent4 21 2" xfId="3575" xr:uid="{00000000-0005-0000-0000-000068050000}"/>
    <cellStyle name="60% - Accent4 22" xfId="730" xr:uid="{00000000-0005-0000-0000-000069050000}"/>
    <cellStyle name="60% - Accent4 22 2" xfId="3576" xr:uid="{00000000-0005-0000-0000-00006A050000}"/>
    <cellStyle name="60% - Accent4 23" xfId="731" xr:uid="{00000000-0005-0000-0000-00006B050000}"/>
    <cellStyle name="60% - Accent4 23 2" xfId="3577" xr:uid="{00000000-0005-0000-0000-00006C050000}"/>
    <cellStyle name="60% - Accent4 24" xfId="732" xr:uid="{00000000-0005-0000-0000-00006D050000}"/>
    <cellStyle name="60% - Accent4 24 2" xfId="3578" xr:uid="{00000000-0005-0000-0000-00006E050000}"/>
    <cellStyle name="60% - Accent4 25" xfId="733" xr:uid="{00000000-0005-0000-0000-00006F050000}"/>
    <cellStyle name="60% - Accent4 25 2" xfId="3579" xr:uid="{00000000-0005-0000-0000-000070050000}"/>
    <cellStyle name="60% - Accent4 26" xfId="734" xr:uid="{00000000-0005-0000-0000-000071050000}"/>
    <cellStyle name="60% - Accent4 26 2" xfId="3580" xr:uid="{00000000-0005-0000-0000-000072050000}"/>
    <cellStyle name="60% - Accent4 27" xfId="735" xr:uid="{00000000-0005-0000-0000-000073050000}"/>
    <cellStyle name="60% - Accent4 27 2" xfId="3581" xr:uid="{00000000-0005-0000-0000-000074050000}"/>
    <cellStyle name="60% - Accent4 28" xfId="736" xr:uid="{00000000-0005-0000-0000-000075050000}"/>
    <cellStyle name="60% - Accent4 28 2" xfId="3582" xr:uid="{00000000-0005-0000-0000-000076050000}"/>
    <cellStyle name="60% - Accent4 29" xfId="737" xr:uid="{00000000-0005-0000-0000-000077050000}"/>
    <cellStyle name="60% - Accent4 29 2" xfId="3583" xr:uid="{00000000-0005-0000-0000-000078050000}"/>
    <cellStyle name="60% - Accent4 3" xfId="738" xr:uid="{00000000-0005-0000-0000-000079050000}"/>
    <cellStyle name="60% - Accent4 3 2" xfId="3584" xr:uid="{00000000-0005-0000-0000-00007A050000}"/>
    <cellStyle name="60% - Accent4 30" xfId="739" xr:uid="{00000000-0005-0000-0000-00007B050000}"/>
    <cellStyle name="60% - Accent4 30 2" xfId="3585" xr:uid="{00000000-0005-0000-0000-00007C050000}"/>
    <cellStyle name="60% - Accent4 31" xfId="740" xr:uid="{00000000-0005-0000-0000-00007D050000}"/>
    <cellStyle name="60% - Accent4 31 2" xfId="3586" xr:uid="{00000000-0005-0000-0000-00007E050000}"/>
    <cellStyle name="60% - Accent4 32" xfId="741" xr:uid="{00000000-0005-0000-0000-00007F050000}"/>
    <cellStyle name="60% - Accent4 32 2" xfId="3587" xr:uid="{00000000-0005-0000-0000-000080050000}"/>
    <cellStyle name="60% - Accent4 33" xfId="742" xr:uid="{00000000-0005-0000-0000-000081050000}"/>
    <cellStyle name="60% - Accent4 33 2" xfId="3588" xr:uid="{00000000-0005-0000-0000-000082050000}"/>
    <cellStyle name="60% - Accent4 34" xfId="743" xr:uid="{00000000-0005-0000-0000-000083050000}"/>
    <cellStyle name="60% - Accent4 34 2" xfId="3589" xr:uid="{00000000-0005-0000-0000-000084050000}"/>
    <cellStyle name="60% - Accent4 35" xfId="744" xr:uid="{00000000-0005-0000-0000-000085050000}"/>
    <cellStyle name="60% - Accent4 35 2" xfId="3590" xr:uid="{00000000-0005-0000-0000-000086050000}"/>
    <cellStyle name="60% - Accent4 36" xfId="745" xr:uid="{00000000-0005-0000-0000-000087050000}"/>
    <cellStyle name="60% - Accent4 36 2" xfId="3591" xr:uid="{00000000-0005-0000-0000-000088050000}"/>
    <cellStyle name="60% - Accent4 37" xfId="746" xr:uid="{00000000-0005-0000-0000-000089050000}"/>
    <cellStyle name="60% - Accent4 37 2" xfId="3592" xr:uid="{00000000-0005-0000-0000-00008A050000}"/>
    <cellStyle name="60% - Accent4 38" xfId="747" xr:uid="{00000000-0005-0000-0000-00008B050000}"/>
    <cellStyle name="60% - Accent4 38 2" xfId="3593" xr:uid="{00000000-0005-0000-0000-00008C050000}"/>
    <cellStyle name="60% - Accent4 39" xfId="748" xr:uid="{00000000-0005-0000-0000-00008D050000}"/>
    <cellStyle name="60% - Accent4 39 2" xfId="3594" xr:uid="{00000000-0005-0000-0000-00008E050000}"/>
    <cellStyle name="60% - Accent4 4" xfId="749" xr:uid="{00000000-0005-0000-0000-00008F050000}"/>
    <cellStyle name="60% - Accent4 4 2" xfId="3595" xr:uid="{00000000-0005-0000-0000-000090050000}"/>
    <cellStyle name="60% - Accent4 40" xfId="750" xr:uid="{00000000-0005-0000-0000-000091050000}"/>
    <cellStyle name="60% - Accent4 40 2" xfId="3596" xr:uid="{00000000-0005-0000-0000-000092050000}"/>
    <cellStyle name="60% - Accent4 41" xfId="751" xr:uid="{00000000-0005-0000-0000-000093050000}"/>
    <cellStyle name="60% - Accent4 41 2" xfId="3597" xr:uid="{00000000-0005-0000-0000-000094050000}"/>
    <cellStyle name="60% - Accent4 42" xfId="752" xr:uid="{00000000-0005-0000-0000-000095050000}"/>
    <cellStyle name="60% - Accent4 42 2" xfId="3598" xr:uid="{00000000-0005-0000-0000-000096050000}"/>
    <cellStyle name="60% - Accent4 43" xfId="753" xr:uid="{00000000-0005-0000-0000-000097050000}"/>
    <cellStyle name="60% - Accent4 43 2" xfId="3599" xr:uid="{00000000-0005-0000-0000-000098050000}"/>
    <cellStyle name="60% - Accent4 44" xfId="754" xr:uid="{00000000-0005-0000-0000-000099050000}"/>
    <cellStyle name="60% - Accent4 44 2" xfId="3600" xr:uid="{00000000-0005-0000-0000-00009A050000}"/>
    <cellStyle name="60% - Accent4 5" xfId="755" xr:uid="{00000000-0005-0000-0000-00009B050000}"/>
    <cellStyle name="60% - Accent4 5 2" xfId="3601" xr:uid="{00000000-0005-0000-0000-00009C050000}"/>
    <cellStyle name="60% - Accent4 6" xfId="756" xr:uid="{00000000-0005-0000-0000-00009D050000}"/>
    <cellStyle name="60% - Accent4 6 2" xfId="3602" xr:uid="{00000000-0005-0000-0000-00009E050000}"/>
    <cellStyle name="60% - Accent4 7" xfId="757" xr:uid="{00000000-0005-0000-0000-00009F050000}"/>
    <cellStyle name="60% - Accent4 7 2" xfId="3603" xr:uid="{00000000-0005-0000-0000-0000A0050000}"/>
    <cellStyle name="60% - Accent4 8" xfId="758" xr:uid="{00000000-0005-0000-0000-0000A1050000}"/>
    <cellStyle name="60% - Accent4 8 2" xfId="3604" xr:uid="{00000000-0005-0000-0000-0000A2050000}"/>
    <cellStyle name="60% - Accent4 9" xfId="759" xr:uid="{00000000-0005-0000-0000-0000A3050000}"/>
    <cellStyle name="60% - Accent4 9 2" xfId="3605" xr:uid="{00000000-0005-0000-0000-0000A4050000}"/>
    <cellStyle name="60% - Accent5" xfId="53" builtinId="48" customBuiltin="1"/>
    <cellStyle name="60% - Accent5 10" xfId="760" xr:uid="{00000000-0005-0000-0000-0000A6050000}"/>
    <cellStyle name="60% - Accent5 10 2" xfId="3606" xr:uid="{00000000-0005-0000-0000-0000A7050000}"/>
    <cellStyle name="60% - Accent5 11" xfId="761" xr:uid="{00000000-0005-0000-0000-0000A8050000}"/>
    <cellStyle name="60% - Accent5 11 2" xfId="3607" xr:uid="{00000000-0005-0000-0000-0000A9050000}"/>
    <cellStyle name="60% - Accent5 12" xfId="762" xr:uid="{00000000-0005-0000-0000-0000AA050000}"/>
    <cellStyle name="60% - Accent5 12 2" xfId="3608" xr:uid="{00000000-0005-0000-0000-0000AB050000}"/>
    <cellStyle name="60% - Accent5 13" xfId="763" xr:uid="{00000000-0005-0000-0000-0000AC050000}"/>
    <cellStyle name="60% - Accent5 13 2" xfId="3609" xr:uid="{00000000-0005-0000-0000-0000AD050000}"/>
    <cellStyle name="60% - Accent5 14" xfId="764" xr:uid="{00000000-0005-0000-0000-0000AE050000}"/>
    <cellStyle name="60% - Accent5 14 2" xfId="3610" xr:uid="{00000000-0005-0000-0000-0000AF050000}"/>
    <cellStyle name="60% - Accent5 15" xfId="765" xr:uid="{00000000-0005-0000-0000-0000B0050000}"/>
    <cellStyle name="60% - Accent5 15 2" xfId="3611" xr:uid="{00000000-0005-0000-0000-0000B1050000}"/>
    <cellStyle name="60% - Accent5 16" xfId="766" xr:uid="{00000000-0005-0000-0000-0000B2050000}"/>
    <cellStyle name="60% - Accent5 16 2" xfId="3612" xr:uid="{00000000-0005-0000-0000-0000B3050000}"/>
    <cellStyle name="60% - Accent5 17" xfId="767" xr:uid="{00000000-0005-0000-0000-0000B4050000}"/>
    <cellStyle name="60% - Accent5 17 2" xfId="3613" xr:uid="{00000000-0005-0000-0000-0000B5050000}"/>
    <cellStyle name="60% - Accent5 18" xfId="768" xr:uid="{00000000-0005-0000-0000-0000B6050000}"/>
    <cellStyle name="60% - Accent5 18 2" xfId="3614" xr:uid="{00000000-0005-0000-0000-0000B7050000}"/>
    <cellStyle name="60% - Accent5 19" xfId="769" xr:uid="{00000000-0005-0000-0000-0000B8050000}"/>
    <cellStyle name="60% - Accent5 19 2" xfId="3615" xr:uid="{00000000-0005-0000-0000-0000B9050000}"/>
    <cellStyle name="60% - Accent5 2" xfId="770" xr:uid="{00000000-0005-0000-0000-0000BA050000}"/>
    <cellStyle name="60% - Accent5 2 2" xfId="3616" xr:uid="{00000000-0005-0000-0000-0000BB050000}"/>
    <cellStyle name="60% - Accent5 20" xfId="771" xr:uid="{00000000-0005-0000-0000-0000BC050000}"/>
    <cellStyle name="60% - Accent5 20 2" xfId="3617" xr:uid="{00000000-0005-0000-0000-0000BD050000}"/>
    <cellStyle name="60% - Accent5 21" xfId="772" xr:uid="{00000000-0005-0000-0000-0000BE050000}"/>
    <cellStyle name="60% - Accent5 21 2" xfId="3618" xr:uid="{00000000-0005-0000-0000-0000BF050000}"/>
    <cellStyle name="60% - Accent5 22" xfId="773" xr:uid="{00000000-0005-0000-0000-0000C0050000}"/>
    <cellStyle name="60% - Accent5 22 2" xfId="3619" xr:uid="{00000000-0005-0000-0000-0000C1050000}"/>
    <cellStyle name="60% - Accent5 23" xfId="774" xr:uid="{00000000-0005-0000-0000-0000C2050000}"/>
    <cellStyle name="60% - Accent5 23 2" xfId="3620" xr:uid="{00000000-0005-0000-0000-0000C3050000}"/>
    <cellStyle name="60% - Accent5 24" xfId="775" xr:uid="{00000000-0005-0000-0000-0000C4050000}"/>
    <cellStyle name="60% - Accent5 24 2" xfId="3621" xr:uid="{00000000-0005-0000-0000-0000C5050000}"/>
    <cellStyle name="60% - Accent5 25" xfId="776" xr:uid="{00000000-0005-0000-0000-0000C6050000}"/>
    <cellStyle name="60% - Accent5 25 2" xfId="3622" xr:uid="{00000000-0005-0000-0000-0000C7050000}"/>
    <cellStyle name="60% - Accent5 26" xfId="777" xr:uid="{00000000-0005-0000-0000-0000C8050000}"/>
    <cellStyle name="60% - Accent5 26 2" xfId="3623" xr:uid="{00000000-0005-0000-0000-0000C9050000}"/>
    <cellStyle name="60% - Accent5 27" xfId="778" xr:uid="{00000000-0005-0000-0000-0000CA050000}"/>
    <cellStyle name="60% - Accent5 27 2" xfId="3624" xr:uid="{00000000-0005-0000-0000-0000CB050000}"/>
    <cellStyle name="60% - Accent5 28" xfId="779" xr:uid="{00000000-0005-0000-0000-0000CC050000}"/>
    <cellStyle name="60% - Accent5 28 2" xfId="3625" xr:uid="{00000000-0005-0000-0000-0000CD050000}"/>
    <cellStyle name="60% - Accent5 29" xfId="780" xr:uid="{00000000-0005-0000-0000-0000CE050000}"/>
    <cellStyle name="60% - Accent5 29 2" xfId="3626" xr:uid="{00000000-0005-0000-0000-0000CF050000}"/>
    <cellStyle name="60% - Accent5 3" xfId="781" xr:uid="{00000000-0005-0000-0000-0000D0050000}"/>
    <cellStyle name="60% - Accent5 3 2" xfId="3627" xr:uid="{00000000-0005-0000-0000-0000D1050000}"/>
    <cellStyle name="60% - Accent5 30" xfId="782" xr:uid="{00000000-0005-0000-0000-0000D2050000}"/>
    <cellStyle name="60% - Accent5 30 2" xfId="3628" xr:uid="{00000000-0005-0000-0000-0000D3050000}"/>
    <cellStyle name="60% - Accent5 31" xfId="783" xr:uid="{00000000-0005-0000-0000-0000D4050000}"/>
    <cellStyle name="60% - Accent5 31 2" xfId="3629" xr:uid="{00000000-0005-0000-0000-0000D5050000}"/>
    <cellStyle name="60% - Accent5 32" xfId="784" xr:uid="{00000000-0005-0000-0000-0000D6050000}"/>
    <cellStyle name="60% - Accent5 32 2" xfId="3630" xr:uid="{00000000-0005-0000-0000-0000D7050000}"/>
    <cellStyle name="60% - Accent5 33" xfId="785" xr:uid="{00000000-0005-0000-0000-0000D8050000}"/>
    <cellStyle name="60% - Accent5 33 2" xfId="3631" xr:uid="{00000000-0005-0000-0000-0000D9050000}"/>
    <cellStyle name="60% - Accent5 34" xfId="786" xr:uid="{00000000-0005-0000-0000-0000DA050000}"/>
    <cellStyle name="60% - Accent5 34 2" xfId="3632" xr:uid="{00000000-0005-0000-0000-0000DB050000}"/>
    <cellStyle name="60% - Accent5 35" xfId="787" xr:uid="{00000000-0005-0000-0000-0000DC050000}"/>
    <cellStyle name="60% - Accent5 35 2" xfId="3633" xr:uid="{00000000-0005-0000-0000-0000DD050000}"/>
    <cellStyle name="60% - Accent5 36" xfId="788" xr:uid="{00000000-0005-0000-0000-0000DE050000}"/>
    <cellStyle name="60% - Accent5 36 2" xfId="3634" xr:uid="{00000000-0005-0000-0000-0000DF050000}"/>
    <cellStyle name="60% - Accent5 37" xfId="789" xr:uid="{00000000-0005-0000-0000-0000E0050000}"/>
    <cellStyle name="60% - Accent5 37 2" xfId="3635" xr:uid="{00000000-0005-0000-0000-0000E1050000}"/>
    <cellStyle name="60% - Accent5 38" xfId="790" xr:uid="{00000000-0005-0000-0000-0000E2050000}"/>
    <cellStyle name="60% - Accent5 38 2" xfId="3636" xr:uid="{00000000-0005-0000-0000-0000E3050000}"/>
    <cellStyle name="60% - Accent5 39" xfId="791" xr:uid="{00000000-0005-0000-0000-0000E4050000}"/>
    <cellStyle name="60% - Accent5 39 2" xfId="3637" xr:uid="{00000000-0005-0000-0000-0000E5050000}"/>
    <cellStyle name="60% - Accent5 4" xfId="792" xr:uid="{00000000-0005-0000-0000-0000E6050000}"/>
    <cellStyle name="60% - Accent5 4 2" xfId="3638" xr:uid="{00000000-0005-0000-0000-0000E7050000}"/>
    <cellStyle name="60% - Accent5 40" xfId="793" xr:uid="{00000000-0005-0000-0000-0000E8050000}"/>
    <cellStyle name="60% - Accent5 40 2" xfId="3639" xr:uid="{00000000-0005-0000-0000-0000E9050000}"/>
    <cellStyle name="60% - Accent5 41" xfId="794" xr:uid="{00000000-0005-0000-0000-0000EA050000}"/>
    <cellStyle name="60% - Accent5 41 2" xfId="3640" xr:uid="{00000000-0005-0000-0000-0000EB050000}"/>
    <cellStyle name="60% - Accent5 42" xfId="795" xr:uid="{00000000-0005-0000-0000-0000EC050000}"/>
    <cellStyle name="60% - Accent5 42 2" xfId="3641" xr:uid="{00000000-0005-0000-0000-0000ED050000}"/>
    <cellStyle name="60% - Accent5 43" xfId="796" xr:uid="{00000000-0005-0000-0000-0000EE050000}"/>
    <cellStyle name="60% - Accent5 43 2" xfId="3642" xr:uid="{00000000-0005-0000-0000-0000EF050000}"/>
    <cellStyle name="60% - Accent5 44" xfId="797" xr:uid="{00000000-0005-0000-0000-0000F0050000}"/>
    <cellStyle name="60% - Accent5 44 2" xfId="3643" xr:uid="{00000000-0005-0000-0000-0000F1050000}"/>
    <cellStyle name="60% - Accent5 5" xfId="798" xr:uid="{00000000-0005-0000-0000-0000F2050000}"/>
    <cellStyle name="60% - Accent5 5 2" xfId="3644" xr:uid="{00000000-0005-0000-0000-0000F3050000}"/>
    <cellStyle name="60% - Accent5 6" xfId="799" xr:uid="{00000000-0005-0000-0000-0000F4050000}"/>
    <cellStyle name="60% - Accent5 6 2" xfId="3645" xr:uid="{00000000-0005-0000-0000-0000F5050000}"/>
    <cellStyle name="60% - Accent5 7" xfId="800" xr:uid="{00000000-0005-0000-0000-0000F6050000}"/>
    <cellStyle name="60% - Accent5 7 2" xfId="3646" xr:uid="{00000000-0005-0000-0000-0000F7050000}"/>
    <cellStyle name="60% - Accent5 8" xfId="801" xr:uid="{00000000-0005-0000-0000-0000F8050000}"/>
    <cellStyle name="60% - Accent5 8 2" xfId="3647" xr:uid="{00000000-0005-0000-0000-0000F9050000}"/>
    <cellStyle name="60% - Accent5 9" xfId="802" xr:uid="{00000000-0005-0000-0000-0000FA050000}"/>
    <cellStyle name="60% - Accent5 9 2" xfId="3648" xr:uid="{00000000-0005-0000-0000-0000FB050000}"/>
    <cellStyle name="60% - Accent6" xfId="57" builtinId="52" customBuiltin="1"/>
    <cellStyle name="60% - Accent6 10" xfId="803" xr:uid="{00000000-0005-0000-0000-0000FD050000}"/>
    <cellStyle name="60% - Accent6 10 2" xfId="3649" xr:uid="{00000000-0005-0000-0000-0000FE050000}"/>
    <cellStyle name="60% - Accent6 11" xfId="804" xr:uid="{00000000-0005-0000-0000-0000FF050000}"/>
    <cellStyle name="60% - Accent6 11 2" xfId="3650" xr:uid="{00000000-0005-0000-0000-000000060000}"/>
    <cellStyle name="60% - Accent6 12" xfId="805" xr:uid="{00000000-0005-0000-0000-000001060000}"/>
    <cellStyle name="60% - Accent6 12 2" xfId="3651" xr:uid="{00000000-0005-0000-0000-000002060000}"/>
    <cellStyle name="60% - Accent6 13" xfId="806" xr:uid="{00000000-0005-0000-0000-000003060000}"/>
    <cellStyle name="60% - Accent6 13 2" xfId="3652" xr:uid="{00000000-0005-0000-0000-000004060000}"/>
    <cellStyle name="60% - Accent6 14" xfId="807" xr:uid="{00000000-0005-0000-0000-000005060000}"/>
    <cellStyle name="60% - Accent6 14 2" xfId="3653" xr:uid="{00000000-0005-0000-0000-000006060000}"/>
    <cellStyle name="60% - Accent6 15" xfId="808" xr:uid="{00000000-0005-0000-0000-000007060000}"/>
    <cellStyle name="60% - Accent6 15 2" xfId="3654" xr:uid="{00000000-0005-0000-0000-000008060000}"/>
    <cellStyle name="60% - Accent6 16" xfId="809" xr:uid="{00000000-0005-0000-0000-000009060000}"/>
    <cellStyle name="60% - Accent6 16 2" xfId="3655" xr:uid="{00000000-0005-0000-0000-00000A060000}"/>
    <cellStyle name="60% - Accent6 17" xfId="810" xr:uid="{00000000-0005-0000-0000-00000B060000}"/>
    <cellStyle name="60% - Accent6 17 2" xfId="3656" xr:uid="{00000000-0005-0000-0000-00000C060000}"/>
    <cellStyle name="60% - Accent6 18" xfId="811" xr:uid="{00000000-0005-0000-0000-00000D060000}"/>
    <cellStyle name="60% - Accent6 18 2" xfId="3657" xr:uid="{00000000-0005-0000-0000-00000E060000}"/>
    <cellStyle name="60% - Accent6 19" xfId="812" xr:uid="{00000000-0005-0000-0000-00000F060000}"/>
    <cellStyle name="60% - Accent6 19 2" xfId="3658" xr:uid="{00000000-0005-0000-0000-000010060000}"/>
    <cellStyle name="60% - Accent6 2" xfId="813" xr:uid="{00000000-0005-0000-0000-000011060000}"/>
    <cellStyle name="60% - Accent6 2 2" xfId="3659" xr:uid="{00000000-0005-0000-0000-000012060000}"/>
    <cellStyle name="60% - Accent6 20" xfId="814" xr:uid="{00000000-0005-0000-0000-000013060000}"/>
    <cellStyle name="60% - Accent6 20 2" xfId="3660" xr:uid="{00000000-0005-0000-0000-000014060000}"/>
    <cellStyle name="60% - Accent6 21" xfId="815" xr:uid="{00000000-0005-0000-0000-000015060000}"/>
    <cellStyle name="60% - Accent6 21 2" xfId="3661" xr:uid="{00000000-0005-0000-0000-000016060000}"/>
    <cellStyle name="60% - Accent6 22" xfId="816" xr:uid="{00000000-0005-0000-0000-000017060000}"/>
    <cellStyle name="60% - Accent6 22 2" xfId="3662" xr:uid="{00000000-0005-0000-0000-000018060000}"/>
    <cellStyle name="60% - Accent6 23" xfId="817" xr:uid="{00000000-0005-0000-0000-000019060000}"/>
    <cellStyle name="60% - Accent6 23 2" xfId="3663" xr:uid="{00000000-0005-0000-0000-00001A060000}"/>
    <cellStyle name="60% - Accent6 24" xfId="818" xr:uid="{00000000-0005-0000-0000-00001B060000}"/>
    <cellStyle name="60% - Accent6 24 2" xfId="3664" xr:uid="{00000000-0005-0000-0000-00001C060000}"/>
    <cellStyle name="60% - Accent6 25" xfId="819" xr:uid="{00000000-0005-0000-0000-00001D060000}"/>
    <cellStyle name="60% - Accent6 25 2" xfId="3665" xr:uid="{00000000-0005-0000-0000-00001E060000}"/>
    <cellStyle name="60% - Accent6 26" xfId="820" xr:uid="{00000000-0005-0000-0000-00001F060000}"/>
    <cellStyle name="60% - Accent6 26 2" xfId="3666" xr:uid="{00000000-0005-0000-0000-000020060000}"/>
    <cellStyle name="60% - Accent6 27" xfId="821" xr:uid="{00000000-0005-0000-0000-000021060000}"/>
    <cellStyle name="60% - Accent6 27 2" xfId="3667" xr:uid="{00000000-0005-0000-0000-000022060000}"/>
    <cellStyle name="60% - Accent6 28" xfId="822" xr:uid="{00000000-0005-0000-0000-000023060000}"/>
    <cellStyle name="60% - Accent6 28 2" xfId="3668" xr:uid="{00000000-0005-0000-0000-000024060000}"/>
    <cellStyle name="60% - Accent6 29" xfId="823" xr:uid="{00000000-0005-0000-0000-000025060000}"/>
    <cellStyle name="60% - Accent6 29 2" xfId="3669" xr:uid="{00000000-0005-0000-0000-000026060000}"/>
    <cellStyle name="60% - Accent6 3" xfId="824" xr:uid="{00000000-0005-0000-0000-000027060000}"/>
    <cellStyle name="60% - Accent6 3 2" xfId="3670" xr:uid="{00000000-0005-0000-0000-000028060000}"/>
    <cellStyle name="60% - Accent6 30" xfId="825" xr:uid="{00000000-0005-0000-0000-000029060000}"/>
    <cellStyle name="60% - Accent6 30 2" xfId="3671" xr:uid="{00000000-0005-0000-0000-00002A060000}"/>
    <cellStyle name="60% - Accent6 31" xfId="826" xr:uid="{00000000-0005-0000-0000-00002B060000}"/>
    <cellStyle name="60% - Accent6 31 2" xfId="3672" xr:uid="{00000000-0005-0000-0000-00002C060000}"/>
    <cellStyle name="60% - Accent6 32" xfId="827" xr:uid="{00000000-0005-0000-0000-00002D060000}"/>
    <cellStyle name="60% - Accent6 32 2" xfId="3673" xr:uid="{00000000-0005-0000-0000-00002E060000}"/>
    <cellStyle name="60% - Accent6 33" xfId="828" xr:uid="{00000000-0005-0000-0000-00002F060000}"/>
    <cellStyle name="60% - Accent6 33 2" xfId="3674" xr:uid="{00000000-0005-0000-0000-000030060000}"/>
    <cellStyle name="60% - Accent6 34" xfId="829" xr:uid="{00000000-0005-0000-0000-000031060000}"/>
    <cellStyle name="60% - Accent6 34 2" xfId="3675" xr:uid="{00000000-0005-0000-0000-000032060000}"/>
    <cellStyle name="60% - Accent6 35" xfId="830" xr:uid="{00000000-0005-0000-0000-000033060000}"/>
    <cellStyle name="60% - Accent6 35 2" xfId="3676" xr:uid="{00000000-0005-0000-0000-000034060000}"/>
    <cellStyle name="60% - Accent6 36" xfId="831" xr:uid="{00000000-0005-0000-0000-000035060000}"/>
    <cellStyle name="60% - Accent6 36 2" xfId="3677" xr:uid="{00000000-0005-0000-0000-000036060000}"/>
    <cellStyle name="60% - Accent6 37" xfId="832" xr:uid="{00000000-0005-0000-0000-000037060000}"/>
    <cellStyle name="60% - Accent6 37 2" xfId="3678" xr:uid="{00000000-0005-0000-0000-000038060000}"/>
    <cellStyle name="60% - Accent6 38" xfId="833" xr:uid="{00000000-0005-0000-0000-000039060000}"/>
    <cellStyle name="60% - Accent6 38 2" xfId="3679" xr:uid="{00000000-0005-0000-0000-00003A060000}"/>
    <cellStyle name="60% - Accent6 39" xfId="834" xr:uid="{00000000-0005-0000-0000-00003B060000}"/>
    <cellStyle name="60% - Accent6 39 2" xfId="3680" xr:uid="{00000000-0005-0000-0000-00003C060000}"/>
    <cellStyle name="60% - Accent6 4" xfId="835" xr:uid="{00000000-0005-0000-0000-00003D060000}"/>
    <cellStyle name="60% - Accent6 4 2" xfId="3681" xr:uid="{00000000-0005-0000-0000-00003E060000}"/>
    <cellStyle name="60% - Accent6 40" xfId="836" xr:uid="{00000000-0005-0000-0000-00003F060000}"/>
    <cellStyle name="60% - Accent6 40 2" xfId="3682" xr:uid="{00000000-0005-0000-0000-000040060000}"/>
    <cellStyle name="60% - Accent6 41" xfId="837" xr:uid="{00000000-0005-0000-0000-000041060000}"/>
    <cellStyle name="60% - Accent6 41 2" xfId="3683" xr:uid="{00000000-0005-0000-0000-000042060000}"/>
    <cellStyle name="60% - Accent6 42" xfId="838" xr:uid="{00000000-0005-0000-0000-000043060000}"/>
    <cellStyle name="60% - Accent6 42 2" xfId="3684" xr:uid="{00000000-0005-0000-0000-000044060000}"/>
    <cellStyle name="60% - Accent6 43" xfId="839" xr:uid="{00000000-0005-0000-0000-000045060000}"/>
    <cellStyle name="60% - Accent6 43 2" xfId="3685" xr:uid="{00000000-0005-0000-0000-000046060000}"/>
    <cellStyle name="60% - Accent6 44" xfId="840" xr:uid="{00000000-0005-0000-0000-000047060000}"/>
    <cellStyle name="60% - Accent6 44 2" xfId="3686" xr:uid="{00000000-0005-0000-0000-000048060000}"/>
    <cellStyle name="60% - Accent6 5" xfId="841" xr:uid="{00000000-0005-0000-0000-000049060000}"/>
    <cellStyle name="60% - Accent6 5 2" xfId="3687" xr:uid="{00000000-0005-0000-0000-00004A060000}"/>
    <cellStyle name="60% - Accent6 6" xfId="842" xr:uid="{00000000-0005-0000-0000-00004B060000}"/>
    <cellStyle name="60% - Accent6 6 2" xfId="3688" xr:uid="{00000000-0005-0000-0000-00004C060000}"/>
    <cellStyle name="60% - Accent6 7" xfId="843" xr:uid="{00000000-0005-0000-0000-00004D060000}"/>
    <cellStyle name="60% - Accent6 7 2" xfId="3689" xr:uid="{00000000-0005-0000-0000-00004E060000}"/>
    <cellStyle name="60% - Accent6 8" xfId="844" xr:uid="{00000000-0005-0000-0000-00004F060000}"/>
    <cellStyle name="60% - Accent6 8 2" xfId="3690" xr:uid="{00000000-0005-0000-0000-000050060000}"/>
    <cellStyle name="60% - Accent6 9" xfId="845" xr:uid="{00000000-0005-0000-0000-000051060000}"/>
    <cellStyle name="60% - Accent6 9 2" xfId="3691" xr:uid="{00000000-0005-0000-0000-000052060000}"/>
    <cellStyle name="60% - 强调文字颜色 1" xfId="2108" xr:uid="{00000000-0005-0000-0000-000053060000}"/>
    <cellStyle name="60% - 强调文字颜色 1 2" xfId="3692" xr:uid="{00000000-0005-0000-0000-000054060000}"/>
    <cellStyle name="60% - 强调文字颜色 2" xfId="2109" xr:uid="{00000000-0005-0000-0000-000055060000}"/>
    <cellStyle name="60% - 强调文字颜色 2 2" xfId="3693" xr:uid="{00000000-0005-0000-0000-000056060000}"/>
    <cellStyle name="60% - 强调文字颜色 3" xfId="2110" xr:uid="{00000000-0005-0000-0000-000057060000}"/>
    <cellStyle name="60% - 强调文字颜色 3 2" xfId="3694" xr:uid="{00000000-0005-0000-0000-000058060000}"/>
    <cellStyle name="60% - 强调文字颜色 4" xfId="2111" xr:uid="{00000000-0005-0000-0000-000059060000}"/>
    <cellStyle name="60% - 强调文字颜色 4 2" xfId="3695" xr:uid="{00000000-0005-0000-0000-00005A060000}"/>
    <cellStyle name="60% - 强调文字颜色 5" xfId="2112" xr:uid="{00000000-0005-0000-0000-00005B060000}"/>
    <cellStyle name="60% - 强调文字颜色 5 2" xfId="3696" xr:uid="{00000000-0005-0000-0000-00005C060000}"/>
    <cellStyle name="60% - 强调文字颜色 6" xfId="2113" xr:uid="{00000000-0005-0000-0000-00005D060000}"/>
    <cellStyle name="60% - 强调文字颜色 6 2" xfId="3697" xr:uid="{00000000-0005-0000-0000-00005E060000}"/>
    <cellStyle name="9" xfId="2114" xr:uid="{00000000-0005-0000-0000-00005F060000}"/>
    <cellStyle name="Accent1" xfId="34" builtinId="29" customBuiltin="1"/>
    <cellStyle name="Accent1 10" xfId="846" xr:uid="{00000000-0005-0000-0000-000061060000}"/>
    <cellStyle name="Accent1 10 2" xfId="3698" xr:uid="{00000000-0005-0000-0000-000062060000}"/>
    <cellStyle name="Accent1 11" xfId="847" xr:uid="{00000000-0005-0000-0000-000063060000}"/>
    <cellStyle name="Accent1 11 2" xfId="3699" xr:uid="{00000000-0005-0000-0000-000064060000}"/>
    <cellStyle name="Accent1 12" xfId="848" xr:uid="{00000000-0005-0000-0000-000065060000}"/>
    <cellStyle name="Accent1 12 2" xfId="3700" xr:uid="{00000000-0005-0000-0000-000066060000}"/>
    <cellStyle name="Accent1 13" xfId="849" xr:uid="{00000000-0005-0000-0000-000067060000}"/>
    <cellStyle name="Accent1 13 2" xfId="3701" xr:uid="{00000000-0005-0000-0000-000068060000}"/>
    <cellStyle name="Accent1 14" xfId="850" xr:uid="{00000000-0005-0000-0000-000069060000}"/>
    <cellStyle name="Accent1 14 2" xfId="3702" xr:uid="{00000000-0005-0000-0000-00006A060000}"/>
    <cellStyle name="Accent1 15" xfId="851" xr:uid="{00000000-0005-0000-0000-00006B060000}"/>
    <cellStyle name="Accent1 15 2" xfId="3703" xr:uid="{00000000-0005-0000-0000-00006C060000}"/>
    <cellStyle name="Accent1 16" xfId="852" xr:uid="{00000000-0005-0000-0000-00006D060000}"/>
    <cellStyle name="Accent1 16 2" xfId="3704" xr:uid="{00000000-0005-0000-0000-00006E060000}"/>
    <cellStyle name="Accent1 17" xfId="853" xr:uid="{00000000-0005-0000-0000-00006F060000}"/>
    <cellStyle name="Accent1 17 2" xfId="3705" xr:uid="{00000000-0005-0000-0000-000070060000}"/>
    <cellStyle name="Accent1 18" xfId="854" xr:uid="{00000000-0005-0000-0000-000071060000}"/>
    <cellStyle name="Accent1 18 2" xfId="3706" xr:uid="{00000000-0005-0000-0000-000072060000}"/>
    <cellStyle name="Accent1 19" xfId="855" xr:uid="{00000000-0005-0000-0000-000073060000}"/>
    <cellStyle name="Accent1 19 2" xfId="3707" xr:uid="{00000000-0005-0000-0000-000074060000}"/>
    <cellStyle name="Accent1 2" xfId="856" xr:uid="{00000000-0005-0000-0000-000075060000}"/>
    <cellStyle name="Accent1 2 2" xfId="3708" xr:uid="{00000000-0005-0000-0000-000076060000}"/>
    <cellStyle name="Accent1 20" xfId="857" xr:uid="{00000000-0005-0000-0000-000077060000}"/>
    <cellStyle name="Accent1 20 2" xfId="3709" xr:uid="{00000000-0005-0000-0000-000078060000}"/>
    <cellStyle name="Accent1 21" xfId="858" xr:uid="{00000000-0005-0000-0000-000079060000}"/>
    <cellStyle name="Accent1 21 2" xfId="3710" xr:uid="{00000000-0005-0000-0000-00007A060000}"/>
    <cellStyle name="Accent1 22" xfId="859" xr:uid="{00000000-0005-0000-0000-00007B060000}"/>
    <cellStyle name="Accent1 22 2" xfId="3711" xr:uid="{00000000-0005-0000-0000-00007C060000}"/>
    <cellStyle name="Accent1 23" xfId="860" xr:uid="{00000000-0005-0000-0000-00007D060000}"/>
    <cellStyle name="Accent1 23 2" xfId="3712" xr:uid="{00000000-0005-0000-0000-00007E060000}"/>
    <cellStyle name="Accent1 24" xfId="861" xr:uid="{00000000-0005-0000-0000-00007F060000}"/>
    <cellStyle name="Accent1 24 2" xfId="3713" xr:uid="{00000000-0005-0000-0000-000080060000}"/>
    <cellStyle name="Accent1 25" xfId="862" xr:uid="{00000000-0005-0000-0000-000081060000}"/>
    <cellStyle name="Accent1 25 2" xfId="3714" xr:uid="{00000000-0005-0000-0000-000082060000}"/>
    <cellStyle name="Accent1 26" xfId="863" xr:uid="{00000000-0005-0000-0000-000083060000}"/>
    <cellStyle name="Accent1 26 2" xfId="3715" xr:uid="{00000000-0005-0000-0000-000084060000}"/>
    <cellStyle name="Accent1 27" xfId="864" xr:uid="{00000000-0005-0000-0000-000085060000}"/>
    <cellStyle name="Accent1 27 2" xfId="3716" xr:uid="{00000000-0005-0000-0000-000086060000}"/>
    <cellStyle name="Accent1 28" xfId="865" xr:uid="{00000000-0005-0000-0000-000087060000}"/>
    <cellStyle name="Accent1 28 2" xfId="3717" xr:uid="{00000000-0005-0000-0000-000088060000}"/>
    <cellStyle name="Accent1 29" xfId="866" xr:uid="{00000000-0005-0000-0000-000089060000}"/>
    <cellStyle name="Accent1 29 2" xfId="3718" xr:uid="{00000000-0005-0000-0000-00008A060000}"/>
    <cellStyle name="Accent1 3" xfId="867" xr:uid="{00000000-0005-0000-0000-00008B060000}"/>
    <cellStyle name="Accent1 3 2" xfId="3719" xr:uid="{00000000-0005-0000-0000-00008C060000}"/>
    <cellStyle name="Accent1 30" xfId="868" xr:uid="{00000000-0005-0000-0000-00008D060000}"/>
    <cellStyle name="Accent1 30 2" xfId="3720" xr:uid="{00000000-0005-0000-0000-00008E060000}"/>
    <cellStyle name="Accent1 31" xfId="869" xr:uid="{00000000-0005-0000-0000-00008F060000}"/>
    <cellStyle name="Accent1 31 2" xfId="3721" xr:uid="{00000000-0005-0000-0000-000090060000}"/>
    <cellStyle name="Accent1 32" xfId="870" xr:uid="{00000000-0005-0000-0000-000091060000}"/>
    <cellStyle name="Accent1 32 2" xfId="3722" xr:uid="{00000000-0005-0000-0000-000092060000}"/>
    <cellStyle name="Accent1 33" xfId="871" xr:uid="{00000000-0005-0000-0000-000093060000}"/>
    <cellStyle name="Accent1 33 2" xfId="3723" xr:uid="{00000000-0005-0000-0000-000094060000}"/>
    <cellStyle name="Accent1 34" xfId="872" xr:uid="{00000000-0005-0000-0000-000095060000}"/>
    <cellStyle name="Accent1 34 2" xfId="3724" xr:uid="{00000000-0005-0000-0000-000096060000}"/>
    <cellStyle name="Accent1 35" xfId="873" xr:uid="{00000000-0005-0000-0000-000097060000}"/>
    <cellStyle name="Accent1 35 2" xfId="3725" xr:uid="{00000000-0005-0000-0000-000098060000}"/>
    <cellStyle name="Accent1 36" xfId="874" xr:uid="{00000000-0005-0000-0000-000099060000}"/>
    <cellStyle name="Accent1 36 2" xfId="3726" xr:uid="{00000000-0005-0000-0000-00009A060000}"/>
    <cellStyle name="Accent1 37" xfId="875" xr:uid="{00000000-0005-0000-0000-00009B060000}"/>
    <cellStyle name="Accent1 37 2" xfId="3727" xr:uid="{00000000-0005-0000-0000-00009C060000}"/>
    <cellStyle name="Accent1 38" xfId="876" xr:uid="{00000000-0005-0000-0000-00009D060000}"/>
    <cellStyle name="Accent1 38 2" xfId="3728" xr:uid="{00000000-0005-0000-0000-00009E060000}"/>
    <cellStyle name="Accent1 39" xfId="877" xr:uid="{00000000-0005-0000-0000-00009F060000}"/>
    <cellStyle name="Accent1 39 2" xfId="3729" xr:uid="{00000000-0005-0000-0000-0000A0060000}"/>
    <cellStyle name="Accent1 4" xfId="878" xr:uid="{00000000-0005-0000-0000-0000A1060000}"/>
    <cellStyle name="Accent1 4 2" xfId="3730" xr:uid="{00000000-0005-0000-0000-0000A2060000}"/>
    <cellStyle name="Accent1 40" xfId="879" xr:uid="{00000000-0005-0000-0000-0000A3060000}"/>
    <cellStyle name="Accent1 40 2" xfId="3731" xr:uid="{00000000-0005-0000-0000-0000A4060000}"/>
    <cellStyle name="Accent1 41" xfId="880" xr:uid="{00000000-0005-0000-0000-0000A5060000}"/>
    <cellStyle name="Accent1 41 2" xfId="3732" xr:uid="{00000000-0005-0000-0000-0000A6060000}"/>
    <cellStyle name="Accent1 42" xfId="881" xr:uid="{00000000-0005-0000-0000-0000A7060000}"/>
    <cellStyle name="Accent1 42 2" xfId="3733" xr:uid="{00000000-0005-0000-0000-0000A8060000}"/>
    <cellStyle name="Accent1 43" xfId="882" xr:uid="{00000000-0005-0000-0000-0000A9060000}"/>
    <cellStyle name="Accent1 43 2" xfId="3734" xr:uid="{00000000-0005-0000-0000-0000AA060000}"/>
    <cellStyle name="Accent1 44" xfId="883" xr:uid="{00000000-0005-0000-0000-0000AB060000}"/>
    <cellStyle name="Accent1 44 2" xfId="3735" xr:uid="{00000000-0005-0000-0000-0000AC060000}"/>
    <cellStyle name="Accent1 5" xfId="884" xr:uid="{00000000-0005-0000-0000-0000AD060000}"/>
    <cellStyle name="Accent1 5 2" xfId="3736" xr:uid="{00000000-0005-0000-0000-0000AE060000}"/>
    <cellStyle name="Accent1 6" xfId="885" xr:uid="{00000000-0005-0000-0000-0000AF060000}"/>
    <cellStyle name="Accent1 6 2" xfId="3737" xr:uid="{00000000-0005-0000-0000-0000B0060000}"/>
    <cellStyle name="Accent1 7" xfId="886" xr:uid="{00000000-0005-0000-0000-0000B1060000}"/>
    <cellStyle name="Accent1 7 2" xfId="3738" xr:uid="{00000000-0005-0000-0000-0000B2060000}"/>
    <cellStyle name="Accent1 8" xfId="887" xr:uid="{00000000-0005-0000-0000-0000B3060000}"/>
    <cellStyle name="Accent1 8 2" xfId="3739" xr:uid="{00000000-0005-0000-0000-0000B4060000}"/>
    <cellStyle name="Accent1 9" xfId="888" xr:uid="{00000000-0005-0000-0000-0000B5060000}"/>
    <cellStyle name="Accent1 9 2" xfId="3740" xr:uid="{00000000-0005-0000-0000-0000B6060000}"/>
    <cellStyle name="Accent2" xfId="38" builtinId="33" customBuiltin="1"/>
    <cellStyle name="Accent2 10" xfId="889" xr:uid="{00000000-0005-0000-0000-0000B8060000}"/>
    <cellStyle name="Accent2 10 2" xfId="3741" xr:uid="{00000000-0005-0000-0000-0000B9060000}"/>
    <cellStyle name="Accent2 11" xfId="890" xr:uid="{00000000-0005-0000-0000-0000BA060000}"/>
    <cellStyle name="Accent2 11 2" xfId="3742" xr:uid="{00000000-0005-0000-0000-0000BB060000}"/>
    <cellStyle name="Accent2 12" xfId="891" xr:uid="{00000000-0005-0000-0000-0000BC060000}"/>
    <cellStyle name="Accent2 12 2" xfId="3743" xr:uid="{00000000-0005-0000-0000-0000BD060000}"/>
    <cellStyle name="Accent2 13" xfId="892" xr:uid="{00000000-0005-0000-0000-0000BE060000}"/>
    <cellStyle name="Accent2 13 2" xfId="3744" xr:uid="{00000000-0005-0000-0000-0000BF060000}"/>
    <cellStyle name="Accent2 14" xfId="893" xr:uid="{00000000-0005-0000-0000-0000C0060000}"/>
    <cellStyle name="Accent2 14 2" xfId="3745" xr:uid="{00000000-0005-0000-0000-0000C1060000}"/>
    <cellStyle name="Accent2 15" xfId="894" xr:uid="{00000000-0005-0000-0000-0000C2060000}"/>
    <cellStyle name="Accent2 15 2" xfId="3746" xr:uid="{00000000-0005-0000-0000-0000C3060000}"/>
    <cellStyle name="Accent2 16" xfId="895" xr:uid="{00000000-0005-0000-0000-0000C4060000}"/>
    <cellStyle name="Accent2 16 2" xfId="3747" xr:uid="{00000000-0005-0000-0000-0000C5060000}"/>
    <cellStyle name="Accent2 17" xfId="896" xr:uid="{00000000-0005-0000-0000-0000C6060000}"/>
    <cellStyle name="Accent2 17 2" xfId="3748" xr:uid="{00000000-0005-0000-0000-0000C7060000}"/>
    <cellStyle name="Accent2 18" xfId="897" xr:uid="{00000000-0005-0000-0000-0000C8060000}"/>
    <cellStyle name="Accent2 18 2" xfId="3749" xr:uid="{00000000-0005-0000-0000-0000C9060000}"/>
    <cellStyle name="Accent2 19" xfId="898" xr:uid="{00000000-0005-0000-0000-0000CA060000}"/>
    <cellStyle name="Accent2 19 2" xfId="3750" xr:uid="{00000000-0005-0000-0000-0000CB060000}"/>
    <cellStyle name="Accent2 2" xfId="899" xr:uid="{00000000-0005-0000-0000-0000CC060000}"/>
    <cellStyle name="Accent2 2 2" xfId="3751" xr:uid="{00000000-0005-0000-0000-0000CD060000}"/>
    <cellStyle name="Accent2 20" xfId="900" xr:uid="{00000000-0005-0000-0000-0000CE060000}"/>
    <cellStyle name="Accent2 20 2" xfId="3752" xr:uid="{00000000-0005-0000-0000-0000CF060000}"/>
    <cellStyle name="Accent2 21" xfId="901" xr:uid="{00000000-0005-0000-0000-0000D0060000}"/>
    <cellStyle name="Accent2 21 2" xfId="3753" xr:uid="{00000000-0005-0000-0000-0000D1060000}"/>
    <cellStyle name="Accent2 22" xfId="902" xr:uid="{00000000-0005-0000-0000-0000D2060000}"/>
    <cellStyle name="Accent2 22 2" xfId="3754" xr:uid="{00000000-0005-0000-0000-0000D3060000}"/>
    <cellStyle name="Accent2 23" xfId="903" xr:uid="{00000000-0005-0000-0000-0000D4060000}"/>
    <cellStyle name="Accent2 23 2" xfId="3755" xr:uid="{00000000-0005-0000-0000-0000D5060000}"/>
    <cellStyle name="Accent2 24" xfId="904" xr:uid="{00000000-0005-0000-0000-0000D6060000}"/>
    <cellStyle name="Accent2 24 2" xfId="3756" xr:uid="{00000000-0005-0000-0000-0000D7060000}"/>
    <cellStyle name="Accent2 25" xfId="905" xr:uid="{00000000-0005-0000-0000-0000D8060000}"/>
    <cellStyle name="Accent2 25 2" xfId="3757" xr:uid="{00000000-0005-0000-0000-0000D9060000}"/>
    <cellStyle name="Accent2 26" xfId="906" xr:uid="{00000000-0005-0000-0000-0000DA060000}"/>
    <cellStyle name="Accent2 26 2" xfId="3758" xr:uid="{00000000-0005-0000-0000-0000DB060000}"/>
    <cellStyle name="Accent2 27" xfId="907" xr:uid="{00000000-0005-0000-0000-0000DC060000}"/>
    <cellStyle name="Accent2 27 2" xfId="3759" xr:uid="{00000000-0005-0000-0000-0000DD060000}"/>
    <cellStyle name="Accent2 28" xfId="908" xr:uid="{00000000-0005-0000-0000-0000DE060000}"/>
    <cellStyle name="Accent2 28 2" xfId="3760" xr:uid="{00000000-0005-0000-0000-0000DF060000}"/>
    <cellStyle name="Accent2 29" xfId="909" xr:uid="{00000000-0005-0000-0000-0000E0060000}"/>
    <cellStyle name="Accent2 29 2" xfId="3761" xr:uid="{00000000-0005-0000-0000-0000E1060000}"/>
    <cellStyle name="Accent2 3" xfId="910" xr:uid="{00000000-0005-0000-0000-0000E2060000}"/>
    <cellStyle name="Accent2 3 2" xfId="3762" xr:uid="{00000000-0005-0000-0000-0000E3060000}"/>
    <cellStyle name="Accent2 30" xfId="911" xr:uid="{00000000-0005-0000-0000-0000E4060000}"/>
    <cellStyle name="Accent2 30 2" xfId="3763" xr:uid="{00000000-0005-0000-0000-0000E5060000}"/>
    <cellStyle name="Accent2 31" xfId="912" xr:uid="{00000000-0005-0000-0000-0000E6060000}"/>
    <cellStyle name="Accent2 31 2" xfId="3764" xr:uid="{00000000-0005-0000-0000-0000E7060000}"/>
    <cellStyle name="Accent2 32" xfId="913" xr:uid="{00000000-0005-0000-0000-0000E8060000}"/>
    <cellStyle name="Accent2 32 2" xfId="3765" xr:uid="{00000000-0005-0000-0000-0000E9060000}"/>
    <cellStyle name="Accent2 33" xfId="914" xr:uid="{00000000-0005-0000-0000-0000EA060000}"/>
    <cellStyle name="Accent2 33 2" xfId="3766" xr:uid="{00000000-0005-0000-0000-0000EB060000}"/>
    <cellStyle name="Accent2 34" xfId="915" xr:uid="{00000000-0005-0000-0000-0000EC060000}"/>
    <cellStyle name="Accent2 34 2" xfId="3767" xr:uid="{00000000-0005-0000-0000-0000ED060000}"/>
    <cellStyle name="Accent2 35" xfId="916" xr:uid="{00000000-0005-0000-0000-0000EE060000}"/>
    <cellStyle name="Accent2 35 2" xfId="3768" xr:uid="{00000000-0005-0000-0000-0000EF060000}"/>
    <cellStyle name="Accent2 36" xfId="917" xr:uid="{00000000-0005-0000-0000-0000F0060000}"/>
    <cellStyle name="Accent2 36 2" xfId="3769" xr:uid="{00000000-0005-0000-0000-0000F1060000}"/>
    <cellStyle name="Accent2 37" xfId="918" xr:uid="{00000000-0005-0000-0000-0000F2060000}"/>
    <cellStyle name="Accent2 37 2" xfId="3770" xr:uid="{00000000-0005-0000-0000-0000F3060000}"/>
    <cellStyle name="Accent2 38" xfId="919" xr:uid="{00000000-0005-0000-0000-0000F4060000}"/>
    <cellStyle name="Accent2 38 2" xfId="3771" xr:uid="{00000000-0005-0000-0000-0000F5060000}"/>
    <cellStyle name="Accent2 39" xfId="920" xr:uid="{00000000-0005-0000-0000-0000F6060000}"/>
    <cellStyle name="Accent2 39 2" xfId="3772" xr:uid="{00000000-0005-0000-0000-0000F7060000}"/>
    <cellStyle name="Accent2 4" xfId="921" xr:uid="{00000000-0005-0000-0000-0000F8060000}"/>
    <cellStyle name="Accent2 4 2" xfId="3773" xr:uid="{00000000-0005-0000-0000-0000F9060000}"/>
    <cellStyle name="Accent2 40" xfId="922" xr:uid="{00000000-0005-0000-0000-0000FA060000}"/>
    <cellStyle name="Accent2 40 2" xfId="3774" xr:uid="{00000000-0005-0000-0000-0000FB060000}"/>
    <cellStyle name="Accent2 41" xfId="923" xr:uid="{00000000-0005-0000-0000-0000FC060000}"/>
    <cellStyle name="Accent2 41 2" xfId="3775" xr:uid="{00000000-0005-0000-0000-0000FD060000}"/>
    <cellStyle name="Accent2 42" xfId="924" xr:uid="{00000000-0005-0000-0000-0000FE060000}"/>
    <cellStyle name="Accent2 42 2" xfId="3776" xr:uid="{00000000-0005-0000-0000-0000FF060000}"/>
    <cellStyle name="Accent2 43" xfId="925" xr:uid="{00000000-0005-0000-0000-000000070000}"/>
    <cellStyle name="Accent2 43 2" xfId="3777" xr:uid="{00000000-0005-0000-0000-000001070000}"/>
    <cellStyle name="Accent2 44" xfId="926" xr:uid="{00000000-0005-0000-0000-000002070000}"/>
    <cellStyle name="Accent2 44 2" xfId="3778" xr:uid="{00000000-0005-0000-0000-000003070000}"/>
    <cellStyle name="Accent2 5" xfId="927" xr:uid="{00000000-0005-0000-0000-000004070000}"/>
    <cellStyle name="Accent2 5 2" xfId="3779" xr:uid="{00000000-0005-0000-0000-000005070000}"/>
    <cellStyle name="Accent2 6" xfId="928" xr:uid="{00000000-0005-0000-0000-000006070000}"/>
    <cellStyle name="Accent2 6 2" xfId="3780" xr:uid="{00000000-0005-0000-0000-000007070000}"/>
    <cellStyle name="Accent2 7" xfId="929" xr:uid="{00000000-0005-0000-0000-000008070000}"/>
    <cellStyle name="Accent2 7 2" xfId="3781" xr:uid="{00000000-0005-0000-0000-000009070000}"/>
    <cellStyle name="Accent2 8" xfId="930" xr:uid="{00000000-0005-0000-0000-00000A070000}"/>
    <cellStyle name="Accent2 8 2" xfId="3782" xr:uid="{00000000-0005-0000-0000-00000B070000}"/>
    <cellStyle name="Accent2 9" xfId="931" xr:uid="{00000000-0005-0000-0000-00000C070000}"/>
    <cellStyle name="Accent2 9 2" xfId="3783" xr:uid="{00000000-0005-0000-0000-00000D070000}"/>
    <cellStyle name="Accent3" xfId="42" builtinId="37" customBuiltin="1"/>
    <cellStyle name="Accent3 10" xfId="932" xr:uid="{00000000-0005-0000-0000-00000F070000}"/>
    <cellStyle name="Accent3 10 2" xfId="3784" xr:uid="{00000000-0005-0000-0000-000010070000}"/>
    <cellStyle name="Accent3 11" xfId="933" xr:uid="{00000000-0005-0000-0000-000011070000}"/>
    <cellStyle name="Accent3 11 2" xfId="3785" xr:uid="{00000000-0005-0000-0000-000012070000}"/>
    <cellStyle name="Accent3 12" xfId="934" xr:uid="{00000000-0005-0000-0000-000013070000}"/>
    <cellStyle name="Accent3 12 2" xfId="3786" xr:uid="{00000000-0005-0000-0000-000014070000}"/>
    <cellStyle name="Accent3 13" xfId="935" xr:uid="{00000000-0005-0000-0000-000015070000}"/>
    <cellStyle name="Accent3 13 2" xfId="3787" xr:uid="{00000000-0005-0000-0000-000016070000}"/>
    <cellStyle name="Accent3 14" xfId="936" xr:uid="{00000000-0005-0000-0000-000017070000}"/>
    <cellStyle name="Accent3 14 2" xfId="3788" xr:uid="{00000000-0005-0000-0000-000018070000}"/>
    <cellStyle name="Accent3 15" xfId="937" xr:uid="{00000000-0005-0000-0000-000019070000}"/>
    <cellStyle name="Accent3 15 2" xfId="3789" xr:uid="{00000000-0005-0000-0000-00001A070000}"/>
    <cellStyle name="Accent3 16" xfId="938" xr:uid="{00000000-0005-0000-0000-00001B070000}"/>
    <cellStyle name="Accent3 16 2" xfId="3790" xr:uid="{00000000-0005-0000-0000-00001C070000}"/>
    <cellStyle name="Accent3 17" xfId="939" xr:uid="{00000000-0005-0000-0000-00001D070000}"/>
    <cellStyle name="Accent3 17 2" xfId="3791" xr:uid="{00000000-0005-0000-0000-00001E070000}"/>
    <cellStyle name="Accent3 18" xfId="940" xr:uid="{00000000-0005-0000-0000-00001F070000}"/>
    <cellStyle name="Accent3 18 2" xfId="3792" xr:uid="{00000000-0005-0000-0000-000020070000}"/>
    <cellStyle name="Accent3 19" xfId="941" xr:uid="{00000000-0005-0000-0000-000021070000}"/>
    <cellStyle name="Accent3 19 2" xfId="3793" xr:uid="{00000000-0005-0000-0000-000022070000}"/>
    <cellStyle name="Accent3 2" xfId="942" xr:uid="{00000000-0005-0000-0000-000023070000}"/>
    <cellStyle name="Accent3 2 2" xfId="3794" xr:uid="{00000000-0005-0000-0000-000024070000}"/>
    <cellStyle name="Accent3 20" xfId="943" xr:uid="{00000000-0005-0000-0000-000025070000}"/>
    <cellStyle name="Accent3 20 2" xfId="3795" xr:uid="{00000000-0005-0000-0000-000026070000}"/>
    <cellStyle name="Accent3 21" xfId="944" xr:uid="{00000000-0005-0000-0000-000027070000}"/>
    <cellStyle name="Accent3 21 2" xfId="3796" xr:uid="{00000000-0005-0000-0000-000028070000}"/>
    <cellStyle name="Accent3 22" xfId="945" xr:uid="{00000000-0005-0000-0000-000029070000}"/>
    <cellStyle name="Accent3 22 2" xfId="3797" xr:uid="{00000000-0005-0000-0000-00002A070000}"/>
    <cellStyle name="Accent3 23" xfId="946" xr:uid="{00000000-0005-0000-0000-00002B070000}"/>
    <cellStyle name="Accent3 23 2" xfId="3798" xr:uid="{00000000-0005-0000-0000-00002C070000}"/>
    <cellStyle name="Accent3 24" xfId="947" xr:uid="{00000000-0005-0000-0000-00002D070000}"/>
    <cellStyle name="Accent3 24 2" xfId="3799" xr:uid="{00000000-0005-0000-0000-00002E070000}"/>
    <cellStyle name="Accent3 25" xfId="948" xr:uid="{00000000-0005-0000-0000-00002F070000}"/>
    <cellStyle name="Accent3 25 2" xfId="3800" xr:uid="{00000000-0005-0000-0000-000030070000}"/>
    <cellStyle name="Accent3 26" xfId="949" xr:uid="{00000000-0005-0000-0000-000031070000}"/>
    <cellStyle name="Accent3 26 2" xfId="3801" xr:uid="{00000000-0005-0000-0000-000032070000}"/>
    <cellStyle name="Accent3 27" xfId="950" xr:uid="{00000000-0005-0000-0000-000033070000}"/>
    <cellStyle name="Accent3 27 2" xfId="3802" xr:uid="{00000000-0005-0000-0000-000034070000}"/>
    <cellStyle name="Accent3 28" xfId="951" xr:uid="{00000000-0005-0000-0000-000035070000}"/>
    <cellStyle name="Accent3 28 2" xfId="3803" xr:uid="{00000000-0005-0000-0000-000036070000}"/>
    <cellStyle name="Accent3 29" xfId="952" xr:uid="{00000000-0005-0000-0000-000037070000}"/>
    <cellStyle name="Accent3 29 2" xfId="3804" xr:uid="{00000000-0005-0000-0000-000038070000}"/>
    <cellStyle name="Accent3 3" xfId="953" xr:uid="{00000000-0005-0000-0000-000039070000}"/>
    <cellStyle name="Accent3 3 2" xfId="3805" xr:uid="{00000000-0005-0000-0000-00003A070000}"/>
    <cellStyle name="Accent3 30" xfId="954" xr:uid="{00000000-0005-0000-0000-00003B070000}"/>
    <cellStyle name="Accent3 30 2" xfId="3806" xr:uid="{00000000-0005-0000-0000-00003C070000}"/>
    <cellStyle name="Accent3 31" xfId="955" xr:uid="{00000000-0005-0000-0000-00003D070000}"/>
    <cellStyle name="Accent3 31 2" xfId="3807" xr:uid="{00000000-0005-0000-0000-00003E070000}"/>
    <cellStyle name="Accent3 32" xfId="956" xr:uid="{00000000-0005-0000-0000-00003F070000}"/>
    <cellStyle name="Accent3 32 2" xfId="3808" xr:uid="{00000000-0005-0000-0000-000040070000}"/>
    <cellStyle name="Accent3 33" xfId="957" xr:uid="{00000000-0005-0000-0000-000041070000}"/>
    <cellStyle name="Accent3 33 2" xfId="3809" xr:uid="{00000000-0005-0000-0000-000042070000}"/>
    <cellStyle name="Accent3 34" xfId="958" xr:uid="{00000000-0005-0000-0000-000043070000}"/>
    <cellStyle name="Accent3 34 2" xfId="3810" xr:uid="{00000000-0005-0000-0000-000044070000}"/>
    <cellStyle name="Accent3 35" xfId="959" xr:uid="{00000000-0005-0000-0000-000045070000}"/>
    <cellStyle name="Accent3 35 2" xfId="3811" xr:uid="{00000000-0005-0000-0000-000046070000}"/>
    <cellStyle name="Accent3 36" xfId="960" xr:uid="{00000000-0005-0000-0000-000047070000}"/>
    <cellStyle name="Accent3 36 2" xfId="3812" xr:uid="{00000000-0005-0000-0000-000048070000}"/>
    <cellStyle name="Accent3 37" xfId="961" xr:uid="{00000000-0005-0000-0000-000049070000}"/>
    <cellStyle name="Accent3 37 2" xfId="3813" xr:uid="{00000000-0005-0000-0000-00004A070000}"/>
    <cellStyle name="Accent3 38" xfId="962" xr:uid="{00000000-0005-0000-0000-00004B070000}"/>
    <cellStyle name="Accent3 38 2" xfId="3814" xr:uid="{00000000-0005-0000-0000-00004C070000}"/>
    <cellStyle name="Accent3 39" xfId="963" xr:uid="{00000000-0005-0000-0000-00004D070000}"/>
    <cellStyle name="Accent3 39 2" xfId="3815" xr:uid="{00000000-0005-0000-0000-00004E070000}"/>
    <cellStyle name="Accent3 4" xfId="964" xr:uid="{00000000-0005-0000-0000-00004F070000}"/>
    <cellStyle name="Accent3 4 2" xfId="3816" xr:uid="{00000000-0005-0000-0000-000050070000}"/>
    <cellStyle name="Accent3 40" xfId="965" xr:uid="{00000000-0005-0000-0000-000051070000}"/>
    <cellStyle name="Accent3 40 2" xfId="3817" xr:uid="{00000000-0005-0000-0000-000052070000}"/>
    <cellStyle name="Accent3 41" xfId="966" xr:uid="{00000000-0005-0000-0000-000053070000}"/>
    <cellStyle name="Accent3 41 2" xfId="3818" xr:uid="{00000000-0005-0000-0000-000054070000}"/>
    <cellStyle name="Accent3 42" xfId="967" xr:uid="{00000000-0005-0000-0000-000055070000}"/>
    <cellStyle name="Accent3 42 2" xfId="3819" xr:uid="{00000000-0005-0000-0000-000056070000}"/>
    <cellStyle name="Accent3 43" xfId="968" xr:uid="{00000000-0005-0000-0000-000057070000}"/>
    <cellStyle name="Accent3 43 2" xfId="3820" xr:uid="{00000000-0005-0000-0000-000058070000}"/>
    <cellStyle name="Accent3 44" xfId="969" xr:uid="{00000000-0005-0000-0000-000059070000}"/>
    <cellStyle name="Accent3 44 2" xfId="3821" xr:uid="{00000000-0005-0000-0000-00005A070000}"/>
    <cellStyle name="Accent3 5" xfId="970" xr:uid="{00000000-0005-0000-0000-00005B070000}"/>
    <cellStyle name="Accent3 5 2" xfId="3822" xr:uid="{00000000-0005-0000-0000-00005C070000}"/>
    <cellStyle name="Accent3 6" xfId="971" xr:uid="{00000000-0005-0000-0000-00005D070000}"/>
    <cellStyle name="Accent3 6 2" xfId="3823" xr:uid="{00000000-0005-0000-0000-00005E070000}"/>
    <cellStyle name="Accent3 7" xfId="972" xr:uid="{00000000-0005-0000-0000-00005F070000}"/>
    <cellStyle name="Accent3 7 2" xfId="3824" xr:uid="{00000000-0005-0000-0000-000060070000}"/>
    <cellStyle name="Accent3 8" xfId="973" xr:uid="{00000000-0005-0000-0000-000061070000}"/>
    <cellStyle name="Accent3 8 2" xfId="3825" xr:uid="{00000000-0005-0000-0000-000062070000}"/>
    <cellStyle name="Accent3 9" xfId="974" xr:uid="{00000000-0005-0000-0000-000063070000}"/>
    <cellStyle name="Accent3 9 2" xfId="3826" xr:uid="{00000000-0005-0000-0000-000064070000}"/>
    <cellStyle name="Accent4" xfId="46" builtinId="41" customBuiltin="1"/>
    <cellStyle name="Accent4 10" xfId="975" xr:uid="{00000000-0005-0000-0000-000066070000}"/>
    <cellStyle name="Accent4 10 2" xfId="3827" xr:uid="{00000000-0005-0000-0000-000067070000}"/>
    <cellStyle name="Accent4 11" xfId="976" xr:uid="{00000000-0005-0000-0000-000068070000}"/>
    <cellStyle name="Accent4 11 2" xfId="3828" xr:uid="{00000000-0005-0000-0000-000069070000}"/>
    <cellStyle name="Accent4 12" xfId="977" xr:uid="{00000000-0005-0000-0000-00006A070000}"/>
    <cellStyle name="Accent4 12 2" xfId="3829" xr:uid="{00000000-0005-0000-0000-00006B070000}"/>
    <cellStyle name="Accent4 13" xfId="978" xr:uid="{00000000-0005-0000-0000-00006C070000}"/>
    <cellStyle name="Accent4 13 2" xfId="3830" xr:uid="{00000000-0005-0000-0000-00006D070000}"/>
    <cellStyle name="Accent4 14" xfId="979" xr:uid="{00000000-0005-0000-0000-00006E070000}"/>
    <cellStyle name="Accent4 14 2" xfId="3831" xr:uid="{00000000-0005-0000-0000-00006F070000}"/>
    <cellStyle name="Accent4 15" xfId="980" xr:uid="{00000000-0005-0000-0000-000070070000}"/>
    <cellStyle name="Accent4 15 2" xfId="3832" xr:uid="{00000000-0005-0000-0000-000071070000}"/>
    <cellStyle name="Accent4 16" xfId="981" xr:uid="{00000000-0005-0000-0000-000072070000}"/>
    <cellStyle name="Accent4 16 2" xfId="3833" xr:uid="{00000000-0005-0000-0000-000073070000}"/>
    <cellStyle name="Accent4 17" xfId="982" xr:uid="{00000000-0005-0000-0000-000074070000}"/>
    <cellStyle name="Accent4 17 2" xfId="3834" xr:uid="{00000000-0005-0000-0000-000075070000}"/>
    <cellStyle name="Accent4 18" xfId="983" xr:uid="{00000000-0005-0000-0000-000076070000}"/>
    <cellStyle name="Accent4 18 2" xfId="3835" xr:uid="{00000000-0005-0000-0000-000077070000}"/>
    <cellStyle name="Accent4 19" xfId="984" xr:uid="{00000000-0005-0000-0000-000078070000}"/>
    <cellStyle name="Accent4 19 2" xfId="3836" xr:uid="{00000000-0005-0000-0000-000079070000}"/>
    <cellStyle name="Accent4 2" xfId="985" xr:uid="{00000000-0005-0000-0000-00007A070000}"/>
    <cellStyle name="Accent4 2 2" xfId="3837" xr:uid="{00000000-0005-0000-0000-00007B070000}"/>
    <cellStyle name="Accent4 20" xfId="986" xr:uid="{00000000-0005-0000-0000-00007C070000}"/>
    <cellStyle name="Accent4 20 2" xfId="3838" xr:uid="{00000000-0005-0000-0000-00007D070000}"/>
    <cellStyle name="Accent4 21" xfId="987" xr:uid="{00000000-0005-0000-0000-00007E070000}"/>
    <cellStyle name="Accent4 21 2" xfId="3839" xr:uid="{00000000-0005-0000-0000-00007F070000}"/>
    <cellStyle name="Accent4 22" xfId="988" xr:uid="{00000000-0005-0000-0000-000080070000}"/>
    <cellStyle name="Accent4 22 2" xfId="3840" xr:uid="{00000000-0005-0000-0000-000081070000}"/>
    <cellStyle name="Accent4 23" xfId="989" xr:uid="{00000000-0005-0000-0000-000082070000}"/>
    <cellStyle name="Accent4 23 2" xfId="3841" xr:uid="{00000000-0005-0000-0000-000083070000}"/>
    <cellStyle name="Accent4 24" xfId="990" xr:uid="{00000000-0005-0000-0000-000084070000}"/>
    <cellStyle name="Accent4 24 2" xfId="3842" xr:uid="{00000000-0005-0000-0000-000085070000}"/>
    <cellStyle name="Accent4 25" xfId="991" xr:uid="{00000000-0005-0000-0000-000086070000}"/>
    <cellStyle name="Accent4 25 2" xfId="3843" xr:uid="{00000000-0005-0000-0000-000087070000}"/>
    <cellStyle name="Accent4 26" xfId="992" xr:uid="{00000000-0005-0000-0000-000088070000}"/>
    <cellStyle name="Accent4 26 2" xfId="3844" xr:uid="{00000000-0005-0000-0000-000089070000}"/>
    <cellStyle name="Accent4 27" xfId="993" xr:uid="{00000000-0005-0000-0000-00008A070000}"/>
    <cellStyle name="Accent4 27 2" xfId="3845" xr:uid="{00000000-0005-0000-0000-00008B070000}"/>
    <cellStyle name="Accent4 28" xfId="994" xr:uid="{00000000-0005-0000-0000-00008C070000}"/>
    <cellStyle name="Accent4 28 2" xfId="3846" xr:uid="{00000000-0005-0000-0000-00008D070000}"/>
    <cellStyle name="Accent4 29" xfId="995" xr:uid="{00000000-0005-0000-0000-00008E070000}"/>
    <cellStyle name="Accent4 29 2" xfId="3847" xr:uid="{00000000-0005-0000-0000-00008F070000}"/>
    <cellStyle name="Accent4 3" xfId="996" xr:uid="{00000000-0005-0000-0000-000090070000}"/>
    <cellStyle name="Accent4 3 2" xfId="3848" xr:uid="{00000000-0005-0000-0000-000091070000}"/>
    <cellStyle name="Accent4 30" xfId="997" xr:uid="{00000000-0005-0000-0000-000092070000}"/>
    <cellStyle name="Accent4 30 2" xfId="3849" xr:uid="{00000000-0005-0000-0000-000093070000}"/>
    <cellStyle name="Accent4 31" xfId="998" xr:uid="{00000000-0005-0000-0000-000094070000}"/>
    <cellStyle name="Accent4 31 2" xfId="3850" xr:uid="{00000000-0005-0000-0000-000095070000}"/>
    <cellStyle name="Accent4 32" xfId="999" xr:uid="{00000000-0005-0000-0000-000096070000}"/>
    <cellStyle name="Accent4 32 2" xfId="3851" xr:uid="{00000000-0005-0000-0000-000097070000}"/>
    <cellStyle name="Accent4 33" xfId="1000" xr:uid="{00000000-0005-0000-0000-000098070000}"/>
    <cellStyle name="Accent4 33 2" xfId="3852" xr:uid="{00000000-0005-0000-0000-000099070000}"/>
    <cellStyle name="Accent4 34" xfId="1001" xr:uid="{00000000-0005-0000-0000-00009A070000}"/>
    <cellStyle name="Accent4 34 2" xfId="3853" xr:uid="{00000000-0005-0000-0000-00009B070000}"/>
    <cellStyle name="Accent4 35" xfId="1002" xr:uid="{00000000-0005-0000-0000-00009C070000}"/>
    <cellStyle name="Accent4 35 2" xfId="3854" xr:uid="{00000000-0005-0000-0000-00009D070000}"/>
    <cellStyle name="Accent4 36" xfId="1003" xr:uid="{00000000-0005-0000-0000-00009E070000}"/>
    <cellStyle name="Accent4 36 2" xfId="3855" xr:uid="{00000000-0005-0000-0000-00009F070000}"/>
    <cellStyle name="Accent4 37" xfId="1004" xr:uid="{00000000-0005-0000-0000-0000A0070000}"/>
    <cellStyle name="Accent4 37 2" xfId="3856" xr:uid="{00000000-0005-0000-0000-0000A1070000}"/>
    <cellStyle name="Accent4 38" xfId="1005" xr:uid="{00000000-0005-0000-0000-0000A2070000}"/>
    <cellStyle name="Accent4 38 2" xfId="3857" xr:uid="{00000000-0005-0000-0000-0000A3070000}"/>
    <cellStyle name="Accent4 39" xfId="1006" xr:uid="{00000000-0005-0000-0000-0000A4070000}"/>
    <cellStyle name="Accent4 39 2" xfId="3858" xr:uid="{00000000-0005-0000-0000-0000A5070000}"/>
    <cellStyle name="Accent4 4" xfId="1007" xr:uid="{00000000-0005-0000-0000-0000A6070000}"/>
    <cellStyle name="Accent4 4 2" xfId="3859" xr:uid="{00000000-0005-0000-0000-0000A7070000}"/>
    <cellStyle name="Accent4 40" xfId="1008" xr:uid="{00000000-0005-0000-0000-0000A8070000}"/>
    <cellStyle name="Accent4 40 2" xfId="3860" xr:uid="{00000000-0005-0000-0000-0000A9070000}"/>
    <cellStyle name="Accent4 41" xfId="1009" xr:uid="{00000000-0005-0000-0000-0000AA070000}"/>
    <cellStyle name="Accent4 41 2" xfId="3861" xr:uid="{00000000-0005-0000-0000-0000AB070000}"/>
    <cellStyle name="Accent4 42" xfId="1010" xr:uid="{00000000-0005-0000-0000-0000AC070000}"/>
    <cellStyle name="Accent4 42 2" xfId="3862" xr:uid="{00000000-0005-0000-0000-0000AD070000}"/>
    <cellStyle name="Accent4 43" xfId="1011" xr:uid="{00000000-0005-0000-0000-0000AE070000}"/>
    <cellStyle name="Accent4 43 2" xfId="3863" xr:uid="{00000000-0005-0000-0000-0000AF070000}"/>
    <cellStyle name="Accent4 44" xfId="1012" xr:uid="{00000000-0005-0000-0000-0000B0070000}"/>
    <cellStyle name="Accent4 44 2" xfId="3864" xr:uid="{00000000-0005-0000-0000-0000B1070000}"/>
    <cellStyle name="Accent4 5" xfId="1013" xr:uid="{00000000-0005-0000-0000-0000B2070000}"/>
    <cellStyle name="Accent4 5 2" xfId="3865" xr:uid="{00000000-0005-0000-0000-0000B3070000}"/>
    <cellStyle name="Accent4 6" xfId="1014" xr:uid="{00000000-0005-0000-0000-0000B4070000}"/>
    <cellStyle name="Accent4 6 2" xfId="3866" xr:uid="{00000000-0005-0000-0000-0000B5070000}"/>
    <cellStyle name="Accent4 7" xfId="1015" xr:uid="{00000000-0005-0000-0000-0000B6070000}"/>
    <cellStyle name="Accent4 7 2" xfId="3867" xr:uid="{00000000-0005-0000-0000-0000B7070000}"/>
    <cellStyle name="Accent4 8" xfId="1016" xr:uid="{00000000-0005-0000-0000-0000B8070000}"/>
    <cellStyle name="Accent4 8 2" xfId="3868" xr:uid="{00000000-0005-0000-0000-0000B9070000}"/>
    <cellStyle name="Accent4 9" xfId="1017" xr:uid="{00000000-0005-0000-0000-0000BA070000}"/>
    <cellStyle name="Accent4 9 2" xfId="3869" xr:uid="{00000000-0005-0000-0000-0000BB070000}"/>
    <cellStyle name="Accent5" xfId="50" builtinId="45" customBuiltin="1"/>
    <cellStyle name="Accent5 10" xfId="1018" xr:uid="{00000000-0005-0000-0000-0000BD070000}"/>
    <cellStyle name="Accent5 10 2" xfId="3870" xr:uid="{00000000-0005-0000-0000-0000BE070000}"/>
    <cellStyle name="Accent5 11" xfId="1019" xr:uid="{00000000-0005-0000-0000-0000BF070000}"/>
    <cellStyle name="Accent5 11 2" xfId="3871" xr:uid="{00000000-0005-0000-0000-0000C0070000}"/>
    <cellStyle name="Accent5 12" xfId="1020" xr:uid="{00000000-0005-0000-0000-0000C1070000}"/>
    <cellStyle name="Accent5 12 2" xfId="3872" xr:uid="{00000000-0005-0000-0000-0000C2070000}"/>
    <cellStyle name="Accent5 13" xfId="1021" xr:uid="{00000000-0005-0000-0000-0000C3070000}"/>
    <cellStyle name="Accent5 13 2" xfId="3873" xr:uid="{00000000-0005-0000-0000-0000C4070000}"/>
    <cellStyle name="Accent5 14" xfId="1022" xr:uid="{00000000-0005-0000-0000-0000C5070000}"/>
    <cellStyle name="Accent5 14 2" xfId="3874" xr:uid="{00000000-0005-0000-0000-0000C6070000}"/>
    <cellStyle name="Accent5 15" xfId="1023" xr:uid="{00000000-0005-0000-0000-0000C7070000}"/>
    <cellStyle name="Accent5 15 2" xfId="3875" xr:uid="{00000000-0005-0000-0000-0000C8070000}"/>
    <cellStyle name="Accent5 16" xfId="1024" xr:uid="{00000000-0005-0000-0000-0000C9070000}"/>
    <cellStyle name="Accent5 16 2" xfId="3876" xr:uid="{00000000-0005-0000-0000-0000CA070000}"/>
    <cellStyle name="Accent5 17" xfId="1025" xr:uid="{00000000-0005-0000-0000-0000CB070000}"/>
    <cellStyle name="Accent5 17 2" xfId="3877" xr:uid="{00000000-0005-0000-0000-0000CC070000}"/>
    <cellStyle name="Accent5 18" xfId="1026" xr:uid="{00000000-0005-0000-0000-0000CD070000}"/>
    <cellStyle name="Accent5 18 2" xfId="3878" xr:uid="{00000000-0005-0000-0000-0000CE070000}"/>
    <cellStyle name="Accent5 19" xfId="1027" xr:uid="{00000000-0005-0000-0000-0000CF070000}"/>
    <cellStyle name="Accent5 19 2" xfId="3879" xr:uid="{00000000-0005-0000-0000-0000D0070000}"/>
    <cellStyle name="Accent5 2" xfId="1028" xr:uid="{00000000-0005-0000-0000-0000D1070000}"/>
    <cellStyle name="Accent5 2 2" xfId="3880" xr:uid="{00000000-0005-0000-0000-0000D2070000}"/>
    <cellStyle name="Accent5 20" xfId="1029" xr:uid="{00000000-0005-0000-0000-0000D3070000}"/>
    <cellStyle name="Accent5 20 2" xfId="3881" xr:uid="{00000000-0005-0000-0000-0000D4070000}"/>
    <cellStyle name="Accent5 21" xfId="1030" xr:uid="{00000000-0005-0000-0000-0000D5070000}"/>
    <cellStyle name="Accent5 21 2" xfId="3882" xr:uid="{00000000-0005-0000-0000-0000D6070000}"/>
    <cellStyle name="Accent5 22" xfId="1031" xr:uid="{00000000-0005-0000-0000-0000D7070000}"/>
    <cellStyle name="Accent5 22 2" xfId="3883" xr:uid="{00000000-0005-0000-0000-0000D8070000}"/>
    <cellStyle name="Accent5 23" xfId="1032" xr:uid="{00000000-0005-0000-0000-0000D9070000}"/>
    <cellStyle name="Accent5 23 2" xfId="3884" xr:uid="{00000000-0005-0000-0000-0000DA070000}"/>
    <cellStyle name="Accent5 24" xfId="1033" xr:uid="{00000000-0005-0000-0000-0000DB070000}"/>
    <cellStyle name="Accent5 24 2" xfId="3885" xr:uid="{00000000-0005-0000-0000-0000DC070000}"/>
    <cellStyle name="Accent5 25" xfId="1034" xr:uid="{00000000-0005-0000-0000-0000DD070000}"/>
    <cellStyle name="Accent5 25 2" xfId="3886" xr:uid="{00000000-0005-0000-0000-0000DE070000}"/>
    <cellStyle name="Accent5 26" xfId="1035" xr:uid="{00000000-0005-0000-0000-0000DF070000}"/>
    <cellStyle name="Accent5 26 2" xfId="3887" xr:uid="{00000000-0005-0000-0000-0000E0070000}"/>
    <cellStyle name="Accent5 27" xfId="1036" xr:uid="{00000000-0005-0000-0000-0000E1070000}"/>
    <cellStyle name="Accent5 27 2" xfId="3888" xr:uid="{00000000-0005-0000-0000-0000E2070000}"/>
    <cellStyle name="Accent5 28" xfId="1037" xr:uid="{00000000-0005-0000-0000-0000E3070000}"/>
    <cellStyle name="Accent5 28 2" xfId="3889" xr:uid="{00000000-0005-0000-0000-0000E4070000}"/>
    <cellStyle name="Accent5 29" xfId="1038" xr:uid="{00000000-0005-0000-0000-0000E5070000}"/>
    <cellStyle name="Accent5 29 2" xfId="3890" xr:uid="{00000000-0005-0000-0000-0000E6070000}"/>
    <cellStyle name="Accent5 3" xfId="1039" xr:uid="{00000000-0005-0000-0000-0000E7070000}"/>
    <cellStyle name="Accent5 3 2" xfId="3891" xr:uid="{00000000-0005-0000-0000-0000E8070000}"/>
    <cellStyle name="Accent5 30" xfId="1040" xr:uid="{00000000-0005-0000-0000-0000E9070000}"/>
    <cellStyle name="Accent5 30 2" xfId="3892" xr:uid="{00000000-0005-0000-0000-0000EA070000}"/>
    <cellStyle name="Accent5 31" xfId="1041" xr:uid="{00000000-0005-0000-0000-0000EB070000}"/>
    <cellStyle name="Accent5 31 2" xfId="3893" xr:uid="{00000000-0005-0000-0000-0000EC070000}"/>
    <cellStyle name="Accent5 32" xfId="1042" xr:uid="{00000000-0005-0000-0000-0000ED070000}"/>
    <cellStyle name="Accent5 32 2" xfId="3894" xr:uid="{00000000-0005-0000-0000-0000EE070000}"/>
    <cellStyle name="Accent5 33" xfId="1043" xr:uid="{00000000-0005-0000-0000-0000EF070000}"/>
    <cellStyle name="Accent5 33 2" xfId="3895" xr:uid="{00000000-0005-0000-0000-0000F0070000}"/>
    <cellStyle name="Accent5 34" xfId="1044" xr:uid="{00000000-0005-0000-0000-0000F1070000}"/>
    <cellStyle name="Accent5 34 2" xfId="3896" xr:uid="{00000000-0005-0000-0000-0000F2070000}"/>
    <cellStyle name="Accent5 35" xfId="1045" xr:uid="{00000000-0005-0000-0000-0000F3070000}"/>
    <cellStyle name="Accent5 35 2" xfId="3897" xr:uid="{00000000-0005-0000-0000-0000F4070000}"/>
    <cellStyle name="Accent5 36" xfId="1046" xr:uid="{00000000-0005-0000-0000-0000F5070000}"/>
    <cellStyle name="Accent5 36 2" xfId="3898" xr:uid="{00000000-0005-0000-0000-0000F6070000}"/>
    <cellStyle name="Accent5 37" xfId="1047" xr:uid="{00000000-0005-0000-0000-0000F7070000}"/>
    <cellStyle name="Accent5 37 2" xfId="3899" xr:uid="{00000000-0005-0000-0000-0000F8070000}"/>
    <cellStyle name="Accent5 38" xfId="1048" xr:uid="{00000000-0005-0000-0000-0000F9070000}"/>
    <cellStyle name="Accent5 38 2" xfId="3900" xr:uid="{00000000-0005-0000-0000-0000FA070000}"/>
    <cellStyle name="Accent5 39" xfId="1049" xr:uid="{00000000-0005-0000-0000-0000FB070000}"/>
    <cellStyle name="Accent5 39 2" xfId="3901" xr:uid="{00000000-0005-0000-0000-0000FC070000}"/>
    <cellStyle name="Accent5 4" xfId="1050" xr:uid="{00000000-0005-0000-0000-0000FD070000}"/>
    <cellStyle name="Accent5 4 2" xfId="3902" xr:uid="{00000000-0005-0000-0000-0000FE070000}"/>
    <cellStyle name="Accent5 40" xfId="1051" xr:uid="{00000000-0005-0000-0000-0000FF070000}"/>
    <cellStyle name="Accent5 40 2" xfId="3903" xr:uid="{00000000-0005-0000-0000-000000080000}"/>
    <cellStyle name="Accent5 41" xfId="1052" xr:uid="{00000000-0005-0000-0000-000001080000}"/>
    <cellStyle name="Accent5 41 2" xfId="3904" xr:uid="{00000000-0005-0000-0000-000002080000}"/>
    <cellStyle name="Accent5 42" xfId="1053" xr:uid="{00000000-0005-0000-0000-000003080000}"/>
    <cellStyle name="Accent5 42 2" xfId="3905" xr:uid="{00000000-0005-0000-0000-000004080000}"/>
    <cellStyle name="Accent5 43" xfId="1054" xr:uid="{00000000-0005-0000-0000-000005080000}"/>
    <cellStyle name="Accent5 43 2" xfId="3906" xr:uid="{00000000-0005-0000-0000-000006080000}"/>
    <cellStyle name="Accent5 44" xfId="1055" xr:uid="{00000000-0005-0000-0000-000007080000}"/>
    <cellStyle name="Accent5 44 2" xfId="3907" xr:uid="{00000000-0005-0000-0000-000008080000}"/>
    <cellStyle name="Accent5 5" xfId="1056" xr:uid="{00000000-0005-0000-0000-000009080000}"/>
    <cellStyle name="Accent5 5 2" xfId="3908" xr:uid="{00000000-0005-0000-0000-00000A080000}"/>
    <cellStyle name="Accent5 6" xfId="1057" xr:uid="{00000000-0005-0000-0000-00000B080000}"/>
    <cellStyle name="Accent5 6 2" xfId="3909" xr:uid="{00000000-0005-0000-0000-00000C080000}"/>
    <cellStyle name="Accent5 7" xfId="1058" xr:uid="{00000000-0005-0000-0000-00000D080000}"/>
    <cellStyle name="Accent5 7 2" xfId="3910" xr:uid="{00000000-0005-0000-0000-00000E080000}"/>
    <cellStyle name="Accent5 8" xfId="1059" xr:uid="{00000000-0005-0000-0000-00000F080000}"/>
    <cellStyle name="Accent5 8 2" xfId="3911" xr:uid="{00000000-0005-0000-0000-000010080000}"/>
    <cellStyle name="Accent5 9" xfId="1060" xr:uid="{00000000-0005-0000-0000-000011080000}"/>
    <cellStyle name="Accent5 9 2" xfId="3912" xr:uid="{00000000-0005-0000-0000-000012080000}"/>
    <cellStyle name="Accent6" xfId="54" builtinId="49" customBuiltin="1"/>
    <cellStyle name="Accent6 10" xfId="1061" xr:uid="{00000000-0005-0000-0000-000014080000}"/>
    <cellStyle name="Accent6 10 2" xfId="3913" xr:uid="{00000000-0005-0000-0000-000015080000}"/>
    <cellStyle name="Accent6 11" xfId="1062" xr:uid="{00000000-0005-0000-0000-000016080000}"/>
    <cellStyle name="Accent6 11 2" xfId="3914" xr:uid="{00000000-0005-0000-0000-000017080000}"/>
    <cellStyle name="Accent6 12" xfId="1063" xr:uid="{00000000-0005-0000-0000-000018080000}"/>
    <cellStyle name="Accent6 12 2" xfId="3915" xr:uid="{00000000-0005-0000-0000-000019080000}"/>
    <cellStyle name="Accent6 13" xfId="1064" xr:uid="{00000000-0005-0000-0000-00001A080000}"/>
    <cellStyle name="Accent6 13 2" xfId="3916" xr:uid="{00000000-0005-0000-0000-00001B080000}"/>
    <cellStyle name="Accent6 14" xfId="1065" xr:uid="{00000000-0005-0000-0000-00001C080000}"/>
    <cellStyle name="Accent6 14 2" xfId="3917" xr:uid="{00000000-0005-0000-0000-00001D080000}"/>
    <cellStyle name="Accent6 15" xfId="1066" xr:uid="{00000000-0005-0000-0000-00001E080000}"/>
    <cellStyle name="Accent6 15 2" xfId="3918" xr:uid="{00000000-0005-0000-0000-00001F080000}"/>
    <cellStyle name="Accent6 16" xfId="1067" xr:uid="{00000000-0005-0000-0000-000020080000}"/>
    <cellStyle name="Accent6 16 2" xfId="3919" xr:uid="{00000000-0005-0000-0000-000021080000}"/>
    <cellStyle name="Accent6 17" xfId="1068" xr:uid="{00000000-0005-0000-0000-000022080000}"/>
    <cellStyle name="Accent6 17 2" xfId="3920" xr:uid="{00000000-0005-0000-0000-000023080000}"/>
    <cellStyle name="Accent6 18" xfId="1069" xr:uid="{00000000-0005-0000-0000-000024080000}"/>
    <cellStyle name="Accent6 18 2" xfId="3921" xr:uid="{00000000-0005-0000-0000-000025080000}"/>
    <cellStyle name="Accent6 19" xfId="1070" xr:uid="{00000000-0005-0000-0000-000026080000}"/>
    <cellStyle name="Accent6 19 2" xfId="3922" xr:uid="{00000000-0005-0000-0000-000027080000}"/>
    <cellStyle name="Accent6 2" xfId="1071" xr:uid="{00000000-0005-0000-0000-000028080000}"/>
    <cellStyle name="Accent6 2 2" xfId="3923" xr:uid="{00000000-0005-0000-0000-000029080000}"/>
    <cellStyle name="Accent6 20" xfId="1072" xr:uid="{00000000-0005-0000-0000-00002A080000}"/>
    <cellStyle name="Accent6 20 2" xfId="3924" xr:uid="{00000000-0005-0000-0000-00002B080000}"/>
    <cellStyle name="Accent6 21" xfId="1073" xr:uid="{00000000-0005-0000-0000-00002C080000}"/>
    <cellStyle name="Accent6 21 2" xfId="3925" xr:uid="{00000000-0005-0000-0000-00002D080000}"/>
    <cellStyle name="Accent6 22" xfId="1074" xr:uid="{00000000-0005-0000-0000-00002E080000}"/>
    <cellStyle name="Accent6 22 2" xfId="3926" xr:uid="{00000000-0005-0000-0000-00002F080000}"/>
    <cellStyle name="Accent6 23" xfId="1075" xr:uid="{00000000-0005-0000-0000-000030080000}"/>
    <cellStyle name="Accent6 23 2" xfId="3927" xr:uid="{00000000-0005-0000-0000-000031080000}"/>
    <cellStyle name="Accent6 24" xfId="1076" xr:uid="{00000000-0005-0000-0000-000032080000}"/>
    <cellStyle name="Accent6 24 2" xfId="3928" xr:uid="{00000000-0005-0000-0000-000033080000}"/>
    <cellStyle name="Accent6 25" xfId="1077" xr:uid="{00000000-0005-0000-0000-000034080000}"/>
    <cellStyle name="Accent6 25 2" xfId="3929" xr:uid="{00000000-0005-0000-0000-000035080000}"/>
    <cellStyle name="Accent6 26" xfId="1078" xr:uid="{00000000-0005-0000-0000-000036080000}"/>
    <cellStyle name="Accent6 26 2" xfId="3930" xr:uid="{00000000-0005-0000-0000-000037080000}"/>
    <cellStyle name="Accent6 27" xfId="1079" xr:uid="{00000000-0005-0000-0000-000038080000}"/>
    <cellStyle name="Accent6 27 2" xfId="3931" xr:uid="{00000000-0005-0000-0000-000039080000}"/>
    <cellStyle name="Accent6 28" xfId="1080" xr:uid="{00000000-0005-0000-0000-00003A080000}"/>
    <cellStyle name="Accent6 28 2" xfId="3932" xr:uid="{00000000-0005-0000-0000-00003B080000}"/>
    <cellStyle name="Accent6 29" xfId="1081" xr:uid="{00000000-0005-0000-0000-00003C080000}"/>
    <cellStyle name="Accent6 29 2" xfId="3933" xr:uid="{00000000-0005-0000-0000-00003D080000}"/>
    <cellStyle name="Accent6 3" xfId="1082" xr:uid="{00000000-0005-0000-0000-00003E080000}"/>
    <cellStyle name="Accent6 3 2" xfId="3934" xr:uid="{00000000-0005-0000-0000-00003F080000}"/>
    <cellStyle name="Accent6 30" xfId="1083" xr:uid="{00000000-0005-0000-0000-000040080000}"/>
    <cellStyle name="Accent6 30 2" xfId="3935" xr:uid="{00000000-0005-0000-0000-000041080000}"/>
    <cellStyle name="Accent6 31" xfId="1084" xr:uid="{00000000-0005-0000-0000-000042080000}"/>
    <cellStyle name="Accent6 31 2" xfId="3936" xr:uid="{00000000-0005-0000-0000-000043080000}"/>
    <cellStyle name="Accent6 32" xfId="1085" xr:uid="{00000000-0005-0000-0000-000044080000}"/>
    <cellStyle name="Accent6 32 2" xfId="3937" xr:uid="{00000000-0005-0000-0000-000045080000}"/>
    <cellStyle name="Accent6 33" xfId="1086" xr:uid="{00000000-0005-0000-0000-000046080000}"/>
    <cellStyle name="Accent6 33 2" xfId="3938" xr:uid="{00000000-0005-0000-0000-000047080000}"/>
    <cellStyle name="Accent6 34" xfId="1087" xr:uid="{00000000-0005-0000-0000-000048080000}"/>
    <cellStyle name="Accent6 34 2" xfId="3939" xr:uid="{00000000-0005-0000-0000-000049080000}"/>
    <cellStyle name="Accent6 35" xfId="1088" xr:uid="{00000000-0005-0000-0000-00004A080000}"/>
    <cellStyle name="Accent6 35 2" xfId="3940" xr:uid="{00000000-0005-0000-0000-00004B080000}"/>
    <cellStyle name="Accent6 36" xfId="1089" xr:uid="{00000000-0005-0000-0000-00004C080000}"/>
    <cellStyle name="Accent6 36 2" xfId="3941" xr:uid="{00000000-0005-0000-0000-00004D080000}"/>
    <cellStyle name="Accent6 37" xfId="1090" xr:uid="{00000000-0005-0000-0000-00004E080000}"/>
    <cellStyle name="Accent6 37 2" xfId="3942" xr:uid="{00000000-0005-0000-0000-00004F080000}"/>
    <cellStyle name="Accent6 38" xfId="1091" xr:uid="{00000000-0005-0000-0000-000050080000}"/>
    <cellStyle name="Accent6 38 2" xfId="3943" xr:uid="{00000000-0005-0000-0000-000051080000}"/>
    <cellStyle name="Accent6 39" xfId="1092" xr:uid="{00000000-0005-0000-0000-000052080000}"/>
    <cellStyle name="Accent6 39 2" xfId="3944" xr:uid="{00000000-0005-0000-0000-000053080000}"/>
    <cellStyle name="Accent6 4" xfId="1093" xr:uid="{00000000-0005-0000-0000-000054080000}"/>
    <cellStyle name="Accent6 4 2" xfId="3945" xr:uid="{00000000-0005-0000-0000-000055080000}"/>
    <cellStyle name="Accent6 40" xfId="1094" xr:uid="{00000000-0005-0000-0000-000056080000}"/>
    <cellStyle name="Accent6 40 2" xfId="3946" xr:uid="{00000000-0005-0000-0000-000057080000}"/>
    <cellStyle name="Accent6 41" xfId="1095" xr:uid="{00000000-0005-0000-0000-000058080000}"/>
    <cellStyle name="Accent6 41 2" xfId="3947" xr:uid="{00000000-0005-0000-0000-000059080000}"/>
    <cellStyle name="Accent6 42" xfId="1096" xr:uid="{00000000-0005-0000-0000-00005A080000}"/>
    <cellStyle name="Accent6 42 2" xfId="3948" xr:uid="{00000000-0005-0000-0000-00005B080000}"/>
    <cellStyle name="Accent6 43" xfId="1097" xr:uid="{00000000-0005-0000-0000-00005C080000}"/>
    <cellStyle name="Accent6 43 2" xfId="3949" xr:uid="{00000000-0005-0000-0000-00005D080000}"/>
    <cellStyle name="Accent6 44" xfId="1098" xr:uid="{00000000-0005-0000-0000-00005E080000}"/>
    <cellStyle name="Accent6 44 2" xfId="3950" xr:uid="{00000000-0005-0000-0000-00005F080000}"/>
    <cellStyle name="Accent6 5" xfId="1099" xr:uid="{00000000-0005-0000-0000-000060080000}"/>
    <cellStyle name="Accent6 5 2" xfId="3951" xr:uid="{00000000-0005-0000-0000-000061080000}"/>
    <cellStyle name="Accent6 6" xfId="1100" xr:uid="{00000000-0005-0000-0000-000062080000}"/>
    <cellStyle name="Accent6 6 2" xfId="3952" xr:uid="{00000000-0005-0000-0000-000063080000}"/>
    <cellStyle name="Accent6 7" xfId="1101" xr:uid="{00000000-0005-0000-0000-000064080000}"/>
    <cellStyle name="Accent6 7 2" xfId="3953" xr:uid="{00000000-0005-0000-0000-000065080000}"/>
    <cellStyle name="Accent6 8" xfId="1102" xr:uid="{00000000-0005-0000-0000-000066080000}"/>
    <cellStyle name="Accent6 8 2" xfId="3954" xr:uid="{00000000-0005-0000-0000-000067080000}"/>
    <cellStyle name="Accent6 9" xfId="1103" xr:uid="{00000000-0005-0000-0000-000068080000}"/>
    <cellStyle name="Accent6 9 2" xfId="3955" xr:uid="{00000000-0005-0000-0000-000069080000}"/>
    <cellStyle name="Bad" xfId="23" builtinId="27" customBuiltin="1"/>
    <cellStyle name="Bad 10" xfId="1104" xr:uid="{00000000-0005-0000-0000-00006B080000}"/>
    <cellStyle name="Bad 10 2" xfId="3956" xr:uid="{00000000-0005-0000-0000-00006C080000}"/>
    <cellStyle name="Bad 11" xfId="1105" xr:uid="{00000000-0005-0000-0000-00006D080000}"/>
    <cellStyle name="Bad 11 2" xfId="3957" xr:uid="{00000000-0005-0000-0000-00006E080000}"/>
    <cellStyle name="Bad 12" xfId="1106" xr:uid="{00000000-0005-0000-0000-00006F080000}"/>
    <cellStyle name="Bad 12 2" xfId="3958" xr:uid="{00000000-0005-0000-0000-000070080000}"/>
    <cellStyle name="Bad 13" xfId="1107" xr:uid="{00000000-0005-0000-0000-000071080000}"/>
    <cellStyle name="Bad 13 2" xfId="3959" xr:uid="{00000000-0005-0000-0000-000072080000}"/>
    <cellStyle name="Bad 14" xfId="1108" xr:uid="{00000000-0005-0000-0000-000073080000}"/>
    <cellStyle name="Bad 14 2" xfId="3960" xr:uid="{00000000-0005-0000-0000-000074080000}"/>
    <cellStyle name="Bad 15" xfId="1109" xr:uid="{00000000-0005-0000-0000-000075080000}"/>
    <cellStyle name="Bad 15 2" xfId="3961" xr:uid="{00000000-0005-0000-0000-000076080000}"/>
    <cellStyle name="Bad 16" xfId="1110" xr:uid="{00000000-0005-0000-0000-000077080000}"/>
    <cellStyle name="Bad 16 2" xfId="3962" xr:uid="{00000000-0005-0000-0000-000078080000}"/>
    <cellStyle name="Bad 17" xfId="1111" xr:uid="{00000000-0005-0000-0000-000079080000}"/>
    <cellStyle name="Bad 17 2" xfId="3963" xr:uid="{00000000-0005-0000-0000-00007A080000}"/>
    <cellStyle name="Bad 18" xfId="1112" xr:uid="{00000000-0005-0000-0000-00007B080000}"/>
    <cellStyle name="Bad 18 2" xfId="3964" xr:uid="{00000000-0005-0000-0000-00007C080000}"/>
    <cellStyle name="Bad 19" xfId="1113" xr:uid="{00000000-0005-0000-0000-00007D080000}"/>
    <cellStyle name="Bad 19 2" xfId="3965" xr:uid="{00000000-0005-0000-0000-00007E080000}"/>
    <cellStyle name="Bad 2" xfId="1114" xr:uid="{00000000-0005-0000-0000-00007F080000}"/>
    <cellStyle name="Bad 2 2" xfId="3966" xr:uid="{00000000-0005-0000-0000-000080080000}"/>
    <cellStyle name="Bad 20" xfId="1115" xr:uid="{00000000-0005-0000-0000-000081080000}"/>
    <cellStyle name="Bad 20 2" xfId="3967" xr:uid="{00000000-0005-0000-0000-000082080000}"/>
    <cellStyle name="Bad 21" xfId="1116" xr:uid="{00000000-0005-0000-0000-000083080000}"/>
    <cellStyle name="Bad 21 2" xfId="3968" xr:uid="{00000000-0005-0000-0000-000084080000}"/>
    <cellStyle name="Bad 22" xfId="1117" xr:uid="{00000000-0005-0000-0000-000085080000}"/>
    <cellStyle name="Bad 22 2" xfId="3969" xr:uid="{00000000-0005-0000-0000-000086080000}"/>
    <cellStyle name="Bad 23" xfId="1118" xr:uid="{00000000-0005-0000-0000-000087080000}"/>
    <cellStyle name="Bad 23 2" xfId="3970" xr:uid="{00000000-0005-0000-0000-000088080000}"/>
    <cellStyle name="Bad 24" xfId="1119" xr:uid="{00000000-0005-0000-0000-000089080000}"/>
    <cellStyle name="Bad 24 2" xfId="3971" xr:uid="{00000000-0005-0000-0000-00008A080000}"/>
    <cellStyle name="Bad 25" xfId="1120" xr:uid="{00000000-0005-0000-0000-00008B080000}"/>
    <cellStyle name="Bad 25 2" xfId="3972" xr:uid="{00000000-0005-0000-0000-00008C080000}"/>
    <cellStyle name="Bad 26" xfId="1121" xr:uid="{00000000-0005-0000-0000-00008D080000}"/>
    <cellStyle name="Bad 26 2" xfId="3973" xr:uid="{00000000-0005-0000-0000-00008E080000}"/>
    <cellStyle name="Bad 27" xfId="1122" xr:uid="{00000000-0005-0000-0000-00008F080000}"/>
    <cellStyle name="Bad 27 2" xfId="3974" xr:uid="{00000000-0005-0000-0000-000090080000}"/>
    <cellStyle name="Bad 28" xfId="1123" xr:uid="{00000000-0005-0000-0000-000091080000}"/>
    <cellStyle name="Bad 28 2" xfId="3975" xr:uid="{00000000-0005-0000-0000-000092080000}"/>
    <cellStyle name="Bad 29" xfId="1124" xr:uid="{00000000-0005-0000-0000-000093080000}"/>
    <cellStyle name="Bad 29 2" xfId="3976" xr:uid="{00000000-0005-0000-0000-000094080000}"/>
    <cellStyle name="Bad 3" xfId="1125" xr:uid="{00000000-0005-0000-0000-000095080000}"/>
    <cellStyle name="Bad 3 2" xfId="3977" xr:uid="{00000000-0005-0000-0000-000096080000}"/>
    <cellStyle name="Bad 30" xfId="1126" xr:uid="{00000000-0005-0000-0000-000097080000}"/>
    <cellStyle name="Bad 30 2" xfId="3978" xr:uid="{00000000-0005-0000-0000-000098080000}"/>
    <cellStyle name="Bad 31" xfId="1127" xr:uid="{00000000-0005-0000-0000-000099080000}"/>
    <cellStyle name="Bad 31 2" xfId="3979" xr:uid="{00000000-0005-0000-0000-00009A080000}"/>
    <cellStyle name="Bad 32" xfId="1128" xr:uid="{00000000-0005-0000-0000-00009B080000}"/>
    <cellStyle name="Bad 32 2" xfId="3980" xr:uid="{00000000-0005-0000-0000-00009C080000}"/>
    <cellStyle name="Bad 33" xfId="1129" xr:uid="{00000000-0005-0000-0000-00009D080000}"/>
    <cellStyle name="Bad 33 2" xfId="3981" xr:uid="{00000000-0005-0000-0000-00009E080000}"/>
    <cellStyle name="Bad 34" xfId="1130" xr:uid="{00000000-0005-0000-0000-00009F080000}"/>
    <cellStyle name="Bad 34 2" xfId="3982" xr:uid="{00000000-0005-0000-0000-0000A0080000}"/>
    <cellStyle name="Bad 35" xfId="1131" xr:uid="{00000000-0005-0000-0000-0000A1080000}"/>
    <cellStyle name="Bad 35 2" xfId="3983" xr:uid="{00000000-0005-0000-0000-0000A2080000}"/>
    <cellStyle name="Bad 36" xfId="1132" xr:uid="{00000000-0005-0000-0000-0000A3080000}"/>
    <cellStyle name="Bad 36 2" xfId="3984" xr:uid="{00000000-0005-0000-0000-0000A4080000}"/>
    <cellStyle name="Bad 37" xfId="1133" xr:uid="{00000000-0005-0000-0000-0000A5080000}"/>
    <cellStyle name="Bad 37 2" xfId="3985" xr:uid="{00000000-0005-0000-0000-0000A6080000}"/>
    <cellStyle name="Bad 38" xfId="1134" xr:uid="{00000000-0005-0000-0000-0000A7080000}"/>
    <cellStyle name="Bad 38 2" xfId="3986" xr:uid="{00000000-0005-0000-0000-0000A8080000}"/>
    <cellStyle name="Bad 39" xfId="1135" xr:uid="{00000000-0005-0000-0000-0000A9080000}"/>
    <cellStyle name="Bad 39 2" xfId="3987" xr:uid="{00000000-0005-0000-0000-0000AA080000}"/>
    <cellStyle name="Bad 4" xfId="1136" xr:uid="{00000000-0005-0000-0000-0000AB080000}"/>
    <cellStyle name="Bad 4 2" xfId="3988" xr:uid="{00000000-0005-0000-0000-0000AC080000}"/>
    <cellStyle name="Bad 40" xfId="1137" xr:uid="{00000000-0005-0000-0000-0000AD080000}"/>
    <cellStyle name="Bad 40 2" xfId="3989" xr:uid="{00000000-0005-0000-0000-0000AE080000}"/>
    <cellStyle name="Bad 41" xfId="1138" xr:uid="{00000000-0005-0000-0000-0000AF080000}"/>
    <cellStyle name="Bad 41 2" xfId="3990" xr:uid="{00000000-0005-0000-0000-0000B0080000}"/>
    <cellStyle name="Bad 42" xfId="1139" xr:uid="{00000000-0005-0000-0000-0000B1080000}"/>
    <cellStyle name="Bad 42 2" xfId="3991" xr:uid="{00000000-0005-0000-0000-0000B2080000}"/>
    <cellStyle name="Bad 43" xfId="1140" xr:uid="{00000000-0005-0000-0000-0000B3080000}"/>
    <cellStyle name="Bad 43 2" xfId="3992" xr:uid="{00000000-0005-0000-0000-0000B4080000}"/>
    <cellStyle name="Bad 44" xfId="1141" xr:uid="{00000000-0005-0000-0000-0000B5080000}"/>
    <cellStyle name="Bad 44 2" xfId="3993" xr:uid="{00000000-0005-0000-0000-0000B6080000}"/>
    <cellStyle name="Bad 5" xfId="1142" xr:uid="{00000000-0005-0000-0000-0000B7080000}"/>
    <cellStyle name="Bad 5 2" xfId="3994" xr:uid="{00000000-0005-0000-0000-0000B8080000}"/>
    <cellStyle name="Bad 6" xfId="1143" xr:uid="{00000000-0005-0000-0000-0000B9080000}"/>
    <cellStyle name="Bad 6 2" xfId="3995" xr:uid="{00000000-0005-0000-0000-0000BA080000}"/>
    <cellStyle name="Bad 7" xfId="1144" xr:uid="{00000000-0005-0000-0000-0000BB080000}"/>
    <cellStyle name="Bad 7 2" xfId="3996" xr:uid="{00000000-0005-0000-0000-0000BC080000}"/>
    <cellStyle name="Bad 8" xfId="1145" xr:uid="{00000000-0005-0000-0000-0000BD080000}"/>
    <cellStyle name="Bad 8 2" xfId="3997" xr:uid="{00000000-0005-0000-0000-0000BE080000}"/>
    <cellStyle name="Bad 9" xfId="1146" xr:uid="{00000000-0005-0000-0000-0000BF080000}"/>
    <cellStyle name="Bad 9 2" xfId="3998" xr:uid="{00000000-0005-0000-0000-0000C0080000}"/>
    <cellStyle name="Calculation" xfId="27" builtinId="22" customBuiltin="1"/>
    <cellStyle name="Calculation 10" xfId="1147" xr:uid="{00000000-0005-0000-0000-0000C2080000}"/>
    <cellStyle name="Calculation 10 2" xfId="2116" xr:uid="{00000000-0005-0000-0000-0000C3080000}"/>
    <cellStyle name="Calculation 10 2 2" xfId="4000" xr:uid="{00000000-0005-0000-0000-0000C4080000}"/>
    <cellStyle name="Calculation 10 2 2 2" xfId="5669" xr:uid="{00000000-0005-0000-0000-0000C5080000}"/>
    <cellStyle name="Calculation 10 2 2 2 2" xfId="8619" xr:uid="{00000000-0005-0000-0000-0000C6080000}"/>
    <cellStyle name="Calculation 10 2 2 2 2 2" xfId="13359" xr:uid="{00000000-0005-0000-0000-0000C7080000}"/>
    <cellStyle name="Calculation 10 2 2 2 2 3" xfId="15888" xr:uid="{00000000-0005-0000-0000-0000C8080000}"/>
    <cellStyle name="Calculation 10 2 2 3" xfId="7122" xr:uid="{00000000-0005-0000-0000-0000C9080000}"/>
    <cellStyle name="Calculation 10 2 2 3 2" xfId="11890" xr:uid="{00000000-0005-0000-0000-0000CA080000}"/>
    <cellStyle name="Calculation 10 2 2 3 3" xfId="14429" xr:uid="{00000000-0005-0000-0000-0000CB080000}"/>
    <cellStyle name="Calculation 10 2 2 4" xfId="10183" xr:uid="{00000000-0005-0000-0000-0000CC080000}"/>
    <cellStyle name="Calculation 10 2 2 5" xfId="10181" xr:uid="{00000000-0005-0000-0000-0000CD080000}"/>
    <cellStyle name="Calculation 10 2 3" xfId="5225" xr:uid="{00000000-0005-0000-0000-0000CE080000}"/>
    <cellStyle name="Calculation 10 2 3 2" xfId="8175" xr:uid="{00000000-0005-0000-0000-0000CF080000}"/>
    <cellStyle name="Calculation 10 2 3 2 2" xfId="12915" xr:uid="{00000000-0005-0000-0000-0000D0080000}"/>
    <cellStyle name="Calculation 10 2 3 2 3" xfId="15444" xr:uid="{00000000-0005-0000-0000-0000D1080000}"/>
    <cellStyle name="Calculation 10 2 4" xfId="4781" xr:uid="{00000000-0005-0000-0000-0000D2080000}"/>
    <cellStyle name="Calculation 10 2 4 2" xfId="7733" xr:uid="{00000000-0005-0000-0000-0000D3080000}"/>
    <cellStyle name="Calculation 10 2 4 2 2" xfId="12473" xr:uid="{00000000-0005-0000-0000-0000D4080000}"/>
    <cellStyle name="Calculation 10 2 4 2 3" xfId="15002" xr:uid="{00000000-0005-0000-0000-0000D5080000}"/>
    <cellStyle name="Calculation 10 2 5" xfId="6460" xr:uid="{00000000-0005-0000-0000-0000D6080000}"/>
    <cellStyle name="Calculation 10 2 5 2" xfId="11370" xr:uid="{00000000-0005-0000-0000-0000D7080000}"/>
    <cellStyle name="Calculation 10 2 5 3" xfId="13976" xr:uid="{00000000-0005-0000-0000-0000D8080000}"/>
    <cellStyle name="Calculation 10 2 6" xfId="6517" xr:uid="{00000000-0005-0000-0000-0000D9080000}"/>
    <cellStyle name="Calculation 10 2 6 2" xfId="11390" xr:uid="{00000000-0005-0000-0000-0000DA080000}"/>
    <cellStyle name="Calculation 10 2 6 3" xfId="13985" xr:uid="{00000000-0005-0000-0000-0000DB080000}"/>
    <cellStyle name="Calculation 10 2 7" xfId="9375" xr:uid="{00000000-0005-0000-0000-0000DC080000}"/>
    <cellStyle name="Calculation 10 2 8" xfId="11530" xr:uid="{00000000-0005-0000-0000-0000DD080000}"/>
    <cellStyle name="Calculation 10 3" xfId="2115" xr:uid="{00000000-0005-0000-0000-0000DE080000}"/>
    <cellStyle name="Calculation 10 3 2" xfId="5224" xr:uid="{00000000-0005-0000-0000-0000DF080000}"/>
    <cellStyle name="Calculation 10 3 2 2" xfId="8174" xr:uid="{00000000-0005-0000-0000-0000E0080000}"/>
    <cellStyle name="Calculation 10 3 2 2 2" xfId="12914" xr:uid="{00000000-0005-0000-0000-0000E1080000}"/>
    <cellStyle name="Calculation 10 3 2 2 3" xfId="15443" xr:uid="{00000000-0005-0000-0000-0000E2080000}"/>
    <cellStyle name="Calculation 10 3 3" xfId="4780" xr:uid="{00000000-0005-0000-0000-0000E3080000}"/>
    <cellStyle name="Calculation 10 3 3 2" xfId="7732" xr:uid="{00000000-0005-0000-0000-0000E4080000}"/>
    <cellStyle name="Calculation 10 3 3 2 2" xfId="12472" xr:uid="{00000000-0005-0000-0000-0000E5080000}"/>
    <cellStyle name="Calculation 10 3 3 2 3" xfId="15001" xr:uid="{00000000-0005-0000-0000-0000E6080000}"/>
    <cellStyle name="Calculation 10 3 4" xfId="6516" xr:uid="{00000000-0005-0000-0000-0000E7080000}"/>
    <cellStyle name="Calculation 10 3 4 2" xfId="11389" xr:uid="{00000000-0005-0000-0000-0000E8080000}"/>
    <cellStyle name="Calculation 10 3 4 3" xfId="13984" xr:uid="{00000000-0005-0000-0000-0000E9080000}"/>
    <cellStyle name="Calculation 10 3 5" xfId="9374" xr:uid="{00000000-0005-0000-0000-0000EA080000}"/>
    <cellStyle name="Calculation 10 3 6" xfId="11386" xr:uid="{00000000-0005-0000-0000-0000EB080000}"/>
    <cellStyle name="Calculation 10 4" xfId="3999" xr:uid="{00000000-0005-0000-0000-0000EC080000}"/>
    <cellStyle name="Calculation 10 4 2" xfId="5668" xr:uid="{00000000-0005-0000-0000-0000ED080000}"/>
    <cellStyle name="Calculation 10 4 2 2" xfId="8618" xr:uid="{00000000-0005-0000-0000-0000EE080000}"/>
    <cellStyle name="Calculation 10 4 2 2 2" xfId="13358" xr:uid="{00000000-0005-0000-0000-0000EF080000}"/>
    <cellStyle name="Calculation 10 4 2 2 3" xfId="15887" xr:uid="{00000000-0005-0000-0000-0000F0080000}"/>
    <cellStyle name="Calculation 10 4 3" xfId="7121" xr:uid="{00000000-0005-0000-0000-0000F1080000}"/>
    <cellStyle name="Calculation 10 4 3 2" xfId="11889" xr:uid="{00000000-0005-0000-0000-0000F2080000}"/>
    <cellStyle name="Calculation 10 4 3 3" xfId="14428" xr:uid="{00000000-0005-0000-0000-0000F3080000}"/>
    <cellStyle name="Calculation 10 4 4" xfId="10182" xr:uid="{00000000-0005-0000-0000-0000F4080000}"/>
    <cellStyle name="Calculation 10 4 5" xfId="9255" xr:uid="{00000000-0005-0000-0000-0000F5080000}"/>
    <cellStyle name="Calculation 10 5" xfId="4563" xr:uid="{00000000-0005-0000-0000-0000F6080000}"/>
    <cellStyle name="Calculation 10 5 2" xfId="7517" xr:uid="{00000000-0005-0000-0000-0000F7080000}"/>
    <cellStyle name="Calculation 10 5 2 2" xfId="12257" xr:uid="{00000000-0005-0000-0000-0000F8080000}"/>
    <cellStyle name="Calculation 10 5 2 3" xfId="14786" xr:uid="{00000000-0005-0000-0000-0000F9080000}"/>
    <cellStyle name="Calculation 10 5 3" xfId="10596" xr:uid="{00000000-0005-0000-0000-0000FA080000}"/>
    <cellStyle name="Calculation 10 5 4" xfId="9077" xr:uid="{00000000-0005-0000-0000-0000FB080000}"/>
    <cellStyle name="Calculation 10 6" xfId="6461" xr:uid="{00000000-0005-0000-0000-0000FC080000}"/>
    <cellStyle name="Calculation 10 6 2" xfId="11371" xr:uid="{00000000-0005-0000-0000-0000FD080000}"/>
    <cellStyle name="Calculation 10 6 3" xfId="13977" xr:uid="{00000000-0005-0000-0000-0000FE080000}"/>
    <cellStyle name="Calculation 11" xfId="1148" xr:uid="{00000000-0005-0000-0000-0000FF080000}"/>
    <cellStyle name="Calculation 11 2" xfId="2118" xr:uid="{00000000-0005-0000-0000-000000090000}"/>
    <cellStyle name="Calculation 11 2 2" xfId="4002" xr:uid="{00000000-0005-0000-0000-000001090000}"/>
    <cellStyle name="Calculation 11 2 2 2" xfId="5671" xr:uid="{00000000-0005-0000-0000-000002090000}"/>
    <cellStyle name="Calculation 11 2 2 2 2" xfId="8621" xr:uid="{00000000-0005-0000-0000-000003090000}"/>
    <cellStyle name="Calculation 11 2 2 2 2 2" xfId="13361" xr:uid="{00000000-0005-0000-0000-000004090000}"/>
    <cellStyle name="Calculation 11 2 2 2 2 3" xfId="15890" xr:uid="{00000000-0005-0000-0000-000005090000}"/>
    <cellStyle name="Calculation 11 2 2 3" xfId="7124" xr:uid="{00000000-0005-0000-0000-000006090000}"/>
    <cellStyle name="Calculation 11 2 2 3 2" xfId="11892" xr:uid="{00000000-0005-0000-0000-000007090000}"/>
    <cellStyle name="Calculation 11 2 2 3 3" xfId="14431" xr:uid="{00000000-0005-0000-0000-000008090000}"/>
    <cellStyle name="Calculation 11 2 2 4" xfId="10185" xr:uid="{00000000-0005-0000-0000-000009090000}"/>
    <cellStyle name="Calculation 11 2 2 5" xfId="10180" xr:uid="{00000000-0005-0000-0000-00000A090000}"/>
    <cellStyle name="Calculation 11 2 3" xfId="5227" xr:uid="{00000000-0005-0000-0000-00000B090000}"/>
    <cellStyle name="Calculation 11 2 3 2" xfId="8177" xr:uid="{00000000-0005-0000-0000-00000C090000}"/>
    <cellStyle name="Calculation 11 2 3 2 2" xfId="12917" xr:uid="{00000000-0005-0000-0000-00000D090000}"/>
    <cellStyle name="Calculation 11 2 3 2 3" xfId="15446" xr:uid="{00000000-0005-0000-0000-00000E090000}"/>
    <cellStyle name="Calculation 11 2 4" xfId="4783" xr:uid="{00000000-0005-0000-0000-00000F090000}"/>
    <cellStyle name="Calculation 11 2 4 2" xfId="7735" xr:uid="{00000000-0005-0000-0000-000010090000}"/>
    <cellStyle name="Calculation 11 2 4 2 2" xfId="12475" xr:uid="{00000000-0005-0000-0000-000011090000}"/>
    <cellStyle name="Calculation 11 2 4 2 3" xfId="15004" xr:uid="{00000000-0005-0000-0000-000012090000}"/>
    <cellStyle name="Calculation 11 2 5" xfId="6458" xr:uid="{00000000-0005-0000-0000-000013090000}"/>
    <cellStyle name="Calculation 11 2 5 2" xfId="11368" xr:uid="{00000000-0005-0000-0000-000014090000}"/>
    <cellStyle name="Calculation 11 2 5 3" xfId="13974" xr:uid="{00000000-0005-0000-0000-000015090000}"/>
    <cellStyle name="Calculation 11 2 6" xfId="6519" xr:uid="{00000000-0005-0000-0000-000016090000}"/>
    <cellStyle name="Calculation 11 2 6 2" xfId="11392" xr:uid="{00000000-0005-0000-0000-000017090000}"/>
    <cellStyle name="Calculation 11 2 6 3" xfId="13987" xr:uid="{00000000-0005-0000-0000-000018090000}"/>
    <cellStyle name="Calculation 11 2 7" xfId="9377" xr:uid="{00000000-0005-0000-0000-000019090000}"/>
    <cellStyle name="Calculation 11 2 8" xfId="9540" xr:uid="{00000000-0005-0000-0000-00001A090000}"/>
    <cellStyle name="Calculation 11 3" xfId="2117" xr:uid="{00000000-0005-0000-0000-00001B090000}"/>
    <cellStyle name="Calculation 11 3 2" xfId="5226" xr:uid="{00000000-0005-0000-0000-00001C090000}"/>
    <cellStyle name="Calculation 11 3 2 2" xfId="8176" xr:uid="{00000000-0005-0000-0000-00001D090000}"/>
    <cellStyle name="Calculation 11 3 2 2 2" xfId="12916" xr:uid="{00000000-0005-0000-0000-00001E090000}"/>
    <cellStyle name="Calculation 11 3 2 2 3" xfId="15445" xr:uid="{00000000-0005-0000-0000-00001F090000}"/>
    <cellStyle name="Calculation 11 3 3" xfId="4782" xr:uid="{00000000-0005-0000-0000-000020090000}"/>
    <cellStyle name="Calculation 11 3 3 2" xfId="7734" xr:uid="{00000000-0005-0000-0000-000021090000}"/>
    <cellStyle name="Calculation 11 3 3 2 2" xfId="12474" xr:uid="{00000000-0005-0000-0000-000022090000}"/>
    <cellStyle name="Calculation 11 3 3 2 3" xfId="15003" xr:uid="{00000000-0005-0000-0000-000023090000}"/>
    <cellStyle name="Calculation 11 3 4" xfId="6518" xr:uid="{00000000-0005-0000-0000-000024090000}"/>
    <cellStyle name="Calculation 11 3 4 2" xfId="11391" xr:uid="{00000000-0005-0000-0000-000025090000}"/>
    <cellStyle name="Calculation 11 3 4 3" xfId="13986" xr:uid="{00000000-0005-0000-0000-000026090000}"/>
    <cellStyle name="Calculation 11 3 5" xfId="9376" xr:uid="{00000000-0005-0000-0000-000027090000}"/>
    <cellStyle name="Calculation 11 3 6" xfId="9537" xr:uid="{00000000-0005-0000-0000-000028090000}"/>
    <cellStyle name="Calculation 11 4" xfId="4001" xr:uid="{00000000-0005-0000-0000-000029090000}"/>
    <cellStyle name="Calculation 11 4 2" xfId="5670" xr:uid="{00000000-0005-0000-0000-00002A090000}"/>
    <cellStyle name="Calculation 11 4 2 2" xfId="8620" xr:uid="{00000000-0005-0000-0000-00002B090000}"/>
    <cellStyle name="Calculation 11 4 2 2 2" xfId="13360" xr:uid="{00000000-0005-0000-0000-00002C090000}"/>
    <cellStyle name="Calculation 11 4 2 2 3" xfId="15889" xr:uid="{00000000-0005-0000-0000-00002D090000}"/>
    <cellStyle name="Calculation 11 4 3" xfId="7123" xr:uid="{00000000-0005-0000-0000-00002E090000}"/>
    <cellStyle name="Calculation 11 4 3 2" xfId="11891" xr:uid="{00000000-0005-0000-0000-00002F090000}"/>
    <cellStyle name="Calculation 11 4 3 3" xfId="14430" xr:uid="{00000000-0005-0000-0000-000030090000}"/>
    <cellStyle name="Calculation 11 4 4" xfId="10184" xr:uid="{00000000-0005-0000-0000-000031090000}"/>
    <cellStyle name="Calculation 11 4 5" xfId="9254" xr:uid="{00000000-0005-0000-0000-000032090000}"/>
    <cellStyle name="Calculation 11 5" xfId="4564" xr:uid="{00000000-0005-0000-0000-000033090000}"/>
    <cellStyle name="Calculation 11 5 2" xfId="7518" xr:uid="{00000000-0005-0000-0000-000034090000}"/>
    <cellStyle name="Calculation 11 5 2 2" xfId="12258" xr:uid="{00000000-0005-0000-0000-000035090000}"/>
    <cellStyle name="Calculation 11 5 2 3" xfId="14787" xr:uid="{00000000-0005-0000-0000-000036090000}"/>
    <cellStyle name="Calculation 11 5 3" xfId="10597" xr:uid="{00000000-0005-0000-0000-000037090000}"/>
    <cellStyle name="Calculation 11 5 4" xfId="10005" xr:uid="{00000000-0005-0000-0000-000038090000}"/>
    <cellStyle name="Calculation 11 6" xfId="6459" xr:uid="{00000000-0005-0000-0000-000039090000}"/>
    <cellStyle name="Calculation 11 6 2" xfId="11369" xr:uid="{00000000-0005-0000-0000-00003A090000}"/>
    <cellStyle name="Calculation 11 6 3" xfId="13975" xr:uid="{00000000-0005-0000-0000-00003B090000}"/>
    <cellStyle name="Calculation 12" xfId="1149" xr:uid="{00000000-0005-0000-0000-00003C090000}"/>
    <cellStyle name="Calculation 12 2" xfId="2120" xr:uid="{00000000-0005-0000-0000-00003D090000}"/>
    <cellStyle name="Calculation 12 2 2" xfId="4004" xr:uid="{00000000-0005-0000-0000-00003E090000}"/>
    <cellStyle name="Calculation 12 2 2 2" xfId="5673" xr:uid="{00000000-0005-0000-0000-00003F090000}"/>
    <cellStyle name="Calculation 12 2 2 2 2" xfId="8623" xr:uid="{00000000-0005-0000-0000-000040090000}"/>
    <cellStyle name="Calculation 12 2 2 2 2 2" xfId="13363" xr:uid="{00000000-0005-0000-0000-000041090000}"/>
    <cellStyle name="Calculation 12 2 2 2 2 3" xfId="15892" xr:uid="{00000000-0005-0000-0000-000042090000}"/>
    <cellStyle name="Calculation 12 2 2 3" xfId="7126" xr:uid="{00000000-0005-0000-0000-000043090000}"/>
    <cellStyle name="Calculation 12 2 2 3 2" xfId="11894" xr:uid="{00000000-0005-0000-0000-000044090000}"/>
    <cellStyle name="Calculation 12 2 2 3 3" xfId="14433" xr:uid="{00000000-0005-0000-0000-000045090000}"/>
    <cellStyle name="Calculation 12 2 2 4" xfId="10187" xr:uid="{00000000-0005-0000-0000-000046090000}"/>
    <cellStyle name="Calculation 12 2 2 5" xfId="10179" xr:uid="{00000000-0005-0000-0000-000047090000}"/>
    <cellStyle name="Calculation 12 2 3" xfId="5229" xr:uid="{00000000-0005-0000-0000-000048090000}"/>
    <cellStyle name="Calculation 12 2 3 2" xfId="8179" xr:uid="{00000000-0005-0000-0000-000049090000}"/>
    <cellStyle name="Calculation 12 2 3 2 2" xfId="12919" xr:uid="{00000000-0005-0000-0000-00004A090000}"/>
    <cellStyle name="Calculation 12 2 3 2 3" xfId="15448" xr:uid="{00000000-0005-0000-0000-00004B090000}"/>
    <cellStyle name="Calculation 12 2 4" xfId="4785" xr:uid="{00000000-0005-0000-0000-00004C090000}"/>
    <cellStyle name="Calculation 12 2 4 2" xfId="7737" xr:uid="{00000000-0005-0000-0000-00004D090000}"/>
    <cellStyle name="Calculation 12 2 4 2 2" xfId="12477" xr:uid="{00000000-0005-0000-0000-00004E090000}"/>
    <cellStyle name="Calculation 12 2 4 2 3" xfId="15006" xr:uid="{00000000-0005-0000-0000-00004F090000}"/>
    <cellStyle name="Calculation 12 2 5" xfId="6456" xr:uid="{00000000-0005-0000-0000-000050090000}"/>
    <cellStyle name="Calculation 12 2 5 2" xfId="11366" xr:uid="{00000000-0005-0000-0000-000051090000}"/>
    <cellStyle name="Calculation 12 2 5 3" xfId="13972" xr:uid="{00000000-0005-0000-0000-000052090000}"/>
    <cellStyle name="Calculation 12 2 6" xfId="6521" xr:uid="{00000000-0005-0000-0000-000053090000}"/>
    <cellStyle name="Calculation 12 2 6 2" xfId="11394" xr:uid="{00000000-0005-0000-0000-000054090000}"/>
    <cellStyle name="Calculation 12 2 6 3" xfId="13989" xr:uid="{00000000-0005-0000-0000-000055090000}"/>
    <cellStyle name="Calculation 12 2 7" xfId="9379" xr:uid="{00000000-0005-0000-0000-000056090000}"/>
    <cellStyle name="Calculation 12 2 8" xfId="9539" xr:uid="{00000000-0005-0000-0000-000057090000}"/>
    <cellStyle name="Calculation 12 3" xfId="2119" xr:uid="{00000000-0005-0000-0000-000058090000}"/>
    <cellStyle name="Calculation 12 3 2" xfId="5228" xr:uid="{00000000-0005-0000-0000-000059090000}"/>
    <cellStyle name="Calculation 12 3 2 2" xfId="8178" xr:uid="{00000000-0005-0000-0000-00005A090000}"/>
    <cellStyle name="Calculation 12 3 2 2 2" xfId="12918" xr:uid="{00000000-0005-0000-0000-00005B090000}"/>
    <cellStyle name="Calculation 12 3 2 2 3" xfId="15447" xr:uid="{00000000-0005-0000-0000-00005C090000}"/>
    <cellStyle name="Calculation 12 3 3" xfId="4784" xr:uid="{00000000-0005-0000-0000-00005D090000}"/>
    <cellStyle name="Calculation 12 3 3 2" xfId="7736" xr:uid="{00000000-0005-0000-0000-00005E090000}"/>
    <cellStyle name="Calculation 12 3 3 2 2" xfId="12476" xr:uid="{00000000-0005-0000-0000-00005F090000}"/>
    <cellStyle name="Calculation 12 3 3 2 3" xfId="15005" xr:uid="{00000000-0005-0000-0000-000060090000}"/>
    <cellStyle name="Calculation 12 3 4" xfId="6520" xr:uid="{00000000-0005-0000-0000-000061090000}"/>
    <cellStyle name="Calculation 12 3 4 2" xfId="11393" xr:uid="{00000000-0005-0000-0000-000062090000}"/>
    <cellStyle name="Calculation 12 3 4 3" xfId="13988" xr:uid="{00000000-0005-0000-0000-000063090000}"/>
    <cellStyle name="Calculation 12 3 5" xfId="9378" xr:uid="{00000000-0005-0000-0000-000064090000}"/>
    <cellStyle name="Calculation 12 3 6" xfId="10322" xr:uid="{00000000-0005-0000-0000-000065090000}"/>
    <cellStyle name="Calculation 12 4" xfId="4003" xr:uid="{00000000-0005-0000-0000-000066090000}"/>
    <cellStyle name="Calculation 12 4 2" xfId="5672" xr:uid="{00000000-0005-0000-0000-000067090000}"/>
    <cellStyle name="Calculation 12 4 2 2" xfId="8622" xr:uid="{00000000-0005-0000-0000-000068090000}"/>
    <cellStyle name="Calculation 12 4 2 2 2" xfId="13362" xr:uid="{00000000-0005-0000-0000-000069090000}"/>
    <cellStyle name="Calculation 12 4 2 2 3" xfId="15891" xr:uid="{00000000-0005-0000-0000-00006A090000}"/>
    <cellStyle name="Calculation 12 4 3" xfId="7125" xr:uid="{00000000-0005-0000-0000-00006B090000}"/>
    <cellStyle name="Calculation 12 4 3 2" xfId="11893" xr:uid="{00000000-0005-0000-0000-00006C090000}"/>
    <cellStyle name="Calculation 12 4 3 3" xfId="14432" xr:uid="{00000000-0005-0000-0000-00006D090000}"/>
    <cellStyle name="Calculation 12 4 4" xfId="10186" xr:uid="{00000000-0005-0000-0000-00006E090000}"/>
    <cellStyle name="Calculation 12 4 5" xfId="9253" xr:uid="{00000000-0005-0000-0000-00006F090000}"/>
    <cellStyle name="Calculation 12 5" xfId="4565" xr:uid="{00000000-0005-0000-0000-000070090000}"/>
    <cellStyle name="Calculation 12 5 2" xfId="7519" xr:uid="{00000000-0005-0000-0000-000071090000}"/>
    <cellStyle name="Calculation 12 5 2 2" xfId="12259" xr:uid="{00000000-0005-0000-0000-000072090000}"/>
    <cellStyle name="Calculation 12 5 2 3" xfId="14788" xr:uid="{00000000-0005-0000-0000-000073090000}"/>
    <cellStyle name="Calculation 12 5 3" xfId="10598" xr:uid="{00000000-0005-0000-0000-000074090000}"/>
    <cellStyle name="Calculation 12 5 4" xfId="9076" xr:uid="{00000000-0005-0000-0000-000075090000}"/>
    <cellStyle name="Calculation 12 6" xfId="6457" xr:uid="{00000000-0005-0000-0000-000076090000}"/>
    <cellStyle name="Calculation 12 6 2" xfId="11367" xr:uid="{00000000-0005-0000-0000-000077090000}"/>
    <cellStyle name="Calculation 12 6 3" xfId="13973" xr:uid="{00000000-0005-0000-0000-000078090000}"/>
    <cellStyle name="Calculation 13" xfId="1150" xr:uid="{00000000-0005-0000-0000-000079090000}"/>
    <cellStyle name="Calculation 13 2" xfId="2122" xr:uid="{00000000-0005-0000-0000-00007A090000}"/>
    <cellStyle name="Calculation 13 2 2" xfId="4006" xr:uid="{00000000-0005-0000-0000-00007B090000}"/>
    <cellStyle name="Calculation 13 2 2 2" xfId="5675" xr:uid="{00000000-0005-0000-0000-00007C090000}"/>
    <cellStyle name="Calculation 13 2 2 2 2" xfId="8625" xr:uid="{00000000-0005-0000-0000-00007D090000}"/>
    <cellStyle name="Calculation 13 2 2 2 2 2" xfId="13365" xr:uid="{00000000-0005-0000-0000-00007E090000}"/>
    <cellStyle name="Calculation 13 2 2 2 2 3" xfId="15894" xr:uid="{00000000-0005-0000-0000-00007F090000}"/>
    <cellStyle name="Calculation 13 2 2 3" xfId="7128" xr:uid="{00000000-0005-0000-0000-000080090000}"/>
    <cellStyle name="Calculation 13 2 2 3 2" xfId="11896" xr:uid="{00000000-0005-0000-0000-000081090000}"/>
    <cellStyle name="Calculation 13 2 2 3 3" xfId="14435" xr:uid="{00000000-0005-0000-0000-000082090000}"/>
    <cellStyle name="Calculation 13 2 2 4" xfId="10189" xr:uid="{00000000-0005-0000-0000-000083090000}"/>
    <cellStyle name="Calculation 13 2 2 5" xfId="10178" xr:uid="{00000000-0005-0000-0000-000084090000}"/>
    <cellStyle name="Calculation 13 2 3" xfId="5231" xr:uid="{00000000-0005-0000-0000-000085090000}"/>
    <cellStyle name="Calculation 13 2 3 2" xfId="8181" xr:uid="{00000000-0005-0000-0000-000086090000}"/>
    <cellStyle name="Calculation 13 2 3 2 2" xfId="12921" xr:uid="{00000000-0005-0000-0000-000087090000}"/>
    <cellStyle name="Calculation 13 2 3 2 3" xfId="15450" xr:uid="{00000000-0005-0000-0000-000088090000}"/>
    <cellStyle name="Calculation 13 2 4" xfId="4787" xr:uid="{00000000-0005-0000-0000-000089090000}"/>
    <cellStyle name="Calculation 13 2 4 2" xfId="7739" xr:uid="{00000000-0005-0000-0000-00008A090000}"/>
    <cellStyle name="Calculation 13 2 4 2 2" xfId="12479" xr:uid="{00000000-0005-0000-0000-00008B090000}"/>
    <cellStyle name="Calculation 13 2 4 2 3" xfId="15008" xr:uid="{00000000-0005-0000-0000-00008C090000}"/>
    <cellStyle name="Calculation 13 2 5" xfId="6454" xr:uid="{00000000-0005-0000-0000-00008D090000}"/>
    <cellStyle name="Calculation 13 2 5 2" xfId="11364" xr:uid="{00000000-0005-0000-0000-00008E090000}"/>
    <cellStyle name="Calculation 13 2 5 3" xfId="13970" xr:uid="{00000000-0005-0000-0000-00008F090000}"/>
    <cellStyle name="Calculation 13 2 6" xfId="6523" xr:uid="{00000000-0005-0000-0000-000090090000}"/>
    <cellStyle name="Calculation 13 2 6 2" xfId="11396" xr:uid="{00000000-0005-0000-0000-000091090000}"/>
    <cellStyle name="Calculation 13 2 6 3" xfId="13991" xr:uid="{00000000-0005-0000-0000-000092090000}"/>
    <cellStyle name="Calculation 13 2 7" xfId="9381" xr:uid="{00000000-0005-0000-0000-000093090000}"/>
    <cellStyle name="Calculation 13 2 8" xfId="9538" xr:uid="{00000000-0005-0000-0000-000094090000}"/>
    <cellStyle name="Calculation 13 3" xfId="2121" xr:uid="{00000000-0005-0000-0000-000095090000}"/>
    <cellStyle name="Calculation 13 3 2" xfId="5230" xr:uid="{00000000-0005-0000-0000-000096090000}"/>
    <cellStyle name="Calculation 13 3 2 2" xfId="8180" xr:uid="{00000000-0005-0000-0000-000097090000}"/>
    <cellStyle name="Calculation 13 3 2 2 2" xfId="12920" xr:uid="{00000000-0005-0000-0000-000098090000}"/>
    <cellStyle name="Calculation 13 3 2 2 3" xfId="15449" xr:uid="{00000000-0005-0000-0000-000099090000}"/>
    <cellStyle name="Calculation 13 3 3" xfId="4786" xr:uid="{00000000-0005-0000-0000-00009A090000}"/>
    <cellStyle name="Calculation 13 3 3 2" xfId="7738" xr:uid="{00000000-0005-0000-0000-00009B090000}"/>
    <cellStyle name="Calculation 13 3 3 2 2" xfId="12478" xr:uid="{00000000-0005-0000-0000-00009C090000}"/>
    <cellStyle name="Calculation 13 3 3 2 3" xfId="15007" xr:uid="{00000000-0005-0000-0000-00009D090000}"/>
    <cellStyle name="Calculation 13 3 4" xfId="6522" xr:uid="{00000000-0005-0000-0000-00009E090000}"/>
    <cellStyle name="Calculation 13 3 4 2" xfId="11395" xr:uid="{00000000-0005-0000-0000-00009F090000}"/>
    <cellStyle name="Calculation 13 3 4 3" xfId="13990" xr:uid="{00000000-0005-0000-0000-0000A0090000}"/>
    <cellStyle name="Calculation 13 3 5" xfId="9380" xr:uid="{00000000-0005-0000-0000-0000A1090000}"/>
    <cellStyle name="Calculation 13 3 6" xfId="11388" xr:uid="{00000000-0005-0000-0000-0000A2090000}"/>
    <cellStyle name="Calculation 13 4" xfId="4005" xr:uid="{00000000-0005-0000-0000-0000A3090000}"/>
    <cellStyle name="Calculation 13 4 2" xfId="5674" xr:uid="{00000000-0005-0000-0000-0000A4090000}"/>
    <cellStyle name="Calculation 13 4 2 2" xfId="8624" xr:uid="{00000000-0005-0000-0000-0000A5090000}"/>
    <cellStyle name="Calculation 13 4 2 2 2" xfId="13364" xr:uid="{00000000-0005-0000-0000-0000A6090000}"/>
    <cellStyle name="Calculation 13 4 2 2 3" xfId="15893" xr:uid="{00000000-0005-0000-0000-0000A7090000}"/>
    <cellStyle name="Calculation 13 4 3" xfId="7127" xr:uid="{00000000-0005-0000-0000-0000A8090000}"/>
    <cellStyle name="Calculation 13 4 3 2" xfId="11895" xr:uid="{00000000-0005-0000-0000-0000A9090000}"/>
    <cellStyle name="Calculation 13 4 3 3" xfId="14434" xr:uid="{00000000-0005-0000-0000-0000AA090000}"/>
    <cellStyle name="Calculation 13 4 4" xfId="10188" xr:uid="{00000000-0005-0000-0000-0000AB090000}"/>
    <cellStyle name="Calculation 13 4 5" xfId="9252" xr:uid="{00000000-0005-0000-0000-0000AC090000}"/>
    <cellStyle name="Calculation 13 5" xfId="4566" xr:uid="{00000000-0005-0000-0000-0000AD090000}"/>
    <cellStyle name="Calculation 13 5 2" xfId="7520" xr:uid="{00000000-0005-0000-0000-0000AE090000}"/>
    <cellStyle name="Calculation 13 5 2 2" xfId="12260" xr:uid="{00000000-0005-0000-0000-0000AF090000}"/>
    <cellStyle name="Calculation 13 5 2 3" xfId="14789" xr:uid="{00000000-0005-0000-0000-0000B0090000}"/>
    <cellStyle name="Calculation 13 5 3" xfId="10599" xr:uid="{00000000-0005-0000-0000-0000B1090000}"/>
    <cellStyle name="Calculation 13 5 4" xfId="10004" xr:uid="{00000000-0005-0000-0000-0000B2090000}"/>
    <cellStyle name="Calculation 13 6" xfId="6455" xr:uid="{00000000-0005-0000-0000-0000B3090000}"/>
    <cellStyle name="Calculation 13 6 2" xfId="11365" xr:uid="{00000000-0005-0000-0000-0000B4090000}"/>
    <cellStyle name="Calculation 13 6 3" xfId="13971" xr:uid="{00000000-0005-0000-0000-0000B5090000}"/>
    <cellStyle name="Calculation 14" xfId="1151" xr:uid="{00000000-0005-0000-0000-0000B6090000}"/>
    <cellStyle name="Calculation 14 2" xfId="2124" xr:uid="{00000000-0005-0000-0000-0000B7090000}"/>
    <cellStyle name="Calculation 14 2 2" xfId="4008" xr:uid="{00000000-0005-0000-0000-0000B8090000}"/>
    <cellStyle name="Calculation 14 2 2 2" xfId="5677" xr:uid="{00000000-0005-0000-0000-0000B9090000}"/>
    <cellStyle name="Calculation 14 2 2 2 2" xfId="8627" xr:uid="{00000000-0005-0000-0000-0000BA090000}"/>
    <cellStyle name="Calculation 14 2 2 2 2 2" xfId="13367" xr:uid="{00000000-0005-0000-0000-0000BB090000}"/>
    <cellStyle name="Calculation 14 2 2 2 2 3" xfId="15896" xr:uid="{00000000-0005-0000-0000-0000BC090000}"/>
    <cellStyle name="Calculation 14 2 2 3" xfId="7130" xr:uid="{00000000-0005-0000-0000-0000BD090000}"/>
    <cellStyle name="Calculation 14 2 2 3 2" xfId="11898" xr:uid="{00000000-0005-0000-0000-0000BE090000}"/>
    <cellStyle name="Calculation 14 2 2 3 3" xfId="14437" xr:uid="{00000000-0005-0000-0000-0000BF090000}"/>
    <cellStyle name="Calculation 14 2 2 4" xfId="10191" xr:uid="{00000000-0005-0000-0000-0000C0090000}"/>
    <cellStyle name="Calculation 14 2 2 5" xfId="10177" xr:uid="{00000000-0005-0000-0000-0000C1090000}"/>
    <cellStyle name="Calculation 14 2 3" xfId="5233" xr:uid="{00000000-0005-0000-0000-0000C2090000}"/>
    <cellStyle name="Calculation 14 2 3 2" xfId="8183" xr:uid="{00000000-0005-0000-0000-0000C3090000}"/>
    <cellStyle name="Calculation 14 2 3 2 2" xfId="12923" xr:uid="{00000000-0005-0000-0000-0000C4090000}"/>
    <cellStyle name="Calculation 14 2 3 2 3" xfId="15452" xr:uid="{00000000-0005-0000-0000-0000C5090000}"/>
    <cellStyle name="Calculation 14 2 4" xfId="4789" xr:uid="{00000000-0005-0000-0000-0000C6090000}"/>
    <cellStyle name="Calculation 14 2 4 2" xfId="7741" xr:uid="{00000000-0005-0000-0000-0000C7090000}"/>
    <cellStyle name="Calculation 14 2 4 2 2" xfId="12481" xr:uid="{00000000-0005-0000-0000-0000C8090000}"/>
    <cellStyle name="Calculation 14 2 4 2 3" xfId="15010" xr:uid="{00000000-0005-0000-0000-0000C9090000}"/>
    <cellStyle name="Calculation 14 2 5" xfId="6452" xr:uid="{00000000-0005-0000-0000-0000CA090000}"/>
    <cellStyle name="Calculation 14 2 5 2" xfId="11362" xr:uid="{00000000-0005-0000-0000-0000CB090000}"/>
    <cellStyle name="Calculation 14 2 5 3" xfId="13968" xr:uid="{00000000-0005-0000-0000-0000CC090000}"/>
    <cellStyle name="Calculation 14 2 6" xfId="6525" xr:uid="{00000000-0005-0000-0000-0000CD090000}"/>
    <cellStyle name="Calculation 14 2 6 2" xfId="11398" xr:uid="{00000000-0005-0000-0000-0000CE090000}"/>
    <cellStyle name="Calculation 14 2 6 3" xfId="13993" xr:uid="{00000000-0005-0000-0000-0000CF090000}"/>
    <cellStyle name="Calculation 14 2 7" xfId="9383" xr:uid="{00000000-0005-0000-0000-0000D0090000}"/>
    <cellStyle name="Calculation 14 2 8" xfId="9366" xr:uid="{00000000-0005-0000-0000-0000D1090000}"/>
    <cellStyle name="Calculation 14 3" xfId="2123" xr:uid="{00000000-0005-0000-0000-0000D2090000}"/>
    <cellStyle name="Calculation 14 3 2" xfId="5232" xr:uid="{00000000-0005-0000-0000-0000D3090000}"/>
    <cellStyle name="Calculation 14 3 2 2" xfId="8182" xr:uid="{00000000-0005-0000-0000-0000D4090000}"/>
    <cellStyle name="Calculation 14 3 2 2 2" xfId="12922" xr:uid="{00000000-0005-0000-0000-0000D5090000}"/>
    <cellStyle name="Calculation 14 3 2 2 3" xfId="15451" xr:uid="{00000000-0005-0000-0000-0000D6090000}"/>
    <cellStyle name="Calculation 14 3 3" xfId="4788" xr:uid="{00000000-0005-0000-0000-0000D7090000}"/>
    <cellStyle name="Calculation 14 3 3 2" xfId="7740" xr:uid="{00000000-0005-0000-0000-0000D8090000}"/>
    <cellStyle name="Calculation 14 3 3 2 2" xfId="12480" xr:uid="{00000000-0005-0000-0000-0000D9090000}"/>
    <cellStyle name="Calculation 14 3 3 2 3" xfId="15009" xr:uid="{00000000-0005-0000-0000-0000DA090000}"/>
    <cellStyle name="Calculation 14 3 4" xfId="6524" xr:uid="{00000000-0005-0000-0000-0000DB090000}"/>
    <cellStyle name="Calculation 14 3 4 2" xfId="11397" xr:uid="{00000000-0005-0000-0000-0000DC090000}"/>
    <cellStyle name="Calculation 14 3 4 3" xfId="13992" xr:uid="{00000000-0005-0000-0000-0000DD090000}"/>
    <cellStyle name="Calculation 14 3 5" xfId="9382" xr:uid="{00000000-0005-0000-0000-0000DE090000}"/>
    <cellStyle name="Calculation 14 3 6" xfId="9367" xr:uid="{00000000-0005-0000-0000-0000DF090000}"/>
    <cellStyle name="Calculation 14 4" xfId="4007" xr:uid="{00000000-0005-0000-0000-0000E0090000}"/>
    <cellStyle name="Calculation 14 4 2" xfId="5676" xr:uid="{00000000-0005-0000-0000-0000E1090000}"/>
    <cellStyle name="Calculation 14 4 2 2" xfId="8626" xr:uid="{00000000-0005-0000-0000-0000E2090000}"/>
    <cellStyle name="Calculation 14 4 2 2 2" xfId="13366" xr:uid="{00000000-0005-0000-0000-0000E3090000}"/>
    <cellStyle name="Calculation 14 4 2 2 3" xfId="15895" xr:uid="{00000000-0005-0000-0000-0000E4090000}"/>
    <cellStyle name="Calculation 14 4 3" xfId="7129" xr:uid="{00000000-0005-0000-0000-0000E5090000}"/>
    <cellStyle name="Calculation 14 4 3 2" xfId="11897" xr:uid="{00000000-0005-0000-0000-0000E6090000}"/>
    <cellStyle name="Calculation 14 4 3 3" xfId="14436" xr:uid="{00000000-0005-0000-0000-0000E7090000}"/>
    <cellStyle name="Calculation 14 4 4" xfId="10190" xr:uid="{00000000-0005-0000-0000-0000E8090000}"/>
    <cellStyle name="Calculation 14 4 5" xfId="9251" xr:uid="{00000000-0005-0000-0000-0000E9090000}"/>
    <cellStyle name="Calculation 14 5" xfId="4567" xr:uid="{00000000-0005-0000-0000-0000EA090000}"/>
    <cellStyle name="Calculation 14 5 2" xfId="7521" xr:uid="{00000000-0005-0000-0000-0000EB090000}"/>
    <cellStyle name="Calculation 14 5 2 2" xfId="12261" xr:uid="{00000000-0005-0000-0000-0000EC090000}"/>
    <cellStyle name="Calculation 14 5 2 3" xfId="14790" xr:uid="{00000000-0005-0000-0000-0000ED090000}"/>
    <cellStyle name="Calculation 14 5 3" xfId="10600" xr:uid="{00000000-0005-0000-0000-0000EE090000}"/>
    <cellStyle name="Calculation 14 5 4" xfId="9075" xr:uid="{00000000-0005-0000-0000-0000EF090000}"/>
    <cellStyle name="Calculation 14 6" xfId="6453" xr:uid="{00000000-0005-0000-0000-0000F0090000}"/>
    <cellStyle name="Calculation 14 6 2" xfId="11363" xr:uid="{00000000-0005-0000-0000-0000F1090000}"/>
    <cellStyle name="Calculation 14 6 3" xfId="13969" xr:uid="{00000000-0005-0000-0000-0000F2090000}"/>
    <cellStyle name="Calculation 15" xfId="1152" xr:uid="{00000000-0005-0000-0000-0000F3090000}"/>
    <cellStyle name="Calculation 15 2" xfId="2126" xr:uid="{00000000-0005-0000-0000-0000F4090000}"/>
    <cellStyle name="Calculation 15 2 2" xfId="4010" xr:uid="{00000000-0005-0000-0000-0000F5090000}"/>
    <cellStyle name="Calculation 15 2 2 2" xfId="5679" xr:uid="{00000000-0005-0000-0000-0000F6090000}"/>
    <cellStyle name="Calculation 15 2 2 2 2" xfId="8629" xr:uid="{00000000-0005-0000-0000-0000F7090000}"/>
    <cellStyle name="Calculation 15 2 2 2 2 2" xfId="13369" xr:uid="{00000000-0005-0000-0000-0000F8090000}"/>
    <cellStyle name="Calculation 15 2 2 2 2 3" xfId="15898" xr:uid="{00000000-0005-0000-0000-0000F9090000}"/>
    <cellStyle name="Calculation 15 2 2 3" xfId="7132" xr:uid="{00000000-0005-0000-0000-0000FA090000}"/>
    <cellStyle name="Calculation 15 2 2 3 2" xfId="11900" xr:uid="{00000000-0005-0000-0000-0000FB090000}"/>
    <cellStyle name="Calculation 15 2 2 3 3" xfId="14439" xr:uid="{00000000-0005-0000-0000-0000FC090000}"/>
    <cellStyle name="Calculation 15 2 2 4" xfId="10193" xr:uid="{00000000-0005-0000-0000-0000FD090000}"/>
    <cellStyle name="Calculation 15 2 2 5" xfId="10176" xr:uid="{00000000-0005-0000-0000-0000FE090000}"/>
    <cellStyle name="Calculation 15 2 3" xfId="5235" xr:uid="{00000000-0005-0000-0000-0000FF090000}"/>
    <cellStyle name="Calculation 15 2 3 2" xfId="8185" xr:uid="{00000000-0005-0000-0000-0000000A0000}"/>
    <cellStyle name="Calculation 15 2 3 2 2" xfId="12925" xr:uid="{00000000-0005-0000-0000-0000010A0000}"/>
    <cellStyle name="Calculation 15 2 3 2 3" xfId="15454" xr:uid="{00000000-0005-0000-0000-0000020A0000}"/>
    <cellStyle name="Calculation 15 2 4" xfId="4791" xr:uid="{00000000-0005-0000-0000-0000030A0000}"/>
    <cellStyle name="Calculation 15 2 4 2" xfId="7743" xr:uid="{00000000-0005-0000-0000-0000040A0000}"/>
    <cellStyle name="Calculation 15 2 4 2 2" xfId="12483" xr:uid="{00000000-0005-0000-0000-0000050A0000}"/>
    <cellStyle name="Calculation 15 2 4 2 3" xfId="15012" xr:uid="{00000000-0005-0000-0000-0000060A0000}"/>
    <cellStyle name="Calculation 15 2 5" xfId="6450" xr:uid="{00000000-0005-0000-0000-0000070A0000}"/>
    <cellStyle name="Calculation 15 2 5 2" xfId="11360" xr:uid="{00000000-0005-0000-0000-0000080A0000}"/>
    <cellStyle name="Calculation 15 2 5 3" xfId="13966" xr:uid="{00000000-0005-0000-0000-0000090A0000}"/>
    <cellStyle name="Calculation 15 2 6" xfId="6527" xr:uid="{00000000-0005-0000-0000-00000A0A0000}"/>
    <cellStyle name="Calculation 15 2 6 2" xfId="11400" xr:uid="{00000000-0005-0000-0000-00000B0A0000}"/>
    <cellStyle name="Calculation 15 2 6 3" xfId="13995" xr:uid="{00000000-0005-0000-0000-00000C0A0000}"/>
    <cellStyle name="Calculation 15 2 7" xfId="9385" xr:uid="{00000000-0005-0000-0000-00000D0A0000}"/>
    <cellStyle name="Calculation 15 2 8" xfId="9536" xr:uid="{00000000-0005-0000-0000-00000E0A0000}"/>
    <cellStyle name="Calculation 15 3" xfId="2125" xr:uid="{00000000-0005-0000-0000-00000F0A0000}"/>
    <cellStyle name="Calculation 15 3 2" xfId="5234" xr:uid="{00000000-0005-0000-0000-0000100A0000}"/>
    <cellStyle name="Calculation 15 3 2 2" xfId="8184" xr:uid="{00000000-0005-0000-0000-0000110A0000}"/>
    <cellStyle name="Calculation 15 3 2 2 2" xfId="12924" xr:uid="{00000000-0005-0000-0000-0000120A0000}"/>
    <cellStyle name="Calculation 15 3 2 2 3" xfId="15453" xr:uid="{00000000-0005-0000-0000-0000130A0000}"/>
    <cellStyle name="Calculation 15 3 3" xfId="4790" xr:uid="{00000000-0005-0000-0000-0000140A0000}"/>
    <cellStyle name="Calculation 15 3 3 2" xfId="7742" xr:uid="{00000000-0005-0000-0000-0000150A0000}"/>
    <cellStyle name="Calculation 15 3 3 2 2" xfId="12482" xr:uid="{00000000-0005-0000-0000-0000160A0000}"/>
    <cellStyle name="Calculation 15 3 3 2 3" xfId="15011" xr:uid="{00000000-0005-0000-0000-0000170A0000}"/>
    <cellStyle name="Calculation 15 3 4" xfId="6526" xr:uid="{00000000-0005-0000-0000-0000180A0000}"/>
    <cellStyle name="Calculation 15 3 4 2" xfId="11399" xr:uid="{00000000-0005-0000-0000-0000190A0000}"/>
    <cellStyle name="Calculation 15 3 4 3" xfId="13994" xr:uid="{00000000-0005-0000-0000-00001A0A0000}"/>
    <cellStyle name="Calculation 15 3 5" xfId="9384" xr:uid="{00000000-0005-0000-0000-00001B0A0000}"/>
    <cellStyle name="Calculation 15 3 6" xfId="11529" xr:uid="{00000000-0005-0000-0000-00001C0A0000}"/>
    <cellStyle name="Calculation 15 4" xfId="4009" xr:uid="{00000000-0005-0000-0000-00001D0A0000}"/>
    <cellStyle name="Calculation 15 4 2" xfId="5678" xr:uid="{00000000-0005-0000-0000-00001E0A0000}"/>
    <cellStyle name="Calculation 15 4 2 2" xfId="8628" xr:uid="{00000000-0005-0000-0000-00001F0A0000}"/>
    <cellStyle name="Calculation 15 4 2 2 2" xfId="13368" xr:uid="{00000000-0005-0000-0000-0000200A0000}"/>
    <cellStyle name="Calculation 15 4 2 2 3" xfId="15897" xr:uid="{00000000-0005-0000-0000-0000210A0000}"/>
    <cellStyle name="Calculation 15 4 3" xfId="7131" xr:uid="{00000000-0005-0000-0000-0000220A0000}"/>
    <cellStyle name="Calculation 15 4 3 2" xfId="11899" xr:uid="{00000000-0005-0000-0000-0000230A0000}"/>
    <cellStyle name="Calculation 15 4 3 3" xfId="14438" xr:uid="{00000000-0005-0000-0000-0000240A0000}"/>
    <cellStyle name="Calculation 15 4 4" xfId="10192" xr:uid="{00000000-0005-0000-0000-0000250A0000}"/>
    <cellStyle name="Calculation 15 4 5" xfId="9250" xr:uid="{00000000-0005-0000-0000-0000260A0000}"/>
    <cellStyle name="Calculation 15 5" xfId="4568" xr:uid="{00000000-0005-0000-0000-0000270A0000}"/>
    <cellStyle name="Calculation 15 5 2" xfId="7522" xr:uid="{00000000-0005-0000-0000-0000280A0000}"/>
    <cellStyle name="Calculation 15 5 2 2" xfId="12262" xr:uid="{00000000-0005-0000-0000-0000290A0000}"/>
    <cellStyle name="Calculation 15 5 2 3" xfId="14791" xr:uid="{00000000-0005-0000-0000-00002A0A0000}"/>
    <cellStyle name="Calculation 15 5 3" xfId="10601" xr:uid="{00000000-0005-0000-0000-00002B0A0000}"/>
    <cellStyle name="Calculation 15 5 4" xfId="10003" xr:uid="{00000000-0005-0000-0000-00002C0A0000}"/>
    <cellStyle name="Calculation 15 6" xfId="6451" xr:uid="{00000000-0005-0000-0000-00002D0A0000}"/>
    <cellStyle name="Calculation 15 6 2" xfId="11361" xr:uid="{00000000-0005-0000-0000-00002E0A0000}"/>
    <cellStyle name="Calculation 15 6 3" xfId="13967" xr:uid="{00000000-0005-0000-0000-00002F0A0000}"/>
    <cellStyle name="Calculation 16" xfId="1153" xr:uid="{00000000-0005-0000-0000-0000300A0000}"/>
    <cellStyle name="Calculation 16 2" xfId="2128" xr:uid="{00000000-0005-0000-0000-0000310A0000}"/>
    <cellStyle name="Calculation 16 2 2" xfId="4012" xr:uid="{00000000-0005-0000-0000-0000320A0000}"/>
    <cellStyle name="Calculation 16 2 2 2" xfId="5681" xr:uid="{00000000-0005-0000-0000-0000330A0000}"/>
    <cellStyle name="Calculation 16 2 2 2 2" xfId="8631" xr:uid="{00000000-0005-0000-0000-0000340A0000}"/>
    <cellStyle name="Calculation 16 2 2 2 2 2" xfId="13371" xr:uid="{00000000-0005-0000-0000-0000350A0000}"/>
    <cellStyle name="Calculation 16 2 2 2 2 3" xfId="15900" xr:uid="{00000000-0005-0000-0000-0000360A0000}"/>
    <cellStyle name="Calculation 16 2 2 3" xfId="7134" xr:uid="{00000000-0005-0000-0000-0000370A0000}"/>
    <cellStyle name="Calculation 16 2 2 3 2" xfId="11902" xr:uid="{00000000-0005-0000-0000-0000380A0000}"/>
    <cellStyle name="Calculation 16 2 2 3 3" xfId="14441" xr:uid="{00000000-0005-0000-0000-0000390A0000}"/>
    <cellStyle name="Calculation 16 2 2 4" xfId="10195" xr:uid="{00000000-0005-0000-0000-00003A0A0000}"/>
    <cellStyle name="Calculation 16 2 2 5" xfId="10175" xr:uid="{00000000-0005-0000-0000-00003B0A0000}"/>
    <cellStyle name="Calculation 16 2 3" xfId="5237" xr:uid="{00000000-0005-0000-0000-00003C0A0000}"/>
    <cellStyle name="Calculation 16 2 3 2" xfId="8187" xr:uid="{00000000-0005-0000-0000-00003D0A0000}"/>
    <cellStyle name="Calculation 16 2 3 2 2" xfId="12927" xr:uid="{00000000-0005-0000-0000-00003E0A0000}"/>
    <cellStyle name="Calculation 16 2 3 2 3" xfId="15456" xr:uid="{00000000-0005-0000-0000-00003F0A0000}"/>
    <cellStyle name="Calculation 16 2 4" xfId="4793" xr:uid="{00000000-0005-0000-0000-0000400A0000}"/>
    <cellStyle name="Calculation 16 2 4 2" xfId="7745" xr:uid="{00000000-0005-0000-0000-0000410A0000}"/>
    <cellStyle name="Calculation 16 2 4 2 2" xfId="12485" xr:uid="{00000000-0005-0000-0000-0000420A0000}"/>
    <cellStyle name="Calculation 16 2 4 2 3" xfId="15014" xr:uid="{00000000-0005-0000-0000-0000430A0000}"/>
    <cellStyle name="Calculation 16 2 5" xfId="6448" xr:uid="{00000000-0005-0000-0000-0000440A0000}"/>
    <cellStyle name="Calculation 16 2 5 2" xfId="11358" xr:uid="{00000000-0005-0000-0000-0000450A0000}"/>
    <cellStyle name="Calculation 16 2 5 3" xfId="13964" xr:uid="{00000000-0005-0000-0000-0000460A0000}"/>
    <cellStyle name="Calculation 16 2 6" xfId="6529" xr:uid="{00000000-0005-0000-0000-0000470A0000}"/>
    <cellStyle name="Calculation 16 2 6 2" xfId="11402" xr:uid="{00000000-0005-0000-0000-0000480A0000}"/>
    <cellStyle name="Calculation 16 2 6 3" xfId="13997" xr:uid="{00000000-0005-0000-0000-0000490A0000}"/>
    <cellStyle name="Calculation 16 2 7" xfId="9387" xr:uid="{00000000-0005-0000-0000-00004A0A0000}"/>
    <cellStyle name="Calculation 16 2 8" xfId="11528" xr:uid="{00000000-0005-0000-0000-00004B0A0000}"/>
    <cellStyle name="Calculation 16 3" xfId="2127" xr:uid="{00000000-0005-0000-0000-00004C0A0000}"/>
    <cellStyle name="Calculation 16 3 2" xfId="5236" xr:uid="{00000000-0005-0000-0000-00004D0A0000}"/>
    <cellStyle name="Calculation 16 3 2 2" xfId="8186" xr:uid="{00000000-0005-0000-0000-00004E0A0000}"/>
    <cellStyle name="Calculation 16 3 2 2 2" xfId="12926" xr:uid="{00000000-0005-0000-0000-00004F0A0000}"/>
    <cellStyle name="Calculation 16 3 2 2 3" xfId="15455" xr:uid="{00000000-0005-0000-0000-0000500A0000}"/>
    <cellStyle name="Calculation 16 3 3" xfId="4792" xr:uid="{00000000-0005-0000-0000-0000510A0000}"/>
    <cellStyle name="Calculation 16 3 3 2" xfId="7744" xr:uid="{00000000-0005-0000-0000-0000520A0000}"/>
    <cellStyle name="Calculation 16 3 3 2 2" xfId="12484" xr:uid="{00000000-0005-0000-0000-0000530A0000}"/>
    <cellStyle name="Calculation 16 3 3 2 3" xfId="15013" xr:uid="{00000000-0005-0000-0000-0000540A0000}"/>
    <cellStyle name="Calculation 16 3 4" xfId="6528" xr:uid="{00000000-0005-0000-0000-0000550A0000}"/>
    <cellStyle name="Calculation 16 3 4 2" xfId="11401" xr:uid="{00000000-0005-0000-0000-0000560A0000}"/>
    <cellStyle name="Calculation 16 3 4 3" xfId="13996" xr:uid="{00000000-0005-0000-0000-0000570A0000}"/>
    <cellStyle name="Calculation 16 3 5" xfId="9386" xr:uid="{00000000-0005-0000-0000-0000580A0000}"/>
    <cellStyle name="Calculation 16 3 6" xfId="9365" xr:uid="{00000000-0005-0000-0000-0000590A0000}"/>
    <cellStyle name="Calculation 16 4" xfId="4011" xr:uid="{00000000-0005-0000-0000-00005A0A0000}"/>
    <cellStyle name="Calculation 16 4 2" xfId="5680" xr:uid="{00000000-0005-0000-0000-00005B0A0000}"/>
    <cellStyle name="Calculation 16 4 2 2" xfId="8630" xr:uid="{00000000-0005-0000-0000-00005C0A0000}"/>
    <cellStyle name="Calculation 16 4 2 2 2" xfId="13370" xr:uid="{00000000-0005-0000-0000-00005D0A0000}"/>
    <cellStyle name="Calculation 16 4 2 2 3" xfId="15899" xr:uid="{00000000-0005-0000-0000-00005E0A0000}"/>
    <cellStyle name="Calculation 16 4 3" xfId="7133" xr:uid="{00000000-0005-0000-0000-00005F0A0000}"/>
    <cellStyle name="Calculation 16 4 3 2" xfId="11901" xr:uid="{00000000-0005-0000-0000-0000600A0000}"/>
    <cellStyle name="Calculation 16 4 3 3" xfId="14440" xr:uid="{00000000-0005-0000-0000-0000610A0000}"/>
    <cellStyle name="Calculation 16 4 4" xfId="10194" xr:uid="{00000000-0005-0000-0000-0000620A0000}"/>
    <cellStyle name="Calculation 16 4 5" xfId="9249" xr:uid="{00000000-0005-0000-0000-0000630A0000}"/>
    <cellStyle name="Calculation 16 5" xfId="4569" xr:uid="{00000000-0005-0000-0000-0000640A0000}"/>
    <cellStyle name="Calculation 16 5 2" xfId="7523" xr:uid="{00000000-0005-0000-0000-0000650A0000}"/>
    <cellStyle name="Calculation 16 5 2 2" xfId="12263" xr:uid="{00000000-0005-0000-0000-0000660A0000}"/>
    <cellStyle name="Calculation 16 5 2 3" xfId="14792" xr:uid="{00000000-0005-0000-0000-0000670A0000}"/>
    <cellStyle name="Calculation 16 5 3" xfId="10602" xr:uid="{00000000-0005-0000-0000-0000680A0000}"/>
    <cellStyle name="Calculation 16 5 4" xfId="9074" xr:uid="{00000000-0005-0000-0000-0000690A0000}"/>
    <cellStyle name="Calculation 16 6" xfId="6449" xr:uid="{00000000-0005-0000-0000-00006A0A0000}"/>
    <cellStyle name="Calculation 16 6 2" xfId="11359" xr:uid="{00000000-0005-0000-0000-00006B0A0000}"/>
    <cellStyle name="Calculation 16 6 3" xfId="13965" xr:uid="{00000000-0005-0000-0000-00006C0A0000}"/>
    <cellStyle name="Calculation 17" xfId="1154" xr:uid="{00000000-0005-0000-0000-00006D0A0000}"/>
    <cellStyle name="Calculation 17 2" xfId="2130" xr:uid="{00000000-0005-0000-0000-00006E0A0000}"/>
    <cellStyle name="Calculation 17 2 2" xfId="4014" xr:uid="{00000000-0005-0000-0000-00006F0A0000}"/>
    <cellStyle name="Calculation 17 2 2 2" xfId="5683" xr:uid="{00000000-0005-0000-0000-0000700A0000}"/>
    <cellStyle name="Calculation 17 2 2 2 2" xfId="8633" xr:uid="{00000000-0005-0000-0000-0000710A0000}"/>
    <cellStyle name="Calculation 17 2 2 2 2 2" xfId="13373" xr:uid="{00000000-0005-0000-0000-0000720A0000}"/>
    <cellStyle name="Calculation 17 2 2 2 2 3" xfId="15902" xr:uid="{00000000-0005-0000-0000-0000730A0000}"/>
    <cellStyle name="Calculation 17 2 2 3" xfId="7136" xr:uid="{00000000-0005-0000-0000-0000740A0000}"/>
    <cellStyle name="Calculation 17 2 2 3 2" xfId="11904" xr:uid="{00000000-0005-0000-0000-0000750A0000}"/>
    <cellStyle name="Calculation 17 2 2 3 3" xfId="14443" xr:uid="{00000000-0005-0000-0000-0000760A0000}"/>
    <cellStyle name="Calculation 17 2 2 4" xfId="10197" xr:uid="{00000000-0005-0000-0000-0000770A0000}"/>
    <cellStyle name="Calculation 17 2 2 5" xfId="10174" xr:uid="{00000000-0005-0000-0000-0000780A0000}"/>
    <cellStyle name="Calculation 17 2 3" xfId="5239" xr:uid="{00000000-0005-0000-0000-0000790A0000}"/>
    <cellStyle name="Calculation 17 2 3 2" xfId="8189" xr:uid="{00000000-0005-0000-0000-00007A0A0000}"/>
    <cellStyle name="Calculation 17 2 3 2 2" xfId="12929" xr:uid="{00000000-0005-0000-0000-00007B0A0000}"/>
    <cellStyle name="Calculation 17 2 3 2 3" xfId="15458" xr:uid="{00000000-0005-0000-0000-00007C0A0000}"/>
    <cellStyle name="Calculation 17 2 4" xfId="4795" xr:uid="{00000000-0005-0000-0000-00007D0A0000}"/>
    <cellStyle name="Calculation 17 2 4 2" xfId="7747" xr:uid="{00000000-0005-0000-0000-00007E0A0000}"/>
    <cellStyle name="Calculation 17 2 4 2 2" xfId="12487" xr:uid="{00000000-0005-0000-0000-00007F0A0000}"/>
    <cellStyle name="Calculation 17 2 4 2 3" xfId="15016" xr:uid="{00000000-0005-0000-0000-0000800A0000}"/>
    <cellStyle name="Calculation 17 2 5" xfId="6446" xr:uid="{00000000-0005-0000-0000-0000810A0000}"/>
    <cellStyle name="Calculation 17 2 5 2" xfId="11356" xr:uid="{00000000-0005-0000-0000-0000820A0000}"/>
    <cellStyle name="Calculation 17 2 5 3" xfId="13962" xr:uid="{00000000-0005-0000-0000-0000830A0000}"/>
    <cellStyle name="Calculation 17 2 6" xfId="6531" xr:uid="{00000000-0005-0000-0000-0000840A0000}"/>
    <cellStyle name="Calculation 17 2 6 2" xfId="11404" xr:uid="{00000000-0005-0000-0000-0000850A0000}"/>
    <cellStyle name="Calculation 17 2 6 3" xfId="13999" xr:uid="{00000000-0005-0000-0000-0000860A0000}"/>
    <cellStyle name="Calculation 17 2 7" xfId="9389" xr:uid="{00000000-0005-0000-0000-0000870A0000}"/>
    <cellStyle name="Calculation 17 2 8" xfId="9364" xr:uid="{00000000-0005-0000-0000-0000880A0000}"/>
    <cellStyle name="Calculation 17 3" xfId="2129" xr:uid="{00000000-0005-0000-0000-0000890A0000}"/>
    <cellStyle name="Calculation 17 3 2" xfId="5238" xr:uid="{00000000-0005-0000-0000-00008A0A0000}"/>
    <cellStyle name="Calculation 17 3 2 2" xfId="8188" xr:uid="{00000000-0005-0000-0000-00008B0A0000}"/>
    <cellStyle name="Calculation 17 3 2 2 2" xfId="12928" xr:uid="{00000000-0005-0000-0000-00008C0A0000}"/>
    <cellStyle name="Calculation 17 3 2 2 3" xfId="15457" xr:uid="{00000000-0005-0000-0000-00008D0A0000}"/>
    <cellStyle name="Calculation 17 3 3" xfId="4794" xr:uid="{00000000-0005-0000-0000-00008E0A0000}"/>
    <cellStyle name="Calculation 17 3 3 2" xfId="7746" xr:uid="{00000000-0005-0000-0000-00008F0A0000}"/>
    <cellStyle name="Calculation 17 3 3 2 2" xfId="12486" xr:uid="{00000000-0005-0000-0000-0000900A0000}"/>
    <cellStyle name="Calculation 17 3 3 2 3" xfId="15015" xr:uid="{00000000-0005-0000-0000-0000910A0000}"/>
    <cellStyle name="Calculation 17 3 4" xfId="6530" xr:uid="{00000000-0005-0000-0000-0000920A0000}"/>
    <cellStyle name="Calculation 17 3 4 2" xfId="11403" xr:uid="{00000000-0005-0000-0000-0000930A0000}"/>
    <cellStyle name="Calculation 17 3 4 3" xfId="13998" xr:uid="{00000000-0005-0000-0000-0000940A0000}"/>
    <cellStyle name="Calculation 17 3 5" xfId="9388" xr:uid="{00000000-0005-0000-0000-0000950A0000}"/>
    <cellStyle name="Calculation 17 3 6" xfId="9535" xr:uid="{00000000-0005-0000-0000-0000960A0000}"/>
    <cellStyle name="Calculation 17 4" xfId="4013" xr:uid="{00000000-0005-0000-0000-0000970A0000}"/>
    <cellStyle name="Calculation 17 4 2" xfId="5682" xr:uid="{00000000-0005-0000-0000-0000980A0000}"/>
    <cellStyle name="Calculation 17 4 2 2" xfId="8632" xr:uid="{00000000-0005-0000-0000-0000990A0000}"/>
    <cellStyle name="Calculation 17 4 2 2 2" xfId="13372" xr:uid="{00000000-0005-0000-0000-00009A0A0000}"/>
    <cellStyle name="Calculation 17 4 2 2 3" xfId="15901" xr:uid="{00000000-0005-0000-0000-00009B0A0000}"/>
    <cellStyle name="Calculation 17 4 3" xfId="7135" xr:uid="{00000000-0005-0000-0000-00009C0A0000}"/>
    <cellStyle name="Calculation 17 4 3 2" xfId="11903" xr:uid="{00000000-0005-0000-0000-00009D0A0000}"/>
    <cellStyle name="Calculation 17 4 3 3" xfId="14442" xr:uid="{00000000-0005-0000-0000-00009E0A0000}"/>
    <cellStyle name="Calculation 17 4 4" xfId="10196" xr:uid="{00000000-0005-0000-0000-00009F0A0000}"/>
    <cellStyle name="Calculation 17 4 5" xfId="9248" xr:uid="{00000000-0005-0000-0000-0000A00A0000}"/>
    <cellStyle name="Calculation 17 5" xfId="4570" xr:uid="{00000000-0005-0000-0000-0000A10A0000}"/>
    <cellStyle name="Calculation 17 5 2" xfId="7524" xr:uid="{00000000-0005-0000-0000-0000A20A0000}"/>
    <cellStyle name="Calculation 17 5 2 2" xfId="12264" xr:uid="{00000000-0005-0000-0000-0000A30A0000}"/>
    <cellStyle name="Calculation 17 5 2 3" xfId="14793" xr:uid="{00000000-0005-0000-0000-0000A40A0000}"/>
    <cellStyle name="Calculation 17 5 3" xfId="10603" xr:uid="{00000000-0005-0000-0000-0000A50A0000}"/>
    <cellStyle name="Calculation 17 5 4" xfId="10002" xr:uid="{00000000-0005-0000-0000-0000A60A0000}"/>
    <cellStyle name="Calculation 17 6" xfId="6447" xr:uid="{00000000-0005-0000-0000-0000A70A0000}"/>
    <cellStyle name="Calculation 17 6 2" xfId="11357" xr:uid="{00000000-0005-0000-0000-0000A80A0000}"/>
    <cellStyle name="Calculation 17 6 3" xfId="13963" xr:uid="{00000000-0005-0000-0000-0000A90A0000}"/>
    <cellStyle name="Calculation 18" xfId="1155" xr:uid="{00000000-0005-0000-0000-0000AA0A0000}"/>
    <cellStyle name="Calculation 18 2" xfId="2132" xr:uid="{00000000-0005-0000-0000-0000AB0A0000}"/>
    <cellStyle name="Calculation 18 2 2" xfId="4016" xr:uid="{00000000-0005-0000-0000-0000AC0A0000}"/>
    <cellStyle name="Calculation 18 2 2 2" xfId="5685" xr:uid="{00000000-0005-0000-0000-0000AD0A0000}"/>
    <cellStyle name="Calculation 18 2 2 2 2" xfId="8635" xr:uid="{00000000-0005-0000-0000-0000AE0A0000}"/>
    <cellStyle name="Calculation 18 2 2 2 2 2" xfId="13375" xr:uid="{00000000-0005-0000-0000-0000AF0A0000}"/>
    <cellStyle name="Calculation 18 2 2 2 2 3" xfId="15904" xr:uid="{00000000-0005-0000-0000-0000B00A0000}"/>
    <cellStyle name="Calculation 18 2 2 3" xfId="7138" xr:uid="{00000000-0005-0000-0000-0000B10A0000}"/>
    <cellStyle name="Calculation 18 2 2 3 2" xfId="11906" xr:uid="{00000000-0005-0000-0000-0000B20A0000}"/>
    <cellStyle name="Calculation 18 2 2 3 3" xfId="14445" xr:uid="{00000000-0005-0000-0000-0000B30A0000}"/>
    <cellStyle name="Calculation 18 2 2 4" xfId="10199" xr:uid="{00000000-0005-0000-0000-0000B40A0000}"/>
    <cellStyle name="Calculation 18 2 2 5" xfId="10173" xr:uid="{00000000-0005-0000-0000-0000B50A0000}"/>
    <cellStyle name="Calculation 18 2 3" xfId="5241" xr:uid="{00000000-0005-0000-0000-0000B60A0000}"/>
    <cellStyle name="Calculation 18 2 3 2" xfId="8191" xr:uid="{00000000-0005-0000-0000-0000B70A0000}"/>
    <cellStyle name="Calculation 18 2 3 2 2" xfId="12931" xr:uid="{00000000-0005-0000-0000-0000B80A0000}"/>
    <cellStyle name="Calculation 18 2 3 2 3" xfId="15460" xr:uid="{00000000-0005-0000-0000-0000B90A0000}"/>
    <cellStyle name="Calculation 18 2 4" xfId="4797" xr:uid="{00000000-0005-0000-0000-0000BA0A0000}"/>
    <cellStyle name="Calculation 18 2 4 2" xfId="7749" xr:uid="{00000000-0005-0000-0000-0000BB0A0000}"/>
    <cellStyle name="Calculation 18 2 4 2 2" xfId="12489" xr:uid="{00000000-0005-0000-0000-0000BC0A0000}"/>
    <cellStyle name="Calculation 18 2 4 2 3" xfId="15018" xr:uid="{00000000-0005-0000-0000-0000BD0A0000}"/>
    <cellStyle name="Calculation 18 2 5" xfId="6444" xr:uid="{00000000-0005-0000-0000-0000BE0A0000}"/>
    <cellStyle name="Calculation 18 2 5 2" xfId="11354" xr:uid="{00000000-0005-0000-0000-0000BF0A0000}"/>
    <cellStyle name="Calculation 18 2 5 3" xfId="13960" xr:uid="{00000000-0005-0000-0000-0000C00A0000}"/>
    <cellStyle name="Calculation 18 2 6" xfId="6533" xr:uid="{00000000-0005-0000-0000-0000C10A0000}"/>
    <cellStyle name="Calculation 18 2 6 2" xfId="11406" xr:uid="{00000000-0005-0000-0000-0000C20A0000}"/>
    <cellStyle name="Calculation 18 2 6 3" xfId="14001" xr:uid="{00000000-0005-0000-0000-0000C30A0000}"/>
    <cellStyle name="Calculation 18 2 7" xfId="9391" xr:uid="{00000000-0005-0000-0000-0000C40A0000}"/>
    <cellStyle name="Calculation 18 2 8" xfId="9534" xr:uid="{00000000-0005-0000-0000-0000C50A0000}"/>
    <cellStyle name="Calculation 18 3" xfId="2131" xr:uid="{00000000-0005-0000-0000-0000C60A0000}"/>
    <cellStyle name="Calculation 18 3 2" xfId="5240" xr:uid="{00000000-0005-0000-0000-0000C70A0000}"/>
    <cellStyle name="Calculation 18 3 2 2" xfId="8190" xr:uid="{00000000-0005-0000-0000-0000C80A0000}"/>
    <cellStyle name="Calculation 18 3 2 2 2" xfId="12930" xr:uid="{00000000-0005-0000-0000-0000C90A0000}"/>
    <cellStyle name="Calculation 18 3 2 2 3" xfId="15459" xr:uid="{00000000-0005-0000-0000-0000CA0A0000}"/>
    <cellStyle name="Calculation 18 3 3" xfId="4796" xr:uid="{00000000-0005-0000-0000-0000CB0A0000}"/>
    <cellStyle name="Calculation 18 3 3 2" xfId="7748" xr:uid="{00000000-0005-0000-0000-0000CC0A0000}"/>
    <cellStyle name="Calculation 18 3 3 2 2" xfId="12488" xr:uid="{00000000-0005-0000-0000-0000CD0A0000}"/>
    <cellStyle name="Calculation 18 3 3 2 3" xfId="15017" xr:uid="{00000000-0005-0000-0000-0000CE0A0000}"/>
    <cellStyle name="Calculation 18 3 4" xfId="6532" xr:uid="{00000000-0005-0000-0000-0000CF0A0000}"/>
    <cellStyle name="Calculation 18 3 4 2" xfId="11405" xr:uid="{00000000-0005-0000-0000-0000D00A0000}"/>
    <cellStyle name="Calculation 18 3 4 3" xfId="14000" xr:uid="{00000000-0005-0000-0000-0000D10A0000}"/>
    <cellStyle name="Calculation 18 3 5" xfId="9390" xr:uid="{00000000-0005-0000-0000-0000D20A0000}"/>
    <cellStyle name="Calculation 18 3 6" xfId="11527" xr:uid="{00000000-0005-0000-0000-0000D30A0000}"/>
    <cellStyle name="Calculation 18 4" xfId="4015" xr:uid="{00000000-0005-0000-0000-0000D40A0000}"/>
    <cellStyle name="Calculation 18 4 2" xfId="5684" xr:uid="{00000000-0005-0000-0000-0000D50A0000}"/>
    <cellStyle name="Calculation 18 4 2 2" xfId="8634" xr:uid="{00000000-0005-0000-0000-0000D60A0000}"/>
    <cellStyle name="Calculation 18 4 2 2 2" xfId="13374" xr:uid="{00000000-0005-0000-0000-0000D70A0000}"/>
    <cellStyle name="Calculation 18 4 2 2 3" xfId="15903" xr:uid="{00000000-0005-0000-0000-0000D80A0000}"/>
    <cellStyle name="Calculation 18 4 3" xfId="7137" xr:uid="{00000000-0005-0000-0000-0000D90A0000}"/>
    <cellStyle name="Calculation 18 4 3 2" xfId="11905" xr:uid="{00000000-0005-0000-0000-0000DA0A0000}"/>
    <cellStyle name="Calculation 18 4 3 3" xfId="14444" xr:uid="{00000000-0005-0000-0000-0000DB0A0000}"/>
    <cellStyle name="Calculation 18 4 4" xfId="10198" xr:uid="{00000000-0005-0000-0000-0000DC0A0000}"/>
    <cellStyle name="Calculation 18 4 5" xfId="9247" xr:uid="{00000000-0005-0000-0000-0000DD0A0000}"/>
    <cellStyle name="Calculation 18 5" xfId="4571" xr:uid="{00000000-0005-0000-0000-0000DE0A0000}"/>
    <cellStyle name="Calculation 18 5 2" xfId="7525" xr:uid="{00000000-0005-0000-0000-0000DF0A0000}"/>
    <cellStyle name="Calculation 18 5 2 2" xfId="12265" xr:uid="{00000000-0005-0000-0000-0000E00A0000}"/>
    <cellStyle name="Calculation 18 5 2 3" xfId="14794" xr:uid="{00000000-0005-0000-0000-0000E10A0000}"/>
    <cellStyle name="Calculation 18 5 3" xfId="10604" xr:uid="{00000000-0005-0000-0000-0000E20A0000}"/>
    <cellStyle name="Calculation 18 5 4" xfId="9073" xr:uid="{00000000-0005-0000-0000-0000E30A0000}"/>
    <cellStyle name="Calculation 18 6" xfId="6445" xr:uid="{00000000-0005-0000-0000-0000E40A0000}"/>
    <cellStyle name="Calculation 18 6 2" xfId="11355" xr:uid="{00000000-0005-0000-0000-0000E50A0000}"/>
    <cellStyle name="Calculation 18 6 3" xfId="13961" xr:uid="{00000000-0005-0000-0000-0000E60A0000}"/>
    <cellStyle name="Calculation 19" xfId="1156" xr:uid="{00000000-0005-0000-0000-0000E70A0000}"/>
    <cellStyle name="Calculation 19 2" xfId="2134" xr:uid="{00000000-0005-0000-0000-0000E80A0000}"/>
    <cellStyle name="Calculation 19 2 2" xfId="4018" xr:uid="{00000000-0005-0000-0000-0000E90A0000}"/>
    <cellStyle name="Calculation 19 2 2 2" xfId="5687" xr:uid="{00000000-0005-0000-0000-0000EA0A0000}"/>
    <cellStyle name="Calculation 19 2 2 2 2" xfId="8637" xr:uid="{00000000-0005-0000-0000-0000EB0A0000}"/>
    <cellStyle name="Calculation 19 2 2 2 2 2" xfId="13377" xr:uid="{00000000-0005-0000-0000-0000EC0A0000}"/>
    <cellStyle name="Calculation 19 2 2 2 2 3" xfId="15906" xr:uid="{00000000-0005-0000-0000-0000ED0A0000}"/>
    <cellStyle name="Calculation 19 2 2 3" xfId="7140" xr:uid="{00000000-0005-0000-0000-0000EE0A0000}"/>
    <cellStyle name="Calculation 19 2 2 3 2" xfId="11908" xr:uid="{00000000-0005-0000-0000-0000EF0A0000}"/>
    <cellStyle name="Calculation 19 2 2 3 3" xfId="14447" xr:uid="{00000000-0005-0000-0000-0000F00A0000}"/>
    <cellStyle name="Calculation 19 2 2 4" xfId="10201" xr:uid="{00000000-0005-0000-0000-0000F10A0000}"/>
    <cellStyle name="Calculation 19 2 2 5" xfId="10172" xr:uid="{00000000-0005-0000-0000-0000F20A0000}"/>
    <cellStyle name="Calculation 19 2 3" xfId="5243" xr:uid="{00000000-0005-0000-0000-0000F30A0000}"/>
    <cellStyle name="Calculation 19 2 3 2" xfId="8193" xr:uid="{00000000-0005-0000-0000-0000F40A0000}"/>
    <cellStyle name="Calculation 19 2 3 2 2" xfId="12933" xr:uid="{00000000-0005-0000-0000-0000F50A0000}"/>
    <cellStyle name="Calculation 19 2 3 2 3" xfId="15462" xr:uid="{00000000-0005-0000-0000-0000F60A0000}"/>
    <cellStyle name="Calculation 19 2 4" xfId="4799" xr:uid="{00000000-0005-0000-0000-0000F70A0000}"/>
    <cellStyle name="Calculation 19 2 4 2" xfId="7751" xr:uid="{00000000-0005-0000-0000-0000F80A0000}"/>
    <cellStyle name="Calculation 19 2 4 2 2" xfId="12491" xr:uid="{00000000-0005-0000-0000-0000F90A0000}"/>
    <cellStyle name="Calculation 19 2 4 2 3" xfId="15020" xr:uid="{00000000-0005-0000-0000-0000FA0A0000}"/>
    <cellStyle name="Calculation 19 2 5" xfId="6442" xr:uid="{00000000-0005-0000-0000-0000FB0A0000}"/>
    <cellStyle name="Calculation 19 2 5 2" xfId="11352" xr:uid="{00000000-0005-0000-0000-0000FC0A0000}"/>
    <cellStyle name="Calculation 19 2 5 3" xfId="13958" xr:uid="{00000000-0005-0000-0000-0000FD0A0000}"/>
    <cellStyle name="Calculation 19 2 6" xfId="6535" xr:uid="{00000000-0005-0000-0000-0000FE0A0000}"/>
    <cellStyle name="Calculation 19 2 6 2" xfId="11408" xr:uid="{00000000-0005-0000-0000-0000FF0A0000}"/>
    <cellStyle name="Calculation 19 2 6 3" xfId="14003" xr:uid="{00000000-0005-0000-0000-0000000B0000}"/>
    <cellStyle name="Calculation 19 2 7" xfId="9393" xr:uid="{00000000-0005-0000-0000-0000010B0000}"/>
    <cellStyle name="Calculation 19 2 8" xfId="11526" xr:uid="{00000000-0005-0000-0000-0000020B0000}"/>
    <cellStyle name="Calculation 19 3" xfId="2133" xr:uid="{00000000-0005-0000-0000-0000030B0000}"/>
    <cellStyle name="Calculation 19 3 2" xfId="5242" xr:uid="{00000000-0005-0000-0000-0000040B0000}"/>
    <cellStyle name="Calculation 19 3 2 2" xfId="8192" xr:uid="{00000000-0005-0000-0000-0000050B0000}"/>
    <cellStyle name="Calculation 19 3 2 2 2" xfId="12932" xr:uid="{00000000-0005-0000-0000-0000060B0000}"/>
    <cellStyle name="Calculation 19 3 2 2 3" xfId="15461" xr:uid="{00000000-0005-0000-0000-0000070B0000}"/>
    <cellStyle name="Calculation 19 3 3" xfId="4798" xr:uid="{00000000-0005-0000-0000-0000080B0000}"/>
    <cellStyle name="Calculation 19 3 3 2" xfId="7750" xr:uid="{00000000-0005-0000-0000-0000090B0000}"/>
    <cellStyle name="Calculation 19 3 3 2 2" xfId="12490" xr:uid="{00000000-0005-0000-0000-00000A0B0000}"/>
    <cellStyle name="Calculation 19 3 3 2 3" xfId="15019" xr:uid="{00000000-0005-0000-0000-00000B0B0000}"/>
    <cellStyle name="Calculation 19 3 4" xfId="6534" xr:uid="{00000000-0005-0000-0000-00000C0B0000}"/>
    <cellStyle name="Calculation 19 3 4 2" xfId="11407" xr:uid="{00000000-0005-0000-0000-00000D0B0000}"/>
    <cellStyle name="Calculation 19 3 4 3" xfId="14002" xr:uid="{00000000-0005-0000-0000-00000E0B0000}"/>
    <cellStyle name="Calculation 19 3 5" xfId="9392" xr:uid="{00000000-0005-0000-0000-00000F0B0000}"/>
    <cellStyle name="Calculation 19 3 6" xfId="9363" xr:uid="{00000000-0005-0000-0000-0000100B0000}"/>
    <cellStyle name="Calculation 19 4" xfId="4017" xr:uid="{00000000-0005-0000-0000-0000110B0000}"/>
    <cellStyle name="Calculation 19 4 2" xfId="5686" xr:uid="{00000000-0005-0000-0000-0000120B0000}"/>
    <cellStyle name="Calculation 19 4 2 2" xfId="8636" xr:uid="{00000000-0005-0000-0000-0000130B0000}"/>
    <cellStyle name="Calculation 19 4 2 2 2" xfId="13376" xr:uid="{00000000-0005-0000-0000-0000140B0000}"/>
    <cellStyle name="Calculation 19 4 2 2 3" xfId="15905" xr:uid="{00000000-0005-0000-0000-0000150B0000}"/>
    <cellStyle name="Calculation 19 4 3" xfId="7139" xr:uid="{00000000-0005-0000-0000-0000160B0000}"/>
    <cellStyle name="Calculation 19 4 3 2" xfId="11907" xr:uid="{00000000-0005-0000-0000-0000170B0000}"/>
    <cellStyle name="Calculation 19 4 3 3" xfId="14446" xr:uid="{00000000-0005-0000-0000-0000180B0000}"/>
    <cellStyle name="Calculation 19 4 4" xfId="10200" xr:uid="{00000000-0005-0000-0000-0000190B0000}"/>
    <cellStyle name="Calculation 19 4 5" xfId="9246" xr:uid="{00000000-0005-0000-0000-00001A0B0000}"/>
    <cellStyle name="Calculation 19 5" xfId="4572" xr:uid="{00000000-0005-0000-0000-00001B0B0000}"/>
    <cellStyle name="Calculation 19 5 2" xfId="7526" xr:uid="{00000000-0005-0000-0000-00001C0B0000}"/>
    <cellStyle name="Calculation 19 5 2 2" xfId="12266" xr:uid="{00000000-0005-0000-0000-00001D0B0000}"/>
    <cellStyle name="Calculation 19 5 2 3" xfId="14795" xr:uid="{00000000-0005-0000-0000-00001E0B0000}"/>
    <cellStyle name="Calculation 19 5 3" xfId="10605" xr:uid="{00000000-0005-0000-0000-00001F0B0000}"/>
    <cellStyle name="Calculation 19 5 4" xfId="10001" xr:uid="{00000000-0005-0000-0000-0000200B0000}"/>
    <cellStyle name="Calculation 19 6" xfId="6443" xr:uid="{00000000-0005-0000-0000-0000210B0000}"/>
    <cellStyle name="Calculation 19 6 2" xfId="11353" xr:uid="{00000000-0005-0000-0000-0000220B0000}"/>
    <cellStyle name="Calculation 19 6 3" xfId="13959" xr:uid="{00000000-0005-0000-0000-0000230B0000}"/>
    <cellStyle name="Calculation 2" xfId="1157" xr:uid="{00000000-0005-0000-0000-0000240B0000}"/>
    <cellStyle name="Calculation 2 2" xfId="2136" xr:uid="{00000000-0005-0000-0000-0000250B0000}"/>
    <cellStyle name="Calculation 2 2 2" xfId="4020" xr:uid="{00000000-0005-0000-0000-0000260B0000}"/>
    <cellStyle name="Calculation 2 2 2 2" xfId="5689" xr:uid="{00000000-0005-0000-0000-0000270B0000}"/>
    <cellStyle name="Calculation 2 2 2 2 2" xfId="8639" xr:uid="{00000000-0005-0000-0000-0000280B0000}"/>
    <cellStyle name="Calculation 2 2 2 2 2 2" xfId="13379" xr:uid="{00000000-0005-0000-0000-0000290B0000}"/>
    <cellStyle name="Calculation 2 2 2 2 2 3" xfId="15908" xr:uid="{00000000-0005-0000-0000-00002A0B0000}"/>
    <cellStyle name="Calculation 2 2 2 3" xfId="7142" xr:uid="{00000000-0005-0000-0000-00002B0B0000}"/>
    <cellStyle name="Calculation 2 2 2 3 2" xfId="11910" xr:uid="{00000000-0005-0000-0000-00002C0B0000}"/>
    <cellStyle name="Calculation 2 2 2 3 3" xfId="14449" xr:uid="{00000000-0005-0000-0000-00002D0B0000}"/>
    <cellStyle name="Calculation 2 2 2 4" xfId="10203" xr:uid="{00000000-0005-0000-0000-00002E0B0000}"/>
    <cellStyle name="Calculation 2 2 2 5" xfId="10171" xr:uid="{00000000-0005-0000-0000-00002F0B0000}"/>
    <cellStyle name="Calculation 2 2 3" xfId="5245" xr:uid="{00000000-0005-0000-0000-0000300B0000}"/>
    <cellStyle name="Calculation 2 2 3 2" xfId="8195" xr:uid="{00000000-0005-0000-0000-0000310B0000}"/>
    <cellStyle name="Calculation 2 2 3 2 2" xfId="12935" xr:uid="{00000000-0005-0000-0000-0000320B0000}"/>
    <cellStyle name="Calculation 2 2 3 2 3" xfId="15464" xr:uid="{00000000-0005-0000-0000-0000330B0000}"/>
    <cellStyle name="Calculation 2 2 4" xfId="4801" xr:uid="{00000000-0005-0000-0000-0000340B0000}"/>
    <cellStyle name="Calculation 2 2 4 2" xfId="7753" xr:uid="{00000000-0005-0000-0000-0000350B0000}"/>
    <cellStyle name="Calculation 2 2 4 2 2" xfId="12493" xr:uid="{00000000-0005-0000-0000-0000360B0000}"/>
    <cellStyle name="Calculation 2 2 4 2 3" xfId="15022" xr:uid="{00000000-0005-0000-0000-0000370B0000}"/>
    <cellStyle name="Calculation 2 2 5" xfId="6440" xr:uid="{00000000-0005-0000-0000-0000380B0000}"/>
    <cellStyle name="Calculation 2 2 5 2" xfId="11350" xr:uid="{00000000-0005-0000-0000-0000390B0000}"/>
    <cellStyle name="Calculation 2 2 5 3" xfId="13956" xr:uid="{00000000-0005-0000-0000-00003A0B0000}"/>
    <cellStyle name="Calculation 2 2 6" xfId="6537" xr:uid="{00000000-0005-0000-0000-00003B0B0000}"/>
    <cellStyle name="Calculation 2 2 6 2" xfId="11410" xr:uid="{00000000-0005-0000-0000-00003C0B0000}"/>
    <cellStyle name="Calculation 2 2 6 3" xfId="14005" xr:uid="{00000000-0005-0000-0000-00003D0B0000}"/>
    <cellStyle name="Calculation 2 2 7" xfId="9395" xr:uid="{00000000-0005-0000-0000-00003E0B0000}"/>
    <cellStyle name="Calculation 2 2 8" xfId="9362" xr:uid="{00000000-0005-0000-0000-00003F0B0000}"/>
    <cellStyle name="Calculation 2 3" xfId="2135" xr:uid="{00000000-0005-0000-0000-0000400B0000}"/>
    <cellStyle name="Calculation 2 3 2" xfId="5244" xr:uid="{00000000-0005-0000-0000-0000410B0000}"/>
    <cellStyle name="Calculation 2 3 2 2" xfId="8194" xr:uid="{00000000-0005-0000-0000-0000420B0000}"/>
    <cellStyle name="Calculation 2 3 2 2 2" xfId="12934" xr:uid="{00000000-0005-0000-0000-0000430B0000}"/>
    <cellStyle name="Calculation 2 3 2 2 3" xfId="15463" xr:uid="{00000000-0005-0000-0000-0000440B0000}"/>
    <cellStyle name="Calculation 2 3 3" xfId="4800" xr:uid="{00000000-0005-0000-0000-0000450B0000}"/>
    <cellStyle name="Calculation 2 3 3 2" xfId="7752" xr:uid="{00000000-0005-0000-0000-0000460B0000}"/>
    <cellStyle name="Calculation 2 3 3 2 2" xfId="12492" xr:uid="{00000000-0005-0000-0000-0000470B0000}"/>
    <cellStyle name="Calculation 2 3 3 2 3" xfId="15021" xr:uid="{00000000-0005-0000-0000-0000480B0000}"/>
    <cellStyle name="Calculation 2 3 4" xfId="6536" xr:uid="{00000000-0005-0000-0000-0000490B0000}"/>
    <cellStyle name="Calculation 2 3 4 2" xfId="11409" xr:uid="{00000000-0005-0000-0000-00004A0B0000}"/>
    <cellStyle name="Calculation 2 3 4 3" xfId="14004" xr:uid="{00000000-0005-0000-0000-00004B0B0000}"/>
    <cellStyle name="Calculation 2 3 5" xfId="9394" xr:uid="{00000000-0005-0000-0000-00004C0B0000}"/>
    <cellStyle name="Calculation 2 3 6" xfId="9533" xr:uid="{00000000-0005-0000-0000-00004D0B0000}"/>
    <cellStyle name="Calculation 2 4" xfId="4019" xr:uid="{00000000-0005-0000-0000-00004E0B0000}"/>
    <cellStyle name="Calculation 2 4 2" xfId="5688" xr:uid="{00000000-0005-0000-0000-00004F0B0000}"/>
    <cellStyle name="Calculation 2 4 2 2" xfId="8638" xr:uid="{00000000-0005-0000-0000-0000500B0000}"/>
    <cellStyle name="Calculation 2 4 2 2 2" xfId="13378" xr:uid="{00000000-0005-0000-0000-0000510B0000}"/>
    <cellStyle name="Calculation 2 4 2 2 3" xfId="15907" xr:uid="{00000000-0005-0000-0000-0000520B0000}"/>
    <cellStyle name="Calculation 2 4 3" xfId="7141" xr:uid="{00000000-0005-0000-0000-0000530B0000}"/>
    <cellStyle name="Calculation 2 4 3 2" xfId="11909" xr:uid="{00000000-0005-0000-0000-0000540B0000}"/>
    <cellStyle name="Calculation 2 4 3 3" xfId="14448" xr:uid="{00000000-0005-0000-0000-0000550B0000}"/>
    <cellStyle name="Calculation 2 4 4" xfId="10202" xr:uid="{00000000-0005-0000-0000-0000560B0000}"/>
    <cellStyle name="Calculation 2 4 5" xfId="9245" xr:uid="{00000000-0005-0000-0000-0000570B0000}"/>
    <cellStyle name="Calculation 2 5" xfId="4573" xr:uid="{00000000-0005-0000-0000-0000580B0000}"/>
    <cellStyle name="Calculation 2 5 2" xfId="7527" xr:uid="{00000000-0005-0000-0000-0000590B0000}"/>
    <cellStyle name="Calculation 2 5 2 2" xfId="12267" xr:uid="{00000000-0005-0000-0000-00005A0B0000}"/>
    <cellStyle name="Calculation 2 5 2 3" xfId="14796" xr:uid="{00000000-0005-0000-0000-00005B0B0000}"/>
    <cellStyle name="Calculation 2 5 3" xfId="10606" xr:uid="{00000000-0005-0000-0000-00005C0B0000}"/>
    <cellStyle name="Calculation 2 5 4" xfId="9072" xr:uid="{00000000-0005-0000-0000-00005D0B0000}"/>
    <cellStyle name="Calculation 2 6" xfId="6441" xr:uid="{00000000-0005-0000-0000-00005E0B0000}"/>
    <cellStyle name="Calculation 2 6 2" xfId="11351" xr:uid="{00000000-0005-0000-0000-00005F0B0000}"/>
    <cellStyle name="Calculation 2 6 3" xfId="13957" xr:uid="{00000000-0005-0000-0000-0000600B0000}"/>
    <cellStyle name="Calculation 20" xfId="1158" xr:uid="{00000000-0005-0000-0000-0000610B0000}"/>
    <cellStyle name="Calculation 20 2" xfId="2138" xr:uid="{00000000-0005-0000-0000-0000620B0000}"/>
    <cellStyle name="Calculation 20 2 2" xfId="4022" xr:uid="{00000000-0005-0000-0000-0000630B0000}"/>
    <cellStyle name="Calculation 20 2 2 2" xfId="5691" xr:uid="{00000000-0005-0000-0000-0000640B0000}"/>
    <cellStyle name="Calculation 20 2 2 2 2" xfId="8641" xr:uid="{00000000-0005-0000-0000-0000650B0000}"/>
    <cellStyle name="Calculation 20 2 2 2 2 2" xfId="13381" xr:uid="{00000000-0005-0000-0000-0000660B0000}"/>
    <cellStyle name="Calculation 20 2 2 2 2 3" xfId="15910" xr:uid="{00000000-0005-0000-0000-0000670B0000}"/>
    <cellStyle name="Calculation 20 2 2 3" xfId="7144" xr:uid="{00000000-0005-0000-0000-0000680B0000}"/>
    <cellStyle name="Calculation 20 2 2 3 2" xfId="11912" xr:uid="{00000000-0005-0000-0000-0000690B0000}"/>
    <cellStyle name="Calculation 20 2 2 3 3" xfId="14451" xr:uid="{00000000-0005-0000-0000-00006A0B0000}"/>
    <cellStyle name="Calculation 20 2 2 4" xfId="10205" xr:uid="{00000000-0005-0000-0000-00006B0B0000}"/>
    <cellStyle name="Calculation 20 2 2 5" xfId="10170" xr:uid="{00000000-0005-0000-0000-00006C0B0000}"/>
    <cellStyle name="Calculation 20 2 3" xfId="5247" xr:uid="{00000000-0005-0000-0000-00006D0B0000}"/>
    <cellStyle name="Calculation 20 2 3 2" xfId="8197" xr:uid="{00000000-0005-0000-0000-00006E0B0000}"/>
    <cellStyle name="Calculation 20 2 3 2 2" xfId="12937" xr:uid="{00000000-0005-0000-0000-00006F0B0000}"/>
    <cellStyle name="Calculation 20 2 3 2 3" xfId="15466" xr:uid="{00000000-0005-0000-0000-0000700B0000}"/>
    <cellStyle name="Calculation 20 2 4" xfId="4803" xr:uid="{00000000-0005-0000-0000-0000710B0000}"/>
    <cellStyle name="Calculation 20 2 4 2" xfId="7755" xr:uid="{00000000-0005-0000-0000-0000720B0000}"/>
    <cellStyle name="Calculation 20 2 4 2 2" xfId="12495" xr:uid="{00000000-0005-0000-0000-0000730B0000}"/>
    <cellStyle name="Calculation 20 2 4 2 3" xfId="15024" xr:uid="{00000000-0005-0000-0000-0000740B0000}"/>
    <cellStyle name="Calculation 20 2 5" xfId="6438" xr:uid="{00000000-0005-0000-0000-0000750B0000}"/>
    <cellStyle name="Calculation 20 2 5 2" xfId="11348" xr:uid="{00000000-0005-0000-0000-0000760B0000}"/>
    <cellStyle name="Calculation 20 2 5 3" xfId="13954" xr:uid="{00000000-0005-0000-0000-0000770B0000}"/>
    <cellStyle name="Calculation 20 2 6" xfId="6539" xr:uid="{00000000-0005-0000-0000-0000780B0000}"/>
    <cellStyle name="Calculation 20 2 6 2" xfId="11412" xr:uid="{00000000-0005-0000-0000-0000790B0000}"/>
    <cellStyle name="Calculation 20 2 6 3" xfId="14007" xr:uid="{00000000-0005-0000-0000-00007A0B0000}"/>
    <cellStyle name="Calculation 20 2 7" xfId="9397" xr:uid="{00000000-0005-0000-0000-00007B0B0000}"/>
    <cellStyle name="Calculation 20 2 8" xfId="9532" xr:uid="{00000000-0005-0000-0000-00007C0B0000}"/>
    <cellStyle name="Calculation 20 3" xfId="2137" xr:uid="{00000000-0005-0000-0000-00007D0B0000}"/>
    <cellStyle name="Calculation 20 3 2" xfId="5246" xr:uid="{00000000-0005-0000-0000-00007E0B0000}"/>
    <cellStyle name="Calculation 20 3 2 2" xfId="8196" xr:uid="{00000000-0005-0000-0000-00007F0B0000}"/>
    <cellStyle name="Calculation 20 3 2 2 2" xfId="12936" xr:uid="{00000000-0005-0000-0000-0000800B0000}"/>
    <cellStyle name="Calculation 20 3 2 2 3" xfId="15465" xr:uid="{00000000-0005-0000-0000-0000810B0000}"/>
    <cellStyle name="Calculation 20 3 3" xfId="4802" xr:uid="{00000000-0005-0000-0000-0000820B0000}"/>
    <cellStyle name="Calculation 20 3 3 2" xfId="7754" xr:uid="{00000000-0005-0000-0000-0000830B0000}"/>
    <cellStyle name="Calculation 20 3 3 2 2" xfId="12494" xr:uid="{00000000-0005-0000-0000-0000840B0000}"/>
    <cellStyle name="Calculation 20 3 3 2 3" xfId="15023" xr:uid="{00000000-0005-0000-0000-0000850B0000}"/>
    <cellStyle name="Calculation 20 3 4" xfId="6538" xr:uid="{00000000-0005-0000-0000-0000860B0000}"/>
    <cellStyle name="Calculation 20 3 4 2" xfId="11411" xr:uid="{00000000-0005-0000-0000-0000870B0000}"/>
    <cellStyle name="Calculation 20 3 4 3" xfId="14006" xr:uid="{00000000-0005-0000-0000-0000880B0000}"/>
    <cellStyle name="Calculation 20 3 5" xfId="9396" xr:uid="{00000000-0005-0000-0000-0000890B0000}"/>
    <cellStyle name="Calculation 20 3 6" xfId="11525" xr:uid="{00000000-0005-0000-0000-00008A0B0000}"/>
    <cellStyle name="Calculation 20 4" xfId="4021" xr:uid="{00000000-0005-0000-0000-00008B0B0000}"/>
    <cellStyle name="Calculation 20 4 2" xfId="5690" xr:uid="{00000000-0005-0000-0000-00008C0B0000}"/>
    <cellStyle name="Calculation 20 4 2 2" xfId="8640" xr:uid="{00000000-0005-0000-0000-00008D0B0000}"/>
    <cellStyle name="Calculation 20 4 2 2 2" xfId="13380" xr:uid="{00000000-0005-0000-0000-00008E0B0000}"/>
    <cellStyle name="Calculation 20 4 2 2 3" xfId="15909" xr:uid="{00000000-0005-0000-0000-00008F0B0000}"/>
    <cellStyle name="Calculation 20 4 3" xfId="7143" xr:uid="{00000000-0005-0000-0000-0000900B0000}"/>
    <cellStyle name="Calculation 20 4 3 2" xfId="11911" xr:uid="{00000000-0005-0000-0000-0000910B0000}"/>
    <cellStyle name="Calculation 20 4 3 3" xfId="14450" xr:uid="{00000000-0005-0000-0000-0000920B0000}"/>
    <cellStyle name="Calculation 20 4 4" xfId="10204" xr:uid="{00000000-0005-0000-0000-0000930B0000}"/>
    <cellStyle name="Calculation 20 4 5" xfId="9244" xr:uid="{00000000-0005-0000-0000-0000940B0000}"/>
    <cellStyle name="Calculation 20 5" xfId="4574" xr:uid="{00000000-0005-0000-0000-0000950B0000}"/>
    <cellStyle name="Calculation 20 5 2" xfId="7528" xr:uid="{00000000-0005-0000-0000-0000960B0000}"/>
    <cellStyle name="Calculation 20 5 2 2" xfId="12268" xr:uid="{00000000-0005-0000-0000-0000970B0000}"/>
    <cellStyle name="Calculation 20 5 2 3" xfId="14797" xr:uid="{00000000-0005-0000-0000-0000980B0000}"/>
    <cellStyle name="Calculation 20 5 3" xfId="10607" xr:uid="{00000000-0005-0000-0000-0000990B0000}"/>
    <cellStyle name="Calculation 20 5 4" xfId="10000" xr:uid="{00000000-0005-0000-0000-00009A0B0000}"/>
    <cellStyle name="Calculation 20 6" xfId="6439" xr:uid="{00000000-0005-0000-0000-00009B0B0000}"/>
    <cellStyle name="Calculation 20 6 2" xfId="11349" xr:uid="{00000000-0005-0000-0000-00009C0B0000}"/>
    <cellStyle name="Calculation 20 6 3" xfId="13955" xr:uid="{00000000-0005-0000-0000-00009D0B0000}"/>
    <cellStyle name="Calculation 21" xfId="1159" xr:uid="{00000000-0005-0000-0000-00009E0B0000}"/>
    <cellStyle name="Calculation 21 2" xfId="2140" xr:uid="{00000000-0005-0000-0000-00009F0B0000}"/>
    <cellStyle name="Calculation 21 2 2" xfId="4024" xr:uid="{00000000-0005-0000-0000-0000A00B0000}"/>
    <cellStyle name="Calculation 21 2 2 2" xfId="5693" xr:uid="{00000000-0005-0000-0000-0000A10B0000}"/>
    <cellStyle name="Calculation 21 2 2 2 2" xfId="8643" xr:uid="{00000000-0005-0000-0000-0000A20B0000}"/>
    <cellStyle name="Calculation 21 2 2 2 2 2" xfId="13383" xr:uid="{00000000-0005-0000-0000-0000A30B0000}"/>
    <cellStyle name="Calculation 21 2 2 2 2 3" xfId="15912" xr:uid="{00000000-0005-0000-0000-0000A40B0000}"/>
    <cellStyle name="Calculation 21 2 2 3" xfId="7146" xr:uid="{00000000-0005-0000-0000-0000A50B0000}"/>
    <cellStyle name="Calculation 21 2 2 3 2" xfId="11914" xr:uid="{00000000-0005-0000-0000-0000A60B0000}"/>
    <cellStyle name="Calculation 21 2 2 3 3" xfId="14453" xr:uid="{00000000-0005-0000-0000-0000A70B0000}"/>
    <cellStyle name="Calculation 21 2 2 4" xfId="10207" xr:uid="{00000000-0005-0000-0000-0000A80B0000}"/>
    <cellStyle name="Calculation 21 2 2 5" xfId="10169" xr:uid="{00000000-0005-0000-0000-0000A90B0000}"/>
    <cellStyle name="Calculation 21 2 3" xfId="5249" xr:uid="{00000000-0005-0000-0000-0000AA0B0000}"/>
    <cellStyle name="Calculation 21 2 3 2" xfId="8199" xr:uid="{00000000-0005-0000-0000-0000AB0B0000}"/>
    <cellStyle name="Calculation 21 2 3 2 2" xfId="12939" xr:uid="{00000000-0005-0000-0000-0000AC0B0000}"/>
    <cellStyle name="Calculation 21 2 3 2 3" xfId="15468" xr:uid="{00000000-0005-0000-0000-0000AD0B0000}"/>
    <cellStyle name="Calculation 21 2 4" xfId="4805" xr:uid="{00000000-0005-0000-0000-0000AE0B0000}"/>
    <cellStyle name="Calculation 21 2 4 2" xfId="7757" xr:uid="{00000000-0005-0000-0000-0000AF0B0000}"/>
    <cellStyle name="Calculation 21 2 4 2 2" xfId="12497" xr:uid="{00000000-0005-0000-0000-0000B00B0000}"/>
    <cellStyle name="Calculation 21 2 4 2 3" xfId="15026" xr:uid="{00000000-0005-0000-0000-0000B10B0000}"/>
    <cellStyle name="Calculation 21 2 5" xfId="6436" xr:uid="{00000000-0005-0000-0000-0000B20B0000}"/>
    <cellStyle name="Calculation 21 2 5 2" xfId="11346" xr:uid="{00000000-0005-0000-0000-0000B30B0000}"/>
    <cellStyle name="Calculation 21 2 5 3" xfId="13952" xr:uid="{00000000-0005-0000-0000-0000B40B0000}"/>
    <cellStyle name="Calculation 21 2 6" xfId="6541" xr:uid="{00000000-0005-0000-0000-0000B50B0000}"/>
    <cellStyle name="Calculation 21 2 6 2" xfId="11414" xr:uid="{00000000-0005-0000-0000-0000B60B0000}"/>
    <cellStyle name="Calculation 21 2 6 3" xfId="14009" xr:uid="{00000000-0005-0000-0000-0000B70B0000}"/>
    <cellStyle name="Calculation 21 2 7" xfId="9399" xr:uid="{00000000-0005-0000-0000-0000B80B0000}"/>
    <cellStyle name="Calculation 21 2 8" xfId="11524" xr:uid="{00000000-0005-0000-0000-0000B90B0000}"/>
    <cellStyle name="Calculation 21 3" xfId="2139" xr:uid="{00000000-0005-0000-0000-0000BA0B0000}"/>
    <cellStyle name="Calculation 21 3 2" xfId="5248" xr:uid="{00000000-0005-0000-0000-0000BB0B0000}"/>
    <cellStyle name="Calculation 21 3 2 2" xfId="8198" xr:uid="{00000000-0005-0000-0000-0000BC0B0000}"/>
    <cellStyle name="Calculation 21 3 2 2 2" xfId="12938" xr:uid="{00000000-0005-0000-0000-0000BD0B0000}"/>
    <cellStyle name="Calculation 21 3 2 2 3" xfId="15467" xr:uid="{00000000-0005-0000-0000-0000BE0B0000}"/>
    <cellStyle name="Calculation 21 3 3" xfId="4804" xr:uid="{00000000-0005-0000-0000-0000BF0B0000}"/>
    <cellStyle name="Calculation 21 3 3 2" xfId="7756" xr:uid="{00000000-0005-0000-0000-0000C00B0000}"/>
    <cellStyle name="Calculation 21 3 3 2 2" xfId="12496" xr:uid="{00000000-0005-0000-0000-0000C10B0000}"/>
    <cellStyle name="Calculation 21 3 3 2 3" xfId="15025" xr:uid="{00000000-0005-0000-0000-0000C20B0000}"/>
    <cellStyle name="Calculation 21 3 4" xfId="6540" xr:uid="{00000000-0005-0000-0000-0000C30B0000}"/>
    <cellStyle name="Calculation 21 3 4 2" xfId="11413" xr:uid="{00000000-0005-0000-0000-0000C40B0000}"/>
    <cellStyle name="Calculation 21 3 4 3" xfId="14008" xr:uid="{00000000-0005-0000-0000-0000C50B0000}"/>
    <cellStyle name="Calculation 21 3 5" xfId="9398" xr:uid="{00000000-0005-0000-0000-0000C60B0000}"/>
    <cellStyle name="Calculation 21 3 6" xfId="9361" xr:uid="{00000000-0005-0000-0000-0000C70B0000}"/>
    <cellStyle name="Calculation 21 4" xfId="4023" xr:uid="{00000000-0005-0000-0000-0000C80B0000}"/>
    <cellStyle name="Calculation 21 4 2" xfId="5692" xr:uid="{00000000-0005-0000-0000-0000C90B0000}"/>
    <cellStyle name="Calculation 21 4 2 2" xfId="8642" xr:uid="{00000000-0005-0000-0000-0000CA0B0000}"/>
    <cellStyle name="Calculation 21 4 2 2 2" xfId="13382" xr:uid="{00000000-0005-0000-0000-0000CB0B0000}"/>
    <cellStyle name="Calculation 21 4 2 2 3" xfId="15911" xr:uid="{00000000-0005-0000-0000-0000CC0B0000}"/>
    <cellStyle name="Calculation 21 4 3" xfId="7145" xr:uid="{00000000-0005-0000-0000-0000CD0B0000}"/>
    <cellStyle name="Calculation 21 4 3 2" xfId="11913" xr:uid="{00000000-0005-0000-0000-0000CE0B0000}"/>
    <cellStyle name="Calculation 21 4 3 3" xfId="14452" xr:uid="{00000000-0005-0000-0000-0000CF0B0000}"/>
    <cellStyle name="Calculation 21 4 4" xfId="10206" xr:uid="{00000000-0005-0000-0000-0000D00B0000}"/>
    <cellStyle name="Calculation 21 4 5" xfId="9243" xr:uid="{00000000-0005-0000-0000-0000D10B0000}"/>
    <cellStyle name="Calculation 21 5" xfId="4575" xr:uid="{00000000-0005-0000-0000-0000D20B0000}"/>
    <cellStyle name="Calculation 21 5 2" xfId="7529" xr:uid="{00000000-0005-0000-0000-0000D30B0000}"/>
    <cellStyle name="Calculation 21 5 2 2" xfId="12269" xr:uid="{00000000-0005-0000-0000-0000D40B0000}"/>
    <cellStyle name="Calculation 21 5 2 3" xfId="14798" xr:uid="{00000000-0005-0000-0000-0000D50B0000}"/>
    <cellStyle name="Calculation 21 5 3" xfId="10608" xr:uid="{00000000-0005-0000-0000-0000D60B0000}"/>
    <cellStyle name="Calculation 21 5 4" xfId="9071" xr:uid="{00000000-0005-0000-0000-0000D70B0000}"/>
    <cellStyle name="Calculation 21 6" xfId="6437" xr:uid="{00000000-0005-0000-0000-0000D80B0000}"/>
    <cellStyle name="Calculation 21 6 2" xfId="11347" xr:uid="{00000000-0005-0000-0000-0000D90B0000}"/>
    <cellStyle name="Calculation 21 6 3" xfId="13953" xr:uid="{00000000-0005-0000-0000-0000DA0B0000}"/>
    <cellStyle name="Calculation 22" xfId="1160" xr:uid="{00000000-0005-0000-0000-0000DB0B0000}"/>
    <cellStyle name="Calculation 22 2" xfId="2142" xr:uid="{00000000-0005-0000-0000-0000DC0B0000}"/>
    <cellStyle name="Calculation 22 2 2" xfId="4026" xr:uid="{00000000-0005-0000-0000-0000DD0B0000}"/>
    <cellStyle name="Calculation 22 2 2 2" xfId="5695" xr:uid="{00000000-0005-0000-0000-0000DE0B0000}"/>
    <cellStyle name="Calculation 22 2 2 2 2" xfId="8645" xr:uid="{00000000-0005-0000-0000-0000DF0B0000}"/>
    <cellStyle name="Calculation 22 2 2 2 2 2" xfId="13385" xr:uid="{00000000-0005-0000-0000-0000E00B0000}"/>
    <cellStyle name="Calculation 22 2 2 2 2 3" xfId="15914" xr:uid="{00000000-0005-0000-0000-0000E10B0000}"/>
    <cellStyle name="Calculation 22 2 2 3" xfId="7148" xr:uid="{00000000-0005-0000-0000-0000E20B0000}"/>
    <cellStyle name="Calculation 22 2 2 3 2" xfId="11916" xr:uid="{00000000-0005-0000-0000-0000E30B0000}"/>
    <cellStyle name="Calculation 22 2 2 3 3" xfId="14455" xr:uid="{00000000-0005-0000-0000-0000E40B0000}"/>
    <cellStyle name="Calculation 22 2 2 4" xfId="10209" xr:uid="{00000000-0005-0000-0000-0000E50B0000}"/>
    <cellStyle name="Calculation 22 2 2 5" xfId="10168" xr:uid="{00000000-0005-0000-0000-0000E60B0000}"/>
    <cellStyle name="Calculation 22 2 3" xfId="5251" xr:uid="{00000000-0005-0000-0000-0000E70B0000}"/>
    <cellStyle name="Calculation 22 2 3 2" xfId="8201" xr:uid="{00000000-0005-0000-0000-0000E80B0000}"/>
    <cellStyle name="Calculation 22 2 3 2 2" xfId="12941" xr:uid="{00000000-0005-0000-0000-0000E90B0000}"/>
    <cellStyle name="Calculation 22 2 3 2 3" xfId="15470" xr:uid="{00000000-0005-0000-0000-0000EA0B0000}"/>
    <cellStyle name="Calculation 22 2 4" xfId="4807" xr:uid="{00000000-0005-0000-0000-0000EB0B0000}"/>
    <cellStyle name="Calculation 22 2 4 2" xfId="7759" xr:uid="{00000000-0005-0000-0000-0000EC0B0000}"/>
    <cellStyle name="Calculation 22 2 4 2 2" xfId="12499" xr:uid="{00000000-0005-0000-0000-0000ED0B0000}"/>
    <cellStyle name="Calculation 22 2 4 2 3" xfId="15028" xr:uid="{00000000-0005-0000-0000-0000EE0B0000}"/>
    <cellStyle name="Calculation 22 2 5" xfId="6434" xr:uid="{00000000-0005-0000-0000-0000EF0B0000}"/>
    <cellStyle name="Calculation 22 2 5 2" xfId="11344" xr:uid="{00000000-0005-0000-0000-0000F00B0000}"/>
    <cellStyle name="Calculation 22 2 5 3" xfId="13950" xr:uid="{00000000-0005-0000-0000-0000F10B0000}"/>
    <cellStyle name="Calculation 22 2 6" xfId="6543" xr:uid="{00000000-0005-0000-0000-0000F20B0000}"/>
    <cellStyle name="Calculation 22 2 6 2" xfId="11416" xr:uid="{00000000-0005-0000-0000-0000F30B0000}"/>
    <cellStyle name="Calculation 22 2 6 3" xfId="14011" xr:uid="{00000000-0005-0000-0000-0000F40B0000}"/>
    <cellStyle name="Calculation 22 2 7" xfId="9401" xr:uid="{00000000-0005-0000-0000-0000F50B0000}"/>
    <cellStyle name="Calculation 22 2 8" xfId="9360" xr:uid="{00000000-0005-0000-0000-0000F60B0000}"/>
    <cellStyle name="Calculation 22 3" xfId="2141" xr:uid="{00000000-0005-0000-0000-0000F70B0000}"/>
    <cellStyle name="Calculation 22 3 2" xfId="5250" xr:uid="{00000000-0005-0000-0000-0000F80B0000}"/>
    <cellStyle name="Calculation 22 3 2 2" xfId="8200" xr:uid="{00000000-0005-0000-0000-0000F90B0000}"/>
    <cellStyle name="Calculation 22 3 2 2 2" xfId="12940" xr:uid="{00000000-0005-0000-0000-0000FA0B0000}"/>
    <cellStyle name="Calculation 22 3 2 2 3" xfId="15469" xr:uid="{00000000-0005-0000-0000-0000FB0B0000}"/>
    <cellStyle name="Calculation 22 3 3" xfId="4806" xr:uid="{00000000-0005-0000-0000-0000FC0B0000}"/>
    <cellStyle name="Calculation 22 3 3 2" xfId="7758" xr:uid="{00000000-0005-0000-0000-0000FD0B0000}"/>
    <cellStyle name="Calculation 22 3 3 2 2" xfId="12498" xr:uid="{00000000-0005-0000-0000-0000FE0B0000}"/>
    <cellStyle name="Calculation 22 3 3 2 3" xfId="15027" xr:uid="{00000000-0005-0000-0000-0000FF0B0000}"/>
    <cellStyle name="Calculation 22 3 4" xfId="6542" xr:uid="{00000000-0005-0000-0000-0000000C0000}"/>
    <cellStyle name="Calculation 22 3 4 2" xfId="11415" xr:uid="{00000000-0005-0000-0000-0000010C0000}"/>
    <cellStyle name="Calculation 22 3 4 3" xfId="14010" xr:uid="{00000000-0005-0000-0000-0000020C0000}"/>
    <cellStyle name="Calculation 22 3 5" xfId="9400" xr:uid="{00000000-0005-0000-0000-0000030C0000}"/>
    <cellStyle name="Calculation 22 3 6" xfId="9531" xr:uid="{00000000-0005-0000-0000-0000040C0000}"/>
    <cellStyle name="Calculation 22 4" xfId="4025" xr:uid="{00000000-0005-0000-0000-0000050C0000}"/>
    <cellStyle name="Calculation 22 4 2" xfId="5694" xr:uid="{00000000-0005-0000-0000-0000060C0000}"/>
    <cellStyle name="Calculation 22 4 2 2" xfId="8644" xr:uid="{00000000-0005-0000-0000-0000070C0000}"/>
    <cellStyle name="Calculation 22 4 2 2 2" xfId="13384" xr:uid="{00000000-0005-0000-0000-0000080C0000}"/>
    <cellStyle name="Calculation 22 4 2 2 3" xfId="15913" xr:uid="{00000000-0005-0000-0000-0000090C0000}"/>
    <cellStyle name="Calculation 22 4 3" xfId="7147" xr:uid="{00000000-0005-0000-0000-00000A0C0000}"/>
    <cellStyle name="Calculation 22 4 3 2" xfId="11915" xr:uid="{00000000-0005-0000-0000-00000B0C0000}"/>
    <cellStyle name="Calculation 22 4 3 3" xfId="14454" xr:uid="{00000000-0005-0000-0000-00000C0C0000}"/>
    <cellStyle name="Calculation 22 4 4" xfId="10208" xr:uid="{00000000-0005-0000-0000-00000D0C0000}"/>
    <cellStyle name="Calculation 22 4 5" xfId="9242" xr:uid="{00000000-0005-0000-0000-00000E0C0000}"/>
    <cellStyle name="Calculation 22 5" xfId="4576" xr:uid="{00000000-0005-0000-0000-00000F0C0000}"/>
    <cellStyle name="Calculation 22 5 2" xfId="7530" xr:uid="{00000000-0005-0000-0000-0000100C0000}"/>
    <cellStyle name="Calculation 22 5 2 2" xfId="12270" xr:uid="{00000000-0005-0000-0000-0000110C0000}"/>
    <cellStyle name="Calculation 22 5 2 3" xfId="14799" xr:uid="{00000000-0005-0000-0000-0000120C0000}"/>
    <cellStyle name="Calculation 22 5 3" xfId="10609" xr:uid="{00000000-0005-0000-0000-0000130C0000}"/>
    <cellStyle name="Calculation 22 5 4" xfId="9999" xr:uid="{00000000-0005-0000-0000-0000140C0000}"/>
    <cellStyle name="Calculation 22 6" xfId="6435" xr:uid="{00000000-0005-0000-0000-0000150C0000}"/>
    <cellStyle name="Calculation 22 6 2" xfId="11345" xr:uid="{00000000-0005-0000-0000-0000160C0000}"/>
    <cellStyle name="Calculation 22 6 3" xfId="13951" xr:uid="{00000000-0005-0000-0000-0000170C0000}"/>
    <cellStyle name="Calculation 23" xfId="1161" xr:uid="{00000000-0005-0000-0000-0000180C0000}"/>
    <cellStyle name="Calculation 23 2" xfId="2144" xr:uid="{00000000-0005-0000-0000-0000190C0000}"/>
    <cellStyle name="Calculation 23 2 2" xfId="4028" xr:uid="{00000000-0005-0000-0000-00001A0C0000}"/>
    <cellStyle name="Calculation 23 2 2 2" xfId="5697" xr:uid="{00000000-0005-0000-0000-00001B0C0000}"/>
    <cellStyle name="Calculation 23 2 2 2 2" xfId="8647" xr:uid="{00000000-0005-0000-0000-00001C0C0000}"/>
    <cellStyle name="Calculation 23 2 2 2 2 2" xfId="13387" xr:uid="{00000000-0005-0000-0000-00001D0C0000}"/>
    <cellStyle name="Calculation 23 2 2 2 2 3" xfId="15916" xr:uid="{00000000-0005-0000-0000-00001E0C0000}"/>
    <cellStyle name="Calculation 23 2 2 3" xfId="7150" xr:uid="{00000000-0005-0000-0000-00001F0C0000}"/>
    <cellStyle name="Calculation 23 2 2 3 2" xfId="11918" xr:uid="{00000000-0005-0000-0000-0000200C0000}"/>
    <cellStyle name="Calculation 23 2 2 3 3" xfId="14457" xr:uid="{00000000-0005-0000-0000-0000210C0000}"/>
    <cellStyle name="Calculation 23 2 2 4" xfId="10211" xr:uid="{00000000-0005-0000-0000-0000220C0000}"/>
    <cellStyle name="Calculation 23 2 2 5" xfId="10167" xr:uid="{00000000-0005-0000-0000-0000230C0000}"/>
    <cellStyle name="Calculation 23 2 3" xfId="5253" xr:uid="{00000000-0005-0000-0000-0000240C0000}"/>
    <cellStyle name="Calculation 23 2 3 2" xfId="8203" xr:uid="{00000000-0005-0000-0000-0000250C0000}"/>
    <cellStyle name="Calculation 23 2 3 2 2" xfId="12943" xr:uid="{00000000-0005-0000-0000-0000260C0000}"/>
    <cellStyle name="Calculation 23 2 3 2 3" xfId="15472" xr:uid="{00000000-0005-0000-0000-0000270C0000}"/>
    <cellStyle name="Calculation 23 2 4" xfId="4809" xr:uid="{00000000-0005-0000-0000-0000280C0000}"/>
    <cellStyle name="Calculation 23 2 4 2" xfId="7761" xr:uid="{00000000-0005-0000-0000-0000290C0000}"/>
    <cellStyle name="Calculation 23 2 4 2 2" xfId="12501" xr:uid="{00000000-0005-0000-0000-00002A0C0000}"/>
    <cellStyle name="Calculation 23 2 4 2 3" xfId="15030" xr:uid="{00000000-0005-0000-0000-00002B0C0000}"/>
    <cellStyle name="Calculation 23 2 5" xfId="6432" xr:uid="{00000000-0005-0000-0000-00002C0C0000}"/>
    <cellStyle name="Calculation 23 2 5 2" xfId="11342" xr:uid="{00000000-0005-0000-0000-00002D0C0000}"/>
    <cellStyle name="Calculation 23 2 5 3" xfId="13948" xr:uid="{00000000-0005-0000-0000-00002E0C0000}"/>
    <cellStyle name="Calculation 23 2 6" xfId="6545" xr:uid="{00000000-0005-0000-0000-00002F0C0000}"/>
    <cellStyle name="Calculation 23 2 6 2" xfId="11418" xr:uid="{00000000-0005-0000-0000-0000300C0000}"/>
    <cellStyle name="Calculation 23 2 6 3" xfId="14013" xr:uid="{00000000-0005-0000-0000-0000310C0000}"/>
    <cellStyle name="Calculation 23 2 7" xfId="9403" xr:uid="{00000000-0005-0000-0000-0000320C0000}"/>
    <cellStyle name="Calculation 23 2 8" xfId="9530" xr:uid="{00000000-0005-0000-0000-0000330C0000}"/>
    <cellStyle name="Calculation 23 3" xfId="2143" xr:uid="{00000000-0005-0000-0000-0000340C0000}"/>
    <cellStyle name="Calculation 23 3 2" xfId="5252" xr:uid="{00000000-0005-0000-0000-0000350C0000}"/>
    <cellStyle name="Calculation 23 3 2 2" xfId="8202" xr:uid="{00000000-0005-0000-0000-0000360C0000}"/>
    <cellStyle name="Calculation 23 3 2 2 2" xfId="12942" xr:uid="{00000000-0005-0000-0000-0000370C0000}"/>
    <cellStyle name="Calculation 23 3 2 2 3" xfId="15471" xr:uid="{00000000-0005-0000-0000-0000380C0000}"/>
    <cellStyle name="Calculation 23 3 3" xfId="4808" xr:uid="{00000000-0005-0000-0000-0000390C0000}"/>
    <cellStyle name="Calculation 23 3 3 2" xfId="7760" xr:uid="{00000000-0005-0000-0000-00003A0C0000}"/>
    <cellStyle name="Calculation 23 3 3 2 2" xfId="12500" xr:uid="{00000000-0005-0000-0000-00003B0C0000}"/>
    <cellStyle name="Calculation 23 3 3 2 3" xfId="15029" xr:uid="{00000000-0005-0000-0000-00003C0C0000}"/>
    <cellStyle name="Calculation 23 3 4" xfId="6544" xr:uid="{00000000-0005-0000-0000-00003D0C0000}"/>
    <cellStyle name="Calculation 23 3 4 2" xfId="11417" xr:uid="{00000000-0005-0000-0000-00003E0C0000}"/>
    <cellStyle name="Calculation 23 3 4 3" xfId="14012" xr:uid="{00000000-0005-0000-0000-00003F0C0000}"/>
    <cellStyle name="Calculation 23 3 5" xfId="9402" xr:uid="{00000000-0005-0000-0000-0000400C0000}"/>
    <cellStyle name="Calculation 23 3 6" xfId="11523" xr:uid="{00000000-0005-0000-0000-0000410C0000}"/>
    <cellStyle name="Calculation 23 4" xfId="4027" xr:uid="{00000000-0005-0000-0000-0000420C0000}"/>
    <cellStyle name="Calculation 23 4 2" xfId="5696" xr:uid="{00000000-0005-0000-0000-0000430C0000}"/>
    <cellStyle name="Calculation 23 4 2 2" xfId="8646" xr:uid="{00000000-0005-0000-0000-0000440C0000}"/>
    <cellStyle name="Calculation 23 4 2 2 2" xfId="13386" xr:uid="{00000000-0005-0000-0000-0000450C0000}"/>
    <cellStyle name="Calculation 23 4 2 2 3" xfId="15915" xr:uid="{00000000-0005-0000-0000-0000460C0000}"/>
    <cellStyle name="Calculation 23 4 3" xfId="7149" xr:uid="{00000000-0005-0000-0000-0000470C0000}"/>
    <cellStyle name="Calculation 23 4 3 2" xfId="11917" xr:uid="{00000000-0005-0000-0000-0000480C0000}"/>
    <cellStyle name="Calculation 23 4 3 3" xfId="14456" xr:uid="{00000000-0005-0000-0000-0000490C0000}"/>
    <cellStyle name="Calculation 23 4 4" xfId="10210" xr:uid="{00000000-0005-0000-0000-00004A0C0000}"/>
    <cellStyle name="Calculation 23 4 5" xfId="9241" xr:uid="{00000000-0005-0000-0000-00004B0C0000}"/>
    <cellStyle name="Calculation 23 5" xfId="4577" xr:uid="{00000000-0005-0000-0000-00004C0C0000}"/>
    <cellStyle name="Calculation 23 5 2" xfId="7531" xr:uid="{00000000-0005-0000-0000-00004D0C0000}"/>
    <cellStyle name="Calculation 23 5 2 2" xfId="12271" xr:uid="{00000000-0005-0000-0000-00004E0C0000}"/>
    <cellStyle name="Calculation 23 5 2 3" xfId="14800" xr:uid="{00000000-0005-0000-0000-00004F0C0000}"/>
    <cellStyle name="Calculation 23 5 3" xfId="10610" xr:uid="{00000000-0005-0000-0000-0000500C0000}"/>
    <cellStyle name="Calculation 23 5 4" xfId="9070" xr:uid="{00000000-0005-0000-0000-0000510C0000}"/>
    <cellStyle name="Calculation 23 6" xfId="6433" xr:uid="{00000000-0005-0000-0000-0000520C0000}"/>
    <cellStyle name="Calculation 23 6 2" xfId="11343" xr:uid="{00000000-0005-0000-0000-0000530C0000}"/>
    <cellStyle name="Calculation 23 6 3" xfId="13949" xr:uid="{00000000-0005-0000-0000-0000540C0000}"/>
    <cellStyle name="Calculation 24" xfId="1162" xr:uid="{00000000-0005-0000-0000-0000550C0000}"/>
    <cellStyle name="Calculation 24 2" xfId="2146" xr:uid="{00000000-0005-0000-0000-0000560C0000}"/>
    <cellStyle name="Calculation 24 2 2" xfId="4030" xr:uid="{00000000-0005-0000-0000-0000570C0000}"/>
    <cellStyle name="Calculation 24 2 2 2" xfId="5699" xr:uid="{00000000-0005-0000-0000-0000580C0000}"/>
    <cellStyle name="Calculation 24 2 2 2 2" xfId="8649" xr:uid="{00000000-0005-0000-0000-0000590C0000}"/>
    <cellStyle name="Calculation 24 2 2 2 2 2" xfId="13389" xr:uid="{00000000-0005-0000-0000-00005A0C0000}"/>
    <cellStyle name="Calculation 24 2 2 2 2 3" xfId="15918" xr:uid="{00000000-0005-0000-0000-00005B0C0000}"/>
    <cellStyle name="Calculation 24 2 2 3" xfId="7152" xr:uid="{00000000-0005-0000-0000-00005C0C0000}"/>
    <cellStyle name="Calculation 24 2 2 3 2" xfId="11920" xr:uid="{00000000-0005-0000-0000-00005D0C0000}"/>
    <cellStyle name="Calculation 24 2 2 3 3" xfId="14459" xr:uid="{00000000-0005-0000-0000-00005E0C0000}"/>
    <cellStyle name="Calculation 24 2 2 4" xfId="10213" xr:uid="{00000000-0005-0000-0000-00005F0C0000}"/>
    <cellStyle name="Calculation 24 2 2 5" xfId="10166" xr:uid="{00000000-0005-0000-0000-0000600C0000}"/>
    <cellStyle name="Calculation 24 2 3" xfId="5255" xr:uid="{00000000-0005-0000-0000-0000610C0000}"/>
    <cellStyle name="Calculation 24 2 3 2" xfId="8205" xr:uid="{00000000-0005-0000-0000-0000620C0000}"/>
    <cellStyle name="Calculation 24 2 3 2 2" xfId="12945" xr:uid="{00000000-0005-0000-0000-0000630C0000}"/>
    <cellStyle name="Calculation 24 2 3 2 3" xfId="15474" xr:uid="{00000000-0005-0000-0000-0000640C0000}"/>
    <cellStyle name="Calculation 24 2 4" xfId="4811" xr:uid="{00000000-0005-0000-0000-0000650C0000}"/>
    <cellStyle name="Calculation 24 2 4 2" xfId="7763" xr:uid="{00000000-0005-0000-0000-0000660C0000}"/>
    <cellStyle name="Calculation 24 2 4 2 2" xfId="12503" xr:uid="{00000000-0005-0000-0000-0000670C0000}"/>
    <cellStyle name="Calculation 24 2 4 2 3" xfId="15032" xr:uid="{00000000-0005-0000-0000-0000680C0000}"/>
    <cellStyle name="Calculation 24 2 5" xfId="6430" xr:uid="{00000000-0005-0000-0000-0000690C0000}"/>
    <cellStyle name="Calculation 24 2 5 2" xfId="11340" xr:uid="{00000000-0005-0000-0000-00006A0C0000}"/>
    <cellStyle name="Calculation 24 2 5 3" xfId="13946" xr:uid="{00000000-0005-0000-0000-00006B0C0000}"/>
    <cellStyle name="Calculation 24 2 6" xfId="6547" xr:uid="{00000000-0005-0000-0000-00006C0C0000}"/>
    <cellStyle name="Calculation 24 2 6 2" xfId="11420" xr:uid="{00000000-0005-0000-0000-00006D0C0000}"/>
    <cellStyle name="Calculation 24 2 6 3" xfId="14015" xr:uid="{00000000-0005-0000-0000-00006E0C0000}"/>
    <cellStyle name="Calculation 24 2 7" xfId="9405" xr:uid="{00000000-0005-0000-0000-00006F0C0000}"/>
    <cellStyle name="Calculation 24 2 8" xfId="11522" xr:uid="{00000000-0005-0000-0000-0000700C0000}"/>
    <cellStyle name="Calculation 24 3" xfId="2145" xr:uid="{00000000-0005-0000-0000-0000710C0000}"/>
    <cellStyle name="Calculation 24 3 2" xfId="5254" xr:uid="{00000000-0005-0000-0000-0000720C0000}"/>
    <cellStyle name="Calculation 24 3 2 2" xfId="8204" xr:uid="{00000000-0005-0000-0000-0000730C0000}"/>
    <cellStyle name="Calculation 24 3 2 2 2" xfId="12944" xr:uid="{00000000-0005-0000-0000-0000740C0000}"/>
    <cellStyle name="Calculation 24 3 2 2 3" xfId="15473" xr:uid="{00000000-0005-0000-0000-0000750C0000}"/>
    <cellStyle name="Calculation 24 3 3" xfId="4810" xr:uid="{00000000-0005-0000-0000-0000760C0000}"/>
    <cellStyle name="Calculation 24 3 3 2" xfId="7762" xr:uid="{00000000-0005-0000-0000-0000770C0000}"/>
    <cellStyle name="Calculation 24 3 3 2 2" xfId="12502" xr:uid="{00000000-0005-0000-0000-0000780C0000}"/>
    <cellStyle name="Calculation 24 3 3 2 3" xfId="15031" xr:uid="{00000000-0005-0000-0000-0000790C0000}"/>
    <cellStyle name="Calculation 24 3 4" xfId="6546" xr:uid="{00000000-0005-0000-0000-00007A0C0000}"/>
    <cellStyle name="Calculation 24 3 4 2" xfId="11419" xr:uid="{00000000-0005-0000-0000-00007B0C0000}"/>
    <cellStyle name="Calculation 24 3 4 3" xfId="14014" xr:uid="{00000000-0005-0000-0000-00007C0C0000}"/>
    <cellStyle name="Calculation 24 3 5" xfId="9404" xr:uid="{00000000-0005-0000-0000-00007D0C0000}"/>
    <cellStyle name="Calculation 24 3 6" xfId="9359" xr:uid="{00000000-0005-0000-0000-00007E0C0000}"/>
    <cellStyle name="Calculation 24 4" xfId="4029" xr:uid="{00000000-0005-0000-0000-00007F0C0000}"/>
    <cellStyle name="Calculation 24 4 2" xfId="5698" xr:uid="{00000000-0005-0000-0000-0000800C0000}"/>
    <cellStyle name="Calculation 24 4 2 2" xfId="8648" xr:uid="{00000000-0005-0000-0000-0000810C0000}"/>
    <cellStyle name="Calculation 24 4 2 2 2" xfId="13388" xr:uid="{00000000-0005-0000-0000-0000820C0000}"/>
    <cellStyle name="Calculation 24 4 2 2 3" xfId="15917" xr:uid="{00000000-0005-0000-0000-0000830C0000}"/>
    <cellStyle name="Calculation 24 4 3" xfId="7151" xr:uid="{00000000-0005-0000-0000-0000840C0000}"/>
    <cellStyle name="Calculation 24 4 3 2" xfId="11919" xr:uid="{00000000-0005-0000-0000-0000850C0000}"/>
    <cellStyle name="Calculation 24 4 3 3" xfId="14458" xr:uid="{00000000-0005-0000-0000-0000860C0000}"/>
    <cellStyle name="Calculation 24 4 4" xfId="10212" xr:uid="{00000000-0005-0000-0000-0000870C0000}"/>
    <cellStyle name="Calculation 24 4 5" xfId="9240" xr:uid="{00000000-0005-0000-0000-0000880C0000}"/>
    <cellStyle name="Calculation 24 5" xfId="4578" xr:uid="{00000000-0005-0000-0000-0000890C0000}"/>
    <cellStyle name="Calculation 24 5 2" xfId="7532" xr:uid="{00000000-0005-0000-0000-00008A0C0000}"/>
    <cellStyle name="Calculation 24 5 2 2" xfId="12272" xr:uid="{00000000-0005-0000-0000-00008B0C0000}"/>
    <cellStyle name="Calculation 24 5 2 3" xfId="14801" xr:uid="{00000000-0005-0000-0000-00008C0C0000}"/>
    <cellStyle name="Calculation 24 5 3" xfId="10611" xr:uid="{00000000-0005-0000-0000-00008D0C0000}"/>
    <cellStyle name="Calculation 24 5 4" xfId="9998" xr:uid="{00000000-0005-0000-0000-00008E0C0000}"/>
    <cellStyle name="Calculation 24 6" xfId="6431" xr:uid="{00000000-0005-0000-0000-00008F0C0000}"/>
    <cellStyle name="Calculation 24 6 2" xfId="11341" xr:uid="{00000000-0005-0000-0000-0000900C0000}"/>
    <cellStyle name="Calculation 24 6 3" xfId="13947" xr:uid="{00000000-0005-0000-0000-0000910C0000}"/>
    <cellStyle name="Calculation 25" xfId="1163" xr:uid="{00000000-0005-0000-0000-0000920C0000}"/>
    <cellStyle name="Calculation 25 2" xfId="2148" xr:uid="{00000000-0005-0000-0000-0000930C0000}"/>
    <cellStyle name="Calculation 25 2 2" xfId="4032" xr:uid="{00000000-0005-0000-0000-0000940C0000}"/>
    <cellStyle name="Calculation 25 2 2 2" xfId="5701" xr:uid="{00000000-0005-0000-0000-0000950C0000}"/>
    <cellStyle name="Calculation 25 2 2 2 2" xfId="8651" xr:uid="{00000000-0005-0000-0000-0000960C0000}"/>
    <cellStyle name="Calculation 25 2 2 2 2 2" xfId="13391" xr:uid="{00000000-0005-0000-0000-0000970C0000}"/>
    <cellStyle name="Calculation 25 2 2 2 2 3" xfId="15920" xr:uid="{00000000-0005-0000-0000-0000980C0000}"/>
    <cellStyle name="Calculation 25 2 2 3" xfId="7154" xr:uid="{00000000-0005-0000-0000-0000990C0000}"/>
    <cellStyle name="Calculation 25 2 2 3 2" xfId="11922" xr:uid="{00000000-0005-0000-0000-00009A0C0000}"/>
    <cellStyle name="Calculation 25 2 2 3 3" xfId="14461" xr:uid="{00000000-0005-0000-0000-00009B0C0000}"/>
    <cellStyle name="Calculation 25 2 2 4" xfId="10215" xr:uid="{00000000-0005-0000-0000-00009C0C0000}"/>
    <cellStyle name="Calculation 25 2 2 5" xfId="10165" xr:uid="{00000000-0005-0000-0000-00009D0C0000}"/>
    <cellStyle name="Calculation 25 2 3" xfId="5257" xr:uid="{00000000-0005-0000-0000-00009E0C0000}"/>
    <cellStyle name="Calculation 25 2 3 2" xfId="8207" xr:uid="{00000000-0005-0000-0000-00009F0C0000}"/>
    <cellStyle name="Calculation 25 2 3 2 2" xfId="12947" xr:uid="{00000000-0005-0000-0000-0000A00C0000}"/>
    <cellStyle name="Calculation 25 2 3 2 3" xfId="15476" xr:uid="{00000000-0005-0000-0000-0000A10C0000}"/>
    <cellStyle name="Calculation 25 2 4" xfId="4813" xr:uid="{00000000-0005-0000-0000-0000A20C0000}"/>
    <cellStyle name="Calculation 25 2 4 2" xfId="7765" xr:uid="{00000000-0005-0000-0000-0000A30C0000}"/>
    <cellStyle name="Calculation 25 2 4 2 2" xfId="12505" xr:uid="{00000000-0005-0000-0000-0000A40C0000}"/>
    <cellStyle name="Calculation 25 2 4 2 3" xfId="15034" xr:uid="{00000000-0005-0000-0000-0000A50C0000}"/>
    <cellStyle name="Calculation 25 2 5" xfId="6428" xr:uid="{00000000-0005-0000-0000-0000A60C0000}"/>
    <cellStyle name="Calculation 25 2 5 2" xfId="11338" xr:uid="{00000000-0005-0000-0000-0000A70C0000}"/>
    <cellStyle name="Calculation 25 2 5 3" xfId="13944" xr:uid="{00000000-0005-0000-0000-0000A80C0000}"/>
    <cellStyle name="Calculation 25 2 6" xfId="6549" xr:uid="{00000000-0005-0000-0000-0000A90C0000}"/>
    <cellStyle name="Calculation 25 2 6 2" xfId="11422" xr:uid="{00000000-0005-0000-0000-0000AA0C0000}"/>
    <cellStyle name="Calculation 25 2 6 3" xfId="14017" xr:uid="{00000000-0005-0000-0000-0000AB0C0000}"/>
    <cellStyle name="Calculation 25 2 7" xfId="9407" xr:uid="{00000000-0005-0000-0000-0000AC0C0000}"/>
    <cellStyle name="Calculation 25 2 8" xfId="9358" xr:uid="{00000000-0005-0000-0000-0000AD0C0000}"/>
    <cellStyle name="Calculation 25 3" xfId="2147" xr:uid="{00000000-0005-0000-0000-0000AE0C0000}"/>
    <cellStyle name="Calculation 25 3 2" xfId="5256" xr:uid="{00000000-0005-0000-0000-0000AF0C0000}"/>
    <cellStyle name="Calculation 25 3 2 2" xfId="8206" xr:uid="{00000000-0005-0000-0000-0000B00C0000}"/>
    <cellStyle name="Calculation 25 3 2 2 2" xfId="12946" xr:uid="{00000000-0005-0000-0000-0000B10C0000}"/>
    <cellStyle name="Calculation 25 3 2 2 3" xfId="15475" xr:uid="{00000000-0005-0000-0000-0000B20C0000}"/>
    <cellStyle name="Calculation 25 3 3" xfId="4812" xr:uid="{00000000-0005-0000-0000-0000B30C0000}"/>
    <cellStyle name="Calculation 25 3 3 2" xfId="7764" xr:uid="{00000000-0005-0000-0000-0000B40C0000}"/>
    <cellStyle name="Calculation 25 3 3 2 2" xfId="12504" xr:uid="{00000000-0005-0000-0000-0000B50C0000}"/>
    <cellStyle name="Calculation 25 3 3 2 3" xfId="15033" xr:uid="{00000000-0005-0000-0000-0000B60C0000}"/>
    <cellStyle name="Calculation 25 3 4" xfId="6548" xr:uid="{00000000-0005-0000-0000-0000B70C0000}"/>
    <cellStyle name="Calculation 25 3 4 2" xfId="11421" xr:uid="{00000000-0005-0000-0000-0000B80C0000}"/>
    <cellStyle name="Calculation 25 3 4 3" xfId="14016" xr:uid="{00000000-0005-0000-0000-0000B90C0000}"/>
    <cellStyle name="Calculation 25 3 5" xfId="9406" xr:uid="{00000000-0005-0000-0000-0000BA0C0000}"/>
    <cellStyle name="Calculation 25 3 6" xfId="9529" xr:uid="{00000000-0005-0000-0000-0000BB0C0000}"/>
    <cellStyle name="Calculation 25 4" xfId="4031" xr:uid="{00000000-0005-0000-0000-0000BC0C0000}"/>
    <cellStyle name="Calculation 25 4 2" xfId="5700" xr:uid="{00000000-0005-0000-0000-0000BD0C0000}"/>
    <cellStyle name="Calculation 25 4 2 2" xfId="8650" xr:uid="{00000000-0005-0000-0000-0000BE0C0000}"/>
    <cellStyle name="Calculation 25 4 2 2 2" xfId="13390" xr:uid="{00000000-0005-0000-0000-0000BF0C0000}"/>
    <cellStyle name="Calculation 25 4 2 2 3" xfId="15919" xr:uid="{00000000-0005-0000-0000-0000C00C0000}"/>
    <cellStyle name="Calculation 25 4 3" xfId="7153" xr:uid="{00000000-0005-0000-0000-0000C10C0000}"/>
    <cellStyle name="Calculation 25 4 3 2" xfId="11921" xr:uid="{00000000-0005-0000-0000-0000C20C0000}"/>
    <cellStyle name="Calculation 25 4 3 3" xfId="14460" xr:uid="{00000000-0005-0000-0000-0000C30C0000}"/>
    <cellStyle name="Calculation 25 4 4" xfId="10214" xr:uid="{00000000-0005-0000-0000-0000C40C0000}"/>
    <cellStyle name="Calculation 25 4 5" xfId="9239" xr:uid="{00000000-0005-0000-0000-0000C50C0000}"/>
    <cellStyle name="Calculation 25 5" xfId="4579" xr:uid="{00000000-0005-0000-0000-0000C60C0000}"/>
    <cellStyle name="Calculation 25 5 2" xfId="7533" xr:uid="{00000000-0005-0000-0000-0000C70C0000}"/>
    <cellStyle name="Calculation 25 5 2 2" xfId="12273" xr:uid="{00000000-0005-0000-0000-0000C80C0000}"/>
    <cellStyle name="Calculation 25 5 2 3" xfId="14802" xr:uid="{00000000-0005-0000-0000-0000C90C0000}"/>
    <cellStyle name="Calculation 25 5 3" xfId="10612" xr:uid="{00000000-0005-0000-0000-0000CA0C0000}"/>
    <cellStyle name="Calculation 25 5 4" xfId="9069" xr:uid="{00000000-0005-0000-0000-0000CB0C0000}"/>
    <cellStyle name="Calculation 25 6" xfId="6429" xr:uid="{00000000-0005-0000-0000-0000CC0C0000}"/>
    <cellStyle name="Calculation 25 6 2" xfId="11339" xr:uid="{00000000-0005-0000-0000-0000CD0C0000}"/>
    <cellStyle name="Calculation 25 6 3" xfId="13945" xr:uid="{00000000-0005-0000-0000-0000CE0C0000}"/>
    <cellStyle name="Calculation 26" xfId="1164" xr:uid="{00000000-0005-0000-0000-0000CF0C0000}"/>
    <cellStyle name="Calculation 26 2" xfId="2150" xr:uid="{00000000-0005-0000-0000-0000D00C0000}"/>
    <cellStyle name="Calculation 26 2 2" xfId="4034" xr:uid="{00000000-0005-0000-0000-0000D10C0000}"/>
    <cellStyle name="Calculation 26 2 2 2" xfId="5703" xr:uid="{00000000-0005-0000-0000-0000D20C0000}"/>
    <cellStyle name="Calculation 26 2 2 2 2" xfId="8653" xr:uid="{00000000-0005-0000-0000-0000D30C0000}"/>
    <cellStyle name="Calculation 26 2 2 2 2 2" xfId="13393" xr:uid="{00000000-0005-0000-0000-0000D40C0000}"/>
    <cellStyle name="Calculation 26 2 2 2 2 3" xfId="15922" xr:uid="{00000000-0005-0000-0000-0000D50C0000}"/>
    <cellStyle name="Calculation 26 2 2 3" xfId="7156" xr:uid="{00000000-0005-0000-0000-0000D60C0000}"/>
    <cellStyle name="Calculation 26 2 2 3 2" xfId="11924" xr:uid="{00000000-0005-0000-0000-0000D70C0000}"/>
    <cellStyle name="Calculation 26 2 2 3 3" xfId="14463" xr:uid="{00000000-0005-0000-0000-0000D80C0000}"/>
    <cellStyle name="Calculation 26 2 2 4" xfId="10217" xr:uid="{00000000-0005-0000-0000-0000D90C0000}"/>
    <cellStyle name="Calculation 26 2 2 5" xfId="10164" xr:uid="{00000000-0005-0000-0000-0000DA0C0000}"/>
    <cellStyle name="Calculation 26 2 3" xfId="5259" xr:uid="{00000000-0005-0000-0000-0000DB0C0000}"/>
    <cellStyle name="Calculation 26 2 3 2" xfId="8209" xr:uid="{00000000-0005-0000-0000-0000DC0C0000}"/>
    <cellStyle name="Calculation 26 2 3 2 2" xfId="12949" xr:uid="{00000000-0005-0000-0000-0000DD0C0000}"/>
    <cellStyle name="Calculation 26 2 3 2 3" xfId="15478" xr:uid="{00000000-0005-0000-0000-0000DE0C0000}"/>
    <cellStyle name="Calculation 26 2 4" xfId="4815" xr:uid="{00000000-0005-0000-0000-0000DF0C0000}"/>
    <cellStyle name="Calculation 26 2 4 2" xfId="7767" xr:uid="{00000000-0005-0000-0000-0000E00C0000}"/>
    <cellStyle name="Calculation 26 2 4 2 2" xfId="12507" xr:uid="{00000000-0005-0000-0000-0000E10C0000}"/>
    <cellStyle name="Calculation 26 2 4 2 3" xfId="15036" xr:uid="{00000000-0005-0000-0000-0000E20C0000}"/>
    <cellStyle name="Calculation 26 2 5" xfId="6426" xr:uid="{00000000-0005-0000-0000-0000E30C0000}"/>
    <cellStyle name="Calculation 26 2 5 2" xfId="11336" xr:uid="{00000000-0005-0000-0000-0000E40C0000}"/>
    <cellStyle name="Calculation 26 2 5 3" xfId="13942" xr:uid="{00000000-0005-0000-0000-0000E50C0000}"/>
    <cellStyle name="Calculation 26 2 6" xfId="6551" xr:uid="{00000000-0005-0000-0000-0000E60C0000}"/>
    <cellStyle name="Calculation 26 2 6 2" xfId="11424" xr:uid="{00000000-0005-0000-0000-0000E70C0000}"/>
    <cellStyle name="Calculation 26 2 6 3" xfId="14019" xr:uid="{00000000-0005-0000-0000-0000E80C0000}"/>
    <cellStyle name="Calculation 26 2 7" xfId="9409" xr:uid="{00000000-0005-0000-0000-0000E90C0000}"/>
    <cellStyle name="Calculation 26 2 8" xfId="9528" xr:uid="{00000000-0005-0000-0000-0000EA0C0000}"/>
    <cellStyle name="Calculation 26 3" xfId="2149" xr:uid="{00000000-0005-0000-0000-0000EB0C0000}"/>
    <cellStyle name="Calculation 26 3 2" xfId="5258" xr:uid="{00000000-0005-0000-0000-0000EC0C0000}"/>
    <cellStyle name="Calculation 26 3 2 2" xfId="8208" xr:uid="{00000000-0005-0000-0000-0000ED0C0000}"/>
    <cellStyle name="Calculation 26 3 2 2 2" xfId="12948" xr:uid="{00000000-0005-0000-0000-0000EE0C0000}"/>
    <cellStyle name="Calculation 26 3 2 2 3" xfId="15477" xr:uid="{00000000-0005-0000-0000-0000EF0C0000}"/>
    <cellStyle name="Calculation 26 3 3" xfId="4814" xr:uid="{00000000-0005-0000-0000-0000F00C0000}"/>
    <cellStyle name="Calculation 26 3 3 2" xfId="7766" xr:uid="{00000000-0005-0000-0000-0000F10C0000}"/>
    <cellStyle name="Calculation 26 3 3 2 2" xfId="12506" xr:uid="{00000000-0005-0000-0000-0000F20C0000}"/>
    <cellStyle name="Calculation 26 3 3 2 3" xfId="15035" xr:uid="{00000000-0005-0000-0000-0000F30C0000}"/>
    <cellStyle name="Calculation 26 3 4" xfId="6550" xr:uid="{00000000-0005-0000-0000-0000F40C0000}"/>
    <cellStyle name="Calculation 26 3 4 2" xfId="11423" xr:uid="{00000000-0005-0000-0000-0000F50C0000}"/>
    <cellStyle name="Calculation 26 3 4 3" xfId="14018" xr:uid="{00000000-0005-0000-0000-0000F60C0000}"/>
    <cellStyle name="Calculation 26 3 5" xfId="9408" xr:uid="{00000000-0005-0000-0000-0000F70C0000}"/>
    <cellStyle name="Calculation 26 3 6" xfId="11521" xr:uid="{00000000-0005-0000-0000-0000F80C0000}"/>
    <cellStyle name="Calculation 26 4" xfId="4033" xr:uid="{00000000-0005-0000-0000-0000F90C0000}"/>
    <cellStyle name="Calculation 26 4 2" xfId="5702" xr:uid="{00000000-0005-0000-0000-0000FA0C0000}"/>
    <cellStyle name="Calculation 26 4 2 2" xfId="8652" xr:uid="{00000000-0005-0000-0000-0000FB0C0000}"/>
    <cellStyle name="Calculation 26 4 2 2 2" xfId="13392" xr:uid="{00000000-0005-0000-0000-0000FC0C0000}"/>
    <cellStyle name="Calculation 26 4 2 2 3" xfId="15921" xr:uid="{00000000-0005-0000-0000-0000FD0C0000}"/>
    <cellStyle name="Calculation 26 4 3" xfId="7155" xr:uid="{00000000-0005-0000-0000-0000FE0C0000}"/>
    <cellStyle name="Calculation 26 4 3 2" xfId="11923" xr:uid="{00000000-0005-0000-0000-0000FF0C0000}"/>
    <cellStyle name="Calculation 26 4 3 3" xfId="14462" xr:uid="{00000000-0005-0000-0000-0000000D0000}"/>
    <cellStyle name="Calculation 26 4 4" xfId="10216" xr:uid="{00000000-0005-0000-0000-0000010D0000}"/>
    <cellStyle name="Calculation 26 4 5" xfId="9238" xr:uid="{00000000-0005-0000-0000-0000020D0000}"/>
    <cellStyle name="Calculation 26 5" xfId="4580" xr:uid="{00000000-0005-0000-0000-0000030D0000}"/>
    <cellStyle name="Calculation 26 5 2" xfId="7534" xr:uid="{00000000-0005-0000-0000-0000040D0000}"/>
    <cellStyle name="Calculation 26 5 2 2" xfId="12274" xr:uid="{00000000-0005-0000-0000-0000050D0000}"/>
    <cellStyle name="Calculation 26 5 2 3" xfId="14803" xr:uid="{00000000-0005-0000-0000-0000060D0000}"/>
    <cellStyle name="Calculation 26 5 3" xfId="10613" xr:uid="{00000000-0005-0000-0000-0000070D0000}"/>
    <cellStyle name="Calculation 26 5 4" xfId="9997" xr:uid="{00000000-0005-0000-0000-0000080D0000}"/>
    <cellStyle name="Calculation 26 6" xfId="6427" xr:uid="{00000000-0005-0000-0000-0000090D0000}"/>
    <cellStyle name="Calculation 26 6 2" xfId="11337" xr:uid="{00000000-0005-0000-0000-00000A0D0000}"/>
    <cellStyle name="Calculation 26 6 3" xfId="13943" xr:uid="{00000000-0005-0000-0000-00000B0D0000}"/>
    <cellStyle name="Calculation 27" xfId="1165" xr:uid="{00000000-0005-0000-0000-00000C0D0000}"/>
    <cellStyle name="Calculation 27 2" xfId="2152" xr:uid="{00000000-0005-0000-0000-00000D0D0000}"/>
    <cellStyle name="Calculation 27 2 2" xfId="4036" xr:uid="{00000000-0005-0000-0000-00000E0D0000}"/>
    <cellStyle name="Calculation 27 2 2 2" xfId="5705" xr:uid="{00000000-0005-0000-0000-00000F0D0000}"/>
    <cellStyle name="Calculation 27 2 2 2 2" xfId="8655" xr:uid="{00000000-0005-0000-0000-0000100D0000}"/>
    <cellStyle name="Calculation 27 2 2 2 2 2" xfId="13395" xr:uid="{00000000-0005-0000-0000-0000110D0000}"/>
    <cellStyle name="Calculation 27 2 2 2 2 3" xfId="15924" xr:uid="{00000000-0005-0000-0000-0000120D0000}"/>
    <cellStyle name="Calculation 27 2 2 3" xfId="7158" xr:uid="{00000000-0005-0000-0000-0000130D0000}"/>
    <cellStyle name="Calculation 27 2 2 3 2" xfId="11926" xr:uid="{00000000-0005-0000-0000-0000140D0000}"/>
    <cellStyle name="Calculation 27 2 2 3 3" xfId="14465" xr:uid="{00000000-0005-0000-0000-0000150D0000}"/>
    <cellStyle name="Calculation 27 2 2 4" xfId="10219" xr:uid="{00000000-0005-0000-0000-0000160D0000}"/>
    <cellStyle name="Calculation 27 2 2 5" xfId="10163" xr:uid="{00000000-0005-0000-0000-0000170D0000}"/>
    <cellStyle name="Calculation 27 2 3" xfId="5261" xr:uid="{00000000-0005-0000-0000-0000180D0000}"/>
    <cellStyle name="Calculation 27 2 3 2" xfId="8211" xr:uid="{00000000-0005-0000-0000-0000190D0000}"/>
    <cellStyle name="Calculation 27 2 3 2 2" xfId="12951" xr:uid="{00000000-0005-0000-0000-00001A0D0000}"/>
    <cellStyle name="Calculation 27 2 3 2 3" xfId="15480" xr:uid="{00000000-0005-0000-0000-00001B0D0000}"/>
    <cellStyle name="Calculation 27 2 4" xfId="4817" xr:uid="{00000000-0005-0000-0000-00001C0D0000}"/>
    <cellStyle name="Calculation 27 2 4 2" xfId="7769" xr:uid="{00000000-0005-0000-0000-00001D0D0000}"/>
    <cellStyle name="Calculation 27 2 4 2 2" xfId="12509" xr:uid="{00000000-0005-0000-0000-00001E0D0000}"/>
    <cellStyle name="Calculation 27 2 4 2 3" xfId="15038" xr:uid="{00000000-0005-0000-0000-00001F0D0000}"/>
    <cellStyle name="Calculation 27 2 5" xfId="6424" xr:uid="{00000000-0005-0000-0000-0000200D0000}"/>
    <cellStyle name="Calculation 27 2 5 2" xfId="11334" xr:uid="{00000000-0005-0000-0000-0000210D0000}"/>
    <cellStyle name="Calculation 27 2 5 3" xfId="13940" xr:uid="{00000000-0005-0000-0000-0000220D0000}"/>
    <cellStyle name="Calculation 27 2 6" xfId="6553" xr:uid="{00000000-0005-0000-0000-0000230D0000}"/>
    <cellStyle name="Calculation 27 2 6 2" xfId="11426" xr:uid="{00000000-0005-0000-0000-0000240D0000}"/>
    <cellStyle name="Calculation 27 2 6 3" xfId="14021" xr:uid="{00000000-0005-0000-0000-0000250D0000}"/>
    <cellStyle name="Calculation 27 2 7" xfId="9411" xr:uid="{00000000-0005-0000-0000-0000260D0000}"/>
    <cellStyle name="Calculation 27 2 8" xfId="11520" xr:uid="{00000000-0005-0000-0000-0000270D0000}"/>
    <cellStyle name="Calculation 27 3" xfId="2151" xr:uid="{00000000-0005-0000-0000-0000280D0000}"/>
    <cellStyle name="Calculation 27 3 2" xfId="5260" xr:uid="{00000000-0005-0000-0000-0000290D0000}"/>
    <cellStyle name="Calculation 27 3 2 2" xfId="8210" xr:uid="{00000000-0005-0000-0000-00002A0D0000}"/>
    <cellStyle name="Calculation 27 3 2 2 2" xfId="12950" xr:uid="{00000000-0005-0000-0000-00002B0D0000}"/>
    <cellStyle name="Calculation 27 3 2 2 3" xfId="15479" xr:uid="{00000000-0005-0000-0000-00002C0D0000}"/>
    <cellStyle name="Calculation 27 3 3" xfId="4816" xr:uid="{00000000-0005-0000-0000-00002D0D0000}"/>
    <cellStyle name="Calculation 27 3 3 2" xfId="7768" xr:uid="{00000000-0005-0000-0000-00002E0D0000}"/>
    <cellStyle name="Calculation 27 3 3 2 2" xfId="12508" xr:uid="{00000000-0005-0000-0000-00002F0D0000}"/>
    <cellStyle name="Calculation 27 3 3 2 3" xfId="15037" xr:uid="{00000000-0005-0000-0000-0000300D0000}"/>
    <cellStyle name="Calculation 27 3 4" xfId="6552" xr:uid="{00000000-0005-0000-0000-0000310D0000}"/>
    <cellStyle name="Calculation 27 3 4 2" xfId="11425" xr:uid="{00000000-0005-0000-0000-0000320D0000}"/>
    <cellStyle name="Calculation 27 3 4 3" xfId="14020" xr:uid="{00000000-0005-0000-0000-0000330D0000}"/>
    <cellStyle name="Calculation 27 3 5" xfId="9410" xr:uid="{00000000-0005-0000-0000-0000340D0000}"/>
    <cellStyle name="Calculation 27 3 6" xfId="9357" xr:uid="{00000000-0005-0000-0000-0000350D0000}"/>
    <cellStyle name="Calculation 27 4" xfId="4035" xr:uid="{00000000-0005-0000-0000-0000360D0000}"/>
    <cellStyle name="Calculation 27 4 2" xfId="5704" xr:uid="{00000000-0005-0000-0000-0000370D0000}"/>
    <cellStyle name="Calculation 27 4 2 2" xfId="8654" xr:uid="{00000000-0005-0000-0000-0000380D0000}"/>
    <cellStyle name="Calculation 27 4 2 2 2" xfId="13394" xr:uid="{00000000-0005-0000-0000-0000390D0000}"/>
    <cellStyle name="Calculation 27 4 2 2 3" xfId="15923" xr:uid="{00000000-0005-0000-0000-00003A0D0000}"/>
    <cellStyle name="Calculation 27 4 3" xfId="7157" xr:uid="{00000000-0005-0000-0000-00003B0D0000}"/>
    <cellStyle name="Calculation 27 4 3 2" xfId="11925" xr:uid="{00000000-0005-0000-0000-00003C0D0000}"/>
    <cellStyle name="Calculation 27 4 3 3" xfId="14464" xr:uid="{00000000-0005-0000-0000-00003D0D0000}"/>
    <cellStyle name="Calculation 27 4 4" xfId="10218" xr:uid="{00000000-0005-0000-0000-00003E0D0000}"/>
    <cellStyle name="Calculation 27 4 5" xfId="9237" xr:uid="{00000000-0005-0000-0000-00003F0D0000}"/>
    <cellStyle name="Calculation 27 5" xfId="4581" xr:uid="{00000000-0005-0000-0000-0000400D0000}"/>
    <cellStyle name="Calculation 27 5 2" xfId="7535" xr:uid="{00000000-0005-0000-0000-0000410D0000}"/>
    <cellStyle name="Calculation 27 5 2 2" xfId="12275" xr:uid="{00000000-0005-0000-0000-0000420D0000}"/>
    <cellStyle name="Calculation 27 5 2 3" xfId="14804" xr:uid="{00000000-0005-0000-0000-0000430D0000}"/>
    <cellStyle name="Calculation 27 5 3" xfId="10614" xr:uid="{00000000-0005-0000-0000-0000440D0000}"/>
    <cellStyle name="Calculation 27 5 4" xfId="9068" xr:uid="{00000000-0005-0000-0000-0000450D0000}"/>
    <cellStyle name="Calculation 27 6" xfId="6425" xr:uid="{00000000-0005-0000-0000-0000460D0000}"/>
    <cellStyle name="Calculation 27 6 2" xfId="11335" xr:uid="{00000000-0005-0000-0000-0000470D0000}"/>
    <cellStyle name="Calculation 27 6 3" xfId="13941" xr:uid="{00000000-0005-0000-0000-0000480D0000}"/>
    <cellStyle name="Calculation 28" xfId="1166" xr:uid="{00000000-0005-0000-0000-0000490D0000}"/>
    <cellStyle name="Calculation 28 2" xfId="2154" xr:uid="{00000000-0005-0000-0000-00004A0D0000}"/>
    <cellStyle name="Calculation 28 2 2" xfId="4038" xr:uid="{00000000-0005-0000-0000-00004B0D0000}"/>
    <cellStyle name="Calculation 28 2 2 2" xfId="5707" xr:uid="{00000000-0005-0000-0000-00004C0D0000}"/>
    <cellStyle name="Calculation 28 2 2 2 2" xfId="8657" xr:uid="{00000000-0005-0000-0000-00004D0D0000}"/>
    <cellStyle name="Calculation 28 2 2 2 2 2" xfId="13397" xr:uid="{00000000-0005-0000-0000-00004E0D0000}"/>
    <cellStyle name="Calculation 28 2 2 2 2 3" xfId="15926" xr:uid="{00000000-0005-0000-0000-00004F0D0000}"/>
    <cellStyle name="Calculation 28 2 2 3" xfId="7160" xr:uid="{00000000-0005-0000-0000-0000500D0000}"/>
    <cellStyle name="Calculation 28 2 2 3 2" xfId="11928" xr:uid="{00000000-0005-0000-0000-0000510D0000}"/>
    <cellStyle name="Calculation 28 2 2 3 3" xfId="14467" xr:uid="{00000000-0005-0000-0000-0000520D0000}"/>
    <cellStyle name="Calculation 28 2 2 4" xfId="10221" xr:uid="{00000000-0005-0000-0000-0000530D0000}"/>
    <cellStyle name="Calculation 28 2 2 5" xfId="10162" xr:uid="{00000000-0005-0000-0000-0000540D0000}"/>
    <cellStyle name="Calculation 28 2 3" xfId="5263" xr:uid="{00000000-0005-0000-0000-0000550D0000}"/>
    <cellStyle name="Calculation 28 2 3 2" xfId="8213" xr:uid="{00000000-0005-0000-0000-0000560D0000}"/>
    <cellStyle name="Calculation 28 2 3 2 2" xfId="12953" xr:uid="{00000000-0005-0000-0000-0000570D0000}"/>
    <cellStyle name="Calculation 28 2 3 2 3" xfId="15482" xr:uid="{00000000-0005-0000-0000-0000580D0000}"/>
    <cellStyle name="Calculation 28 2 4" xfId="4819" xr:uid="{00000000-0005-0000-0000-0000590D0000}"/>
    <cellStyle name="Calculation 28 2 4 2" xfId="7771" xr:uid="{00000000-0005-0000-0000-00005A0D0000}"/>
    <cellStyle name="Calculation 28 2 4 2 2" xfId="12511" xr:uid="{00000000-0005-0000-0000-00005B0D0000}"/>
    <cellStyle name="Calculation 28 2 4 2 3" xfId="15040" xr:uid="{00000000-0005-0000-0000-00005C0D0000}"/>
    <cellStyle name="Calculation 28 2 5" xfId="6422" xr:uid="{00000000-0005-0000-0000-00005D0D0000}"/>
    <cellStyle name="Calculation 28 2 5 2" xfId="11332" xr:uid="{00000000-0005-0000-0000-00005E0D0000}"/>
    <cellStyle name="Calculation 28 2 5 3" xfId="13938" xr:uid="{00000000-0005-0000-0000-00005F0D0000}"/>
    <cellStyle name="Calculation 28 2 6" xfId="6555" xr:uid="{00000000-0005-0000-0000-0000600D0000}"/>
    <cellStyle name="Calculation 28 2 6 2" xfId="11428" xr:uid="{00000000-0005-0000-0000-0000610D0000}"/>
    <cellStyle name="Calculation 28 2 6 3" xfId="14023" xr:uid="{00000000-0005-0000-0000-0000620D0000}"/>
    <cellStyle name="Calculation 28 2 7" xfId="9413" xr:uid="{00000000-0005-0000-0000-0000630D0000}"/>
    <cellStyle name="Calculation 28 2 8" xfId="9356" xr:uid="{00000000-0005-0000-0000-0000640D0000}"/>
    <cellStyle name="Calculation 28 3" xfId="2153" xr:uid="{00000000-0005-0000-0000-0000650D0000}"/>
    <cellStyle name="Calculation 28 3 2" xfId="5262" xr:uid="{00000000-0005-0000-0000-0000660D0000}"/>
    <cellStyle name="Calculation 28 3 2 2" xfId="8212" xr:uid="{00000000-0005-0000-0000-0000670D0000}"/>
    <cellStyle name="Calculation 28 3 2 2 2" xfId="12952" xr:uid="{00000000-0005-0000-0000-0000680D0000}"/>
    <cellStyle name="Calculation 28 3 2 2 3" xfId="15481" xr:uid="{00000000-0005-0000-0000-0000690D0000}"/>
    <cellStyle name="Calculation 28 3 3" xfId="4818" xr:uid="{00000000-0005-0000-0000-00006A0D0000}"/>
    <cellStyle name="Calculation 28 3 3 2" xfId="7770" xr:uid="{00000000-0005-0000-0000-00006B0D0000}"/>
    <cellStyle name="Calculation 28 3 3 2 2" xfId="12510" xr:uid="{00000000-0005-0000-0000-00006C0D0000}"/>
    <cellStyle name="Calculation 28 3 3 2 3" xfId="15039" xr:uid="{00000000-0005-0000-0000-00006D0D0000}"/>
    <cellStyle name="Calculation 28 3 4" xfId="6554" xr:uid="{00000000-0005-0000-0000-00006E0D0000}"/>
    <cellStyle name="Calculation 28 3 4 2" xfId="11427" xr:uid="{00000000-0005-0000-0000-00006F0D0000}"/>
    <cellStyle name="Calculation 28 3 4 3" xfId="14022" xr:uid="{00000000-0005-0000-0000-0000700D0000}"/>
    <cellStyle name="Calculation 28 3 5" xfId="9412" xr:uid="{00000000-0005-0000-0000-0000710D0000}"/>
    <cellStyle name="Calculation 28 3 6" xfId="9527" xr:uid="{00000000-0005-0000-0000-0000720D0000}"/>
    <cellStyle name="Calculation 28 4" xfId="4037" xr:uid="{00000000-0005-0000-0000-0000730D0000}"/>
    <cellStyle name="Calculation 28 4 2" xfId="5706" xr:uid="{00000000-0005-0000-0000-0000740D0000}"/>
    <cellStyle name="Calculation 28 4 2 2" xfId="8656" xr:uid="{00000000-0005-0000-0000-0000750D0000}"/>
    <cellStyle name="Calculation 28 4 2 2 2" xfId="13396" xr:uid="{00000000-0005-0000-0000-0000760D0000}"/>
    <cellStyle name="Calculation 28 4 2 2 3" xfId="15925" xr:uid="{00000000-0005-0000-0000-0000770D0000}"/>
    <cellStyle name="Calculation 28 4 3" xfId="7159" xr:uid="{00000000-0005-0000-0000-0000780D0000}"/>
    <cellStyle name="Calculation 28 4 3 2" xfId="11927" xr:uid="{00000000-0005-0000-0000-0000790D0000}"/>
    <cellStyle name="Calculation 28 4 3 3" xfId="14466" xr:uid="{00000000-0005-0000-0000-00007A0D0000}"/>
    <cellStyle name="Calculation 28 4 4" xfId="10220" xr:uid="{00000000-0005-0000-0000-00007B0D0000}"/>
    <cellStyle name="Calculation 28 4 5" xfId="9236" xr:uid="{00000000-0005-0000-0000-00007C0D0000}"/>
    <cellStyle name="Calculation 28 5" xfId="4582" xr:uid="{00000000-0005-0000-0000-00007D0D0000}"/>
    <cellStyle name="Calculation 28 5 2" xfId="7536" xr:uid="{00000000-0005-0000-0000-00007E0D0000}"/>
    <cellStyle name="Calculation 28 5 2 2" xfId="12276" xr:uid="{00000000-0005-0000-0000-00007F0D0000}"/>
    <cellStyle name="Calculation 28 5 2 3" xfId="14805" xr:uid="{00000000-0005-0000-0000-0000800D0000}"/>
    <cellStyle name="Calculation 28 5 3" xfId="10615" xr:uid="{00000000-0005-0000-0000-0000810D0000}"/>
    <cellStyle name="Calculation 28 5 4" xfId="9996" xr:uid="{00000000-0005-0000-0000-0000820D0000}"/>
    <cellStyle name="Calculation 28 6" xfId="6423" xr:uid="{00000000-0005-0000-0000-0000830D0000}"/>
    <cellStyle name="Calculation 28 6 2" xfId="11333" xr:uid="{00000000-0005-0000-0000-0000840D0000}"/>
    <cellStyle name="Calculation 28 6 3" xfId="13939" xr:uid="{00000000-0005-0000-0000-0000850D0000}"/>
    <cellStyle name="Calculation 29" xfId="1167" xr:uid="{00000000-0005-0000-0000-0000860D0000}"/>
    <cellStyle name="Calculation 29 2" xfId="2156" xr:uid="{00000000-0005-0000-0000-0000870D0000}"/>
    <cellStyle name="Calculation 29 2 2" xfId="4040" xr:uid="{00000000-0005-0000-0000-0000880D0000}"/>
    <cellStyle name="Calculation 29 2 2 2" xfId="5709" xr:uid="{00000000-0005-0000-0000-0000890D0000}"/>
    <cellStyle name="Calculation 29 2 2 2 2" xfId="8659" xr:uid="{00000000-0005-0000-0000-00008A0D0000}"/>
    <cellStyle name="Calculation 29 2 2 2 2 2" xfId="13399" xr:uid="{00000000-0005-0000-0000-00008B0D0000}"/>
    <cellStyle name="Calculation 29 2 2 2 2 3" xfId="15928" xr:uid="{00000000-0005-0000-0000-00008C0D0000}"/>
    <cellStyle name="Calculation 29 2 2 3" xfId="7162" xr:uid="{00000000-0005-0000-0000-00008D0D0000}"/>
    <cellStyle name="Calculation 29 2 2 3 2" xfId="11930" xr:uid="{00000000-0005-0000-0000-00008E0D0000}"/>
    <cellStyle name="Calculation 29 2 2 3 3" xfId="14469" xr:uid="{00000000-0005-0000-0000-00008F0D0000}"/>
    <cellStyle name="Calculation 29 2 2 4" xfId="10223" xr:uid="{00000000-0005-0000-0000-0000900D0000}"/>
    <cellStyle name="Calculation 29 2 2 5" xfId="10161" xr:uid="{00000000-0005-0000-0000-0000910D0000}"/>
    <cellStyle name="Calculation 29 2 3" xfId="5265" xr:uid="{00000000-0005-0000-0000-0000920D0000}"/>
    <cellStyle name="Calculation 29 2 3 2" xfId="8215" xr:uid="{00000000-0005-0000-0000-0000930D0000}"/>
    <cellStyle name="Calculation 29 2 3 2 2" xfId="12955" xr:uid="{00000000-0005-0000-0000-0000940D0000}"/>
    <cellStyle name="Calculation 29 2 3 2 3" xfId="15484" xr:uid="{00000000-0005-0000-0000-0000950D0000}"/>
    <cellStyle name="Calculation 29 2 4" xfId="4821" xr:uid="{00000000-0005-0000-0000-0000960D0000}"/>
    <cellStyle name="Calculation 29 2 4 2" xfId="7773" xr:uid="{00000000-0005-0000-0000-0000970D0000}"/>
    <cellStyle name="Calculation 29 2 4 2 2" xfId="12513" xr:uid="{00000000-0005-0000-0000-0000980D0000}"/>
    <cellStyle name="Calculation 29 2 4 2 3" xfId="15042" xr:uid="{00000000-0005-0000-0000-0000990D0000}"/>
    <cellStyle name="Calculation 29 2 5" xfId="6420" xr:uid="{00000000-0005-0000-0000-00009A0D0000}"/>
    <cellStyle name="Calculation 29 2 5 2" xfId="11330" xr:uid="{00000000-0005-0000-0000-00009B0D0000}"/>
    <cellStyle name="Calculation 29 2 5 3" xfId="13936" xr:uid="{00000000-0005-0000-0000-00009C0D0000}"/>
    <cellStyle name="Calculation 29 2 6" xfId="6557" xr:uid="{00000000-0005-0000-0000-00009D0D0000}"/>
    <cellStyle name="Calculation 29 2 6 2" xfId="11430" xr:uid="{00000000-0005-0000-0000-00009E0D0000}"/>
    <cellStyle name="Calculation 29 2 6 3" xfId="14025" xr:uid="{00000000-0005-0000-0000-00009F0D0000}"/>
    <cellStyle name="Calculation 29 2 7" xfId="9415" xr:uid="{00000000-0005-0000-0000-0000A00D0000}"/>
    <cellStyle name="Calculation 29 2 8" xfId="9525" xr:uid="{00000000-0005-0000-0000-0000A10D0000}"/>
    <cellStyle name="Calculation 29 3" xfId="2155" xr:uid="{00000000-0005-0000-0000-0000A20D0000}"/>
    <cellStyle name="Calculation 29 3 2" xfId="5264" xr:uid="{00000000-0005-0000-0000-0000A30D0000}"/>
    <cellStyle name="Calculation 29 3 2 2" xfId="8214" xr:uid="{00000000-0005-0000-0000-0000A40D0000}"/>
    <cellStyle name="Calculation 29 3 2 2 2" xfId="12954" xr:uid="{00000000-0005-0000-0000-0000A50D0000}"/>
    <cellStyle name="Calculation 29 3 2 2 3" xfId="15483" xr:uid="{00000000-0005-0000-0000-0000A60D0000}"/>
    <cellStyle name="Calculation 29 3 3" xfId="4820" xr:uid="{00000000-0005-0000-0000-0000A70D0000}"/>
    <cellStyle name="Calculation 29 3 3 2" xfId="7772" xr:uid="{00000000-0005-0000-0000-0000A80D0000}"/>
    <cellStyle name="Calculation 29 3 3 2 2" xfId="12512" xr:uid="{00000000-0005-0000-0000-0000A90D0000}"/>
    <cellStyle name="Calculation 29 3 3 2 3" xfId="15041" xr:uid="{00000000-0005-0000-0000-0000AA0D0000}"/>
    <cellStyle name="Calculation 29 3 4" xfId="6556" xr:uid="{00000000-0005-0000-0000-0000AB0D0000}"/>
    <cellStyle name="Calculation 29 3 4 2" xfId="11429" xr:uid="{00000000-0005-0000-0000-0000AC0D0000}"/>
    <cellStyle name="Calculation 29 3 4 3" xfId="14024" xr:uid="{00000000-0005-0000-0000-0000AD0D0000}"/>
    <cellStyle name="Calculation 29 3 5" xfId="9414" xr:uid="{00000000-0005-0000-0000-0000AE0D0000}"/>
    <cellStyle name="Calculation 29 3 6" xfId="9526" xr:uid="{00000000-0005-0000-0000-0000AF0D0000}"/>
    <cellStyle name="Calculation 29 4" xfId="4039" xr:uid="{00000000-0005-0000-0000-0000B00D0000}"/>
    <cellStyle name="Calculation 29 4 2" xfId="5708" xr:uid="{00000000-0005-0000-0000-0000B10D0000}"/>
    <cellStyle name="Calculation 29 4 2 2" xfId="8658" xr:uid="{00000000-0005-0000-0000-0000B20D0000}"/>
    <cellStyle name="Calculation 29 4 2 2 2" xfId="13398" xr:uid="{00000000-0005-0000-0000-0000B30D0000}"/>
    <cellStyle name="Calculation 29 4 2 2 3" xfId="15927" xr:uid="{00000000-0005-0000-0000-0000B40D0000}"/>
    <cellStyle name="Calculation 29 4 3" xfId="7161" xr:uid="{00000000-0005-0000-0000-0000B50D0000}"/>
    <cellStyle name="Calculation 29 4 3 2" xfId="11929" xr:uid="{00000000-0005-0000-0000-0000B60D0000}"/>
    <cellStyle name="Calculation 29 4 3 3" xfId="14468" xr:uid="{00000000-0005-0000-0000-0000B70D0000}"/>
    <cellStyle name="Calculation 29 4 4" xfId="10222" xr:uid="{00000000-0005-0000-0000-0000B80D0000}"/>
    <cellStyle name="Calculation 29 4 5" xfId="9235" xr:uid="{00000000-0005-0000-0000-0000B90D0000}"/>
    <cellStyle name="Calculation 29 5" xfId="4583" xr:uid="{00000000-0005-0000-0000-0000BA0D0000}"/>
    <cellStyle name="Calculation 29 5 2" xfId="7537" xr:uid="{00000000-0005-0000-0000-0000BB0D0000}"/>
    <cellStyle name="Calculation 29 5 2 2" xfId="12277" xr:uid="{00000000-0005-0000-0000-0000BC0D0000}"/>
    <cellStyle name="Calculation 29 5 2 3" xfId="14806" xr:uid="{00000000-0005-0000-0000-0000BD0D0000}"/>
    <cellStyle name="Calculation 29 5 3" xfId="10616" xr:uid="{00000000-0005-0000-0000-0000BE0D0000}"/>
    <cellStyle name="Calculation 29 5 4" xfId="9067" xr:uid="{00000000-0005-0000-0000-0000BF0D0000}"/>
    <cellStyle name="Calculation 29 6" xfId="6421" xr:uid="{00000000-0005-0000-0000-0000C00D0000}"/>
    <cellStyle name="Calculation 29 6 2" xfId="11331" xr:uid="{00000000-0005-0000-0000-0000C10D0000}"/>
    <cellStyle name="Calculation 29 6 3" xfId="13937" xr:uid="{00000000-0005-0000-0000-0000C20D0000}"/>
    <cellStyle name="Calculation 3" xfId="1168" xr:uid="{00000000-0005-0000-0000-0000C30D0000}"/>
    <cellStyle name="Calculation 3 2" xfId="2158" xr:uid="{00000000-0005-0000-0000-0000C40D0000}"/>
    <cellStyle name="Calculation 3 2 2" xfId="4042" xr:uid="{00000000-0005-0000-0000-0000C50D0000}"/>
    <cellStyle name="Calculation 3 2 2 2" xfId="5711" xr:uid="{00000000-0005-0000-0000-0000C60D0000}"/>
    <cellStyle name="Calculation 3 2 2 2 2" xfId="8661" xr:uid="{00000000-0005-0000-0000-0000C70D0000}"/>
    <cellStyle name="Calculation 3 2 2 2 2 2" xfId="13401" xr:uid="{00000000-0005-0000-0000-0000C80D0000}"/>
    <cellStyle name="Calculation 3 2 2 2 2 3" xfId="15930" xr:uid="{00000000-0005-0000-0000-0000C90D0000}"/>
    <cellStyle name="Calculation 3 2 2 3" xfId="7164" xr:uid="{00000000-0005-0000-0000-0000CA0D0000}"/>
    <cellStyle name="Calculation 3 2 2 3 2" xfId="11932" xr:uid="{00000000-0005-0000-0000-0000CB0D0000}"/>
    <cellStyle name="Calculation 3 2 2 3 3" xfId="14471" xr:uid="{00000000-0005-0000-0000-0000CC0D0000}"/>
    <cellStyle name="Calculation 3 2 2 4" xfId="10225" xr:uid="{00000000-0005-0000-0000-0000CD0D0000}"/>
    <cellStyle name="Calculation 3 2 2 5" xfId="10160" xr:uid="{00000000-0005-0000-0000-0000CE0D0000}"/>
    <cellStyle name="Calculation 3 2 3" xfId="5267" xr:uid="{00000000-0005-0000-0000-0000CF0D0000}"/>
    <cellStyle name="Calculation 3 2 3 2" xfId="8217" xr:uid="{00000000-0005-0000-0000-0000D00D0000}"/>
    <cellStyle name="Calculation 3 2 3 2 2" xfId="12957" xr:uid="{00000000-0005-0000-0000-0000D10D0000}"/>
    <cellStyle name="Calculation 3 2 3 2 3" xfId="15486" xr:uid="{00000000-0005-0000-0000-0000D20D0000}"/>
    <cellStyle name="Calculation 3 2 4" xfId="4823" xr:uid="{00000000-0005-0000-0000-0000D30D0000}"/>
    <cellStyle name="Calculation 3 2 4 2" xfId="7775" xr:uid="{00000000-0005-0000-0000-0000D40D0000}"/>
    <cellStyle name="Calculation 3 2 4 2 2" xfId="12515" xr:uid="{00000000-0005-0000-0000-0000D50D0000}"/>
    <cellStyle name="Calculation 3 2 4 2 3" xfId="15044" xr:uid="{00000000-0005-0000-0000-0000D60D0000}"/>
    <cellStyle name="Calculation 3 2 5" xfId="6418" xr:uid="{00000000-0005-0000-0000-0000D70D0000}"/>
    <cellStyle name="Calculation 3 2 5 2" xfId="11328" xr:uid="{00000000-0005-0000-0000-0000D80D0000}"/>
    <cellStyle name="Calculation 3 2 5 3" xfId="13934" xr:uid="{00000000-0005-0000-0000-0000D90D0000}"/>
    <cellStyle name="Calculation 3 2 6" xfId="6559" xr:uid="{00000000-0005-0000-0000-0000DA0D0000}"/>
    <cellStyle name="Calculation 3 2 6 2" xfId="11432" xr:uid="{00000000-0005-0000-0000-0000DB0D0000}"/>
    <cellStyle name="Calculation 3 2 6 3" xfId="14027" xr:uid="{00000000-0005-0000-0000-0000DC0D0000}"/>
    <cellStyle name="Calculation 3 2 7" xfId="9417" xr:uid="{00000000-0005-0000-0000-0000DD0D0000}"/>
    <cellStyle name="Calculation 3 2 8" xfId="9523" xr:uid="{00000000-0005-0000-0000-0000DE0D0000}"/>
    <cellStyle name="Calculation 3 3" xfId="2157" xr:uid="{00000000-0005-0000-0000-0000DF0D0000}"/>
    <cellStyle name="Calculation 3 3 2" xfId="5266" xr:uid="{00000000-0005-0000-0000-0000E00D0000}"/>
    <cellStyle name="Calculation 3 3 2 2" xfId="8216" xr:uid="{00000000-0005-0000-0000-0000E10D0000}"/>
    <cellStyle name="Calculation 3 3 2 2 2" xfId="12956" xr:uid="{00000000-0005-0000-0000-0000E20D0000}"/>
    <cellStyle name="Calculation 3 3 2 2 3" xfId="15485" xr:uid="{00000000-0005-0000-0000-0000E30D0000}"/>
    <cellStyle name="Calculation 3 3 3" xfId="4822" xr:uid="{00000000-0005-0000-0000-0000E40D0000}"/>
    <cellStyle name="Calculation 3 3 3 2" xfId="7774" xr:uid="{00000000-0005-0000-0000-0000E50D0000}"/>
    <cellStyle name="Calculation 3 3 3 2 2" xfId="12514" xr:uid="{00000000-0005-0000-0000-0000E60D0000}"/>
    <cellStyle name="Calculation 3 3 3 2 3" xfId="15043" xr:uid="{00000000-0005-0000-0000-0000E70D0000}"/>
    <cellStyle name="Calculation 3 3 4" xfId="6558" xr:uid="{00000000-0005-0000-0000-0000E80D0000}"/>
    <cellStyle name="Calculation 3 3 4 2" xfId="11431" xr:uid="{00000000-0005-0000-0000-0000E90D0000}"/>
    <cellStyle name="Calculation 3 3 4 3" xfId="14026" xr:uid="{00000000-0005-0000-0000-0000EA0D0000}"/>
    <cellStyle name="Calculation 3 3 5" xfId="9416" xr:uid="{00000000-0005-0000-0000-0000EB0D0000}"/>
    <cellStyle name="Calculation 3 3 6" xfId="9524" xr:uid="{00000000-0005-0000-0000-0000EC0D0000}"/>
    <cellStyle name="Calculation 3 4" xfId="4041" xr:uid="{00000000-0005-0000-0000-0000ED0D0000}"/>
    <cellStyle name="Calculation 3 4 2" xfId="5710" xr:uid="{00000000-0005-0000-0000-0000EE0D0000}"/>
    <cellStyle name="Calculation 3 4 2 2" xfId="8660" xr:uid="{00000000-0005-0000-0000-0000EF0D0000}"/>
    <cellStyle name="Calculation 3 4 2 2 2" xfId="13400" xr:uid="{00000000-0005-0000-0000-0000F00D0000}"/>
    <cellStyle name="Calculation 3 4 2 2 3" xfId="15929" xr:uid="{00000000-0005-0000-0000-0000F10D0000}"/>
    <cellStyle name="Calculation 3 4 3" xfId="7163" xr:uid="{00000000-0005-0000-0000-0000F20D0000}"/>
    <cellStyle name="Calculation 3 4 3 2" xfId="11931" xr:uid="{00000000-0005-0000-0000-0000F30D0000}"/>
    <cellStyle name="Calculation 3 4 3 3" xfId="14470" xr:uid="{00000000-0005-0000-0000-0000F40D0000}"/>
    <cellStyle name="Calculation 3 4 4" xfId="10224" xr:uid="{00000000-0005-0000-0000-0000F50D0000}"/>
    <cellStyle name="Calculation 3 4 5" xfId="9234" xr:uid="{00000000-0005-0000-0000-0000F60D0000}"/>
    <cellStyle name="Calculation 3 5" xfId="4584" xr:uid="{00000000-0005-0000-0000-0000F70D0000}"/>
    <cellStyle name="Calculation 3 5 2" xfId="7538" xr:uid="{00000000-0005-0000-0000-0000F80D0000}"/>
    <cellStyle name="Calculation 3 5 2 2" xfId="12278" xr:uid="{00000000-0005-0000-0000-0000F90D0000}"/>
    <cellStyle name="Calculation 3 5 2 3" xfId="14807" xr:uid="{00000000-0005-0000-0000-0000FA0D0000}"/>
    <cellStyle name="Calculation 3 5 3" xfId="10617" xr:uid="{00000000-0005-0000-0000-0000FB0D0000}"/>
    <cellStyle name="Calculation 3 5 4" xfId="9995" xr:uid="{00000000-0005-0000-0000-0000FC0D0000}"/>
    <cellStyle name="Calculation 3 6" xfId="6419" xr:uid="{00000000-0005-0000-0000-0000FD0D0000}"/>
    <cellStyle name="Calculation 3 6 2" xfId="11329" xr:uid="{00000000-0005-0000-0000-0000FE0D0000}"/>
    <cellStyle name="Calculation 3 6 3" xfId="13935" xr:uid="{00000000-0005-0000-0000-0000FF0D0000}"/>
    <cellStyle name="Calculation 30" xfId="1169" xr:uid="{00000000-0005-0000-0000-0000000E0000}"/>
    <cellStyle name="Calculation 30 2" xfId="2160" xr:uid="{00000000-0005-0000-0000-0000010E0000}"/>
    <cellStyle name="Calculation 30 2 2" xfId="4044" xr:uid="{00000000-0005-0000-0000-0000020E0000}"/>
    <cellStyle name="Calculation 30 2 2 2" xfId="5713" xr:uid="{00000000-0005-0000-0000-0000030E0000}"/>
    <cellStyle name="Calculation 30 2 2 2 2" xfId="8663" xr:uid="{00000000-0005-0000-0000-0000040E0000}"/>
    <cellStyle name="Calculation 30 2 2 2 2 2" xfId="13403" xr:uid="{00000000-0005-0000-0000-0000050E0000}"/>
    <cellStyle name="Calculation 30 2 2 2 2 3" xfId="15932" xr:uid="{00000000-0005-0000-0000-0000060E0000}"/>
    <cellStyle name="Calculation 30 2 2 3" xfId="7166" xr:uid="{00000000-0005-0000-0000-0000070E0000}"/>
    <cellStyle name="Calculation 30 2 2 3 2" xfId="11934" xr:uid="{00000000-0005-0000-0000-0000080E0000}"/>
    <cellStyle name="Calculation 30 2 2 3 3" xfId="14473" xr:uid="{00000000-0005-0000-0000-0000090E0000}"/>
    <cellStyle name="Calculation 30 2 2 4" xfId="10227" xr:uid="{00000000-0005-0000-0000-00000A0E0000}"/>
    <cellStyle name="Calculation 30 2 2 5" xfId="10159" xr:uid="{00000000-0005-0000-0000-00000B0E0000}"/>
    <cellStyle name="Calculation 30 2 3" xfId="5269" xr:uid="{00000000-0005-0000-0000-00000C0E0000}"/>
    <cellStyle name="Calculation 30 2 3 2" xfId="8219" xr:uid="{00000000-0005-0000-0000-00000D0E0000}"/>
    <cellStyle name="Calculation 30 2 3 2 2" xfId="12959" xr:uid="{00000000-0005-0000-0000-00000E0E0000}"/>
    <cellStyle name="Calculation 30 2 3 2 3" xfId="15488" xr:uid="{00000000-0005-0000-0000-00000F0E0000}"/>
    <cellStyle name="Calculation 30 2 4" xfId="4825" xr:uid="{00000000-0005-0000-0000-0000100E0000}"/>
    <cellStyle name="Calculation 30 2 4 2" xfId="7777" xr:uid="{00000000-0005-0000-0000-0000110E0000}"/>
    <cellStyle name="Calculation 30 2 4 2 2" xfId="12517" xr:uid="{00000000-0005-0000-0000-0000120E0000}"/>
    <cellStyle name="Calculation 30 2 4 2 3" xfId="15046" xr:uid="{00000000-0005-0000-0000-0000130E0000}"/>
    <cellStyle name="Calculation 30 2 5" xfId="6416" xr:uid="{00000000-0005-0000-0000-0000140E0000}"/>
    <cellStyle name="Calculation 30 2 5 2" xfId="11326" xr:uid="{00000000-0005-0000-0000-0000150E0000}"/>
    <cellStyle name="Calculation 30 2 5 3" xfId="13932" xr:uid="{00000000-0005-0000-0000-0000160E0000}"/>
    <cellStyle name="Calculation 30 2 6" xfId="6561" xr:uid="{00000000-0005-0000-0000-0000170E0000}"/>
    <cellStyle name="Calculation 30 2 6 2" xfId="11434" xr:uid="{00000000-0005-0000-0000-0000180E0000}"/>
    <cellStyle name="Calculation 30 2 6 3" xfId="14029" xr:uid="{00000000-0005-0000-0000-0000190E0000}"/>
    <cellStyle name="Calculation 30 2 7" xfId="9419" xr:uid="{00000000-0005-0000-0000-00001A0E0000}"/>
    <cellStyle name="Calculation 30 2 8" xfId="9521" xr:uid="{00000000-0005-0000-0000-00001B0E0000}"/>
    <cellStyle name="Calculation 30 3" xfId="2159" xr:uid="{00000000-0005-0000-0000-00001C0E0000}"/>
    <cellStyle name="Calculation 30 3 2" xfId="5268" xr:uid="{00000000-0005-0000-0000-00001D0E0000}"/>
    <cellStyle name="Calculation 30 3 2 2" xfId="8218" xr:uid="{00000000-0005-0000-0000-00001E0E0000}"/>
    <cellStyle name="Calculation 30 3 2 2 2" xfId="12958" xr:uid="{00000000-0005-0000-0000-00001F0E0000}"/>
    <cellStyle name="Calculation 30 3 2 2 3" xfId="15487" xr:uid="{00000000-0005-0000-0000-0000200E0000}"/>
    <cellStyle name="Calculation 30 3 3" xfId="4824" xr:uid="{00000000-0005-0000-0000-0000210E0000}"/>
    <cellStyle name="Calculation 30 3 3 2" xfId="7776" xr:uid="{00000000-0005-0000-0000-0000220E0000}"/>
    <cellStyle name="Calculation 30 3 3 2 2" xfId="12516" xr:uid="{00000000-0005-0000-0000-0000230E0000}"/>
    <cellStyle name="Calculation 30 3 3 2 3" xfId="15045" xr:uid="{00000000-0005-0000-0000-0000240E0000}"/>
    <cellStyle name="Calculation 30 3 4" xfId="6560" xr:uid="{00000000-0005-0000-0000-0000250E0000}"/>
    <cellStyle name="Calculation 30 3 4 2" xfId="11433" xr:uid="{00000000-0005-0000-0000-0000260E0000}"/>
    <cellStyle name="Calculation 30 3 4 3" xfId="14028" xr:uid="{00000000-0005-0000-0000-0000270E0000}"/>
    <cellStyle name="Calculation 30 3 5" xfId="9418" xr:uid="{00000000-0005-0000-0000-0000280E0000}"/>
    <cellStyle name="Calculation 30 3 6" xfId="9522" xr:uid="{00000000-0005-0000-0000-0000290E0000}"/>
    <cellStyle name="Calculation 30 4" xfId="4043" xr:uid="{00000000-0005-0000-0000-00002A0E0000}"/>
    <cellStyle name="Calculation 30 4 2" xfId="5712" xr:uid="{00000000-0005-0000-0000-00002B0E0000}"/>
    <cellStyle name="Calculation 30 4 2 2" xfId="8662" xr:uid="{00000000-0005-0000-0000-00002C0E0000}"/>
    <cellStyle name="Calculation 30 4 2 2 2" xfId="13402" xr:uid="{00000000-0005-0000-0000-00002D0E0000}"/>
    <cellStyle name="Calculation 30 4 2 2 3" xfId="15931" xr:uid="{00000000-0005-0000-0000-00002E0E0000}"/>
    <cellStyle name="Calculation 30 4 3" xfId="7165" xr:uid="{00000000-0005-0000-0000-00002F0E0000}"/>
    <cellStyle name="Calculation 30 4 3 2" xfId="11933" xr:uid="{00000000-0005-0000-0000-0000300E0000}"/>
    <cellStyle name="Calculation 30 4 3 3" xfId="14472" xr:uid="{00000000-0005-0000-0000-0000310E0000}"/>
    <cellStyle name="Calculation 30 4 4" xfId="10226" xr:uid="{00000000-0005-0000-0000-0000320E0000}"/>
    <cellStyle name="Calculation 30 4 5" xfId="9233" xr:uid="{00000000-0005-0000-0000-0000330E0000}"/>
    <cellStyle name="Calculation 30 5" xfId="4585" xr:uid="{00000000-0005-0000-0000-0000340E0000}"/>
    <cellStyle name="Calculation 30 5 2" xfId="7539" xr:uid="{00000000-0005-0000-0000-0000350E0000}"/>
    <cellStyle name="Calculation 30 5 2 2" xfId="12279" xr:uid="{00000000-0005-0000-0000-0000360E0000}"/>
    <cellStyle name="Calculation 30 5 2 3" xfId="14808" xr:uid="{00000000-0005-0000-0000-0000370E0000}"/>
    <cellStyle name="Calculation 30 5 3" xfId="10618" xr:uid="{00000000-0005-0000-0000-0000380E0000}"/>
    <cellStyle name="Calculation 30 5 4" xfId="9066" xr:uid="{00000000-0005-0000-0000-0000390E0000}"/>
    <cellStyle name="Calculation 30 6" xfId="6417" xr:uid="{00000000-0005-0000-0000-00003A0E0000}"/>
    <cellStyle name="Calculation 30 6 2" xfId="11327" xr:uid="{00000000-0005-0000-0000-00003B0E0000}"/>
    <cellStyle name="Calculation 30 6 3" xfId="13933" xr:uid="{00000000-0005-0000-0000-00003C0E0000}"/>
    <cellStyle name="Calculation 31" xfId="1170" xr:uid="{00000000-0005-0000-0000-00003D0E0000}"/>
    <cellStyle name="Calculation 31 2" xfId="2162" xr:uid="{00000000-0005-0000-0000-00003E0E0000}"/>
    <cellStyle name="Calculation 31 2 2" xfId="4046" xr:uid="{00000000-0005-0000-0000-00003F0E0000}"/>
    <cellStyle name="Calculation 31 2 2 2" xfId="5715" xr:uid="{00000000-0005-0000-0000-0000400E0000}"/>
    <cellStyle name="Calculation 31 2 2 2 2" xfId="8665" xr:uid="{00000000-0005-0000-0000-0000410E0000}"/>
    <cellStyle name="Calculation 31 2 2 2 2 2" xfId="13405" xr:uid="{00000000-0005-0000-0000-0000420E0000}"/>
    <cellStyle name="Calculation 31 2 2 2 2 3" xfId="15934" xr:uid="{00000000-0005-0000-0000-0000430E0000}"/>
    <cellStyle name="Calculation 31 2 2 3" xfId="7168" xr:uid="{00000000-0005-0000-0000-0000440E0000}"/>
    <cellStyle name="Calculation 31 2 2 3 2" xfId="11936" xr:uid="{00000000-0005-0000-0000-0000450E0000}"/>
    <cellStyle name="Calculation 31 2 2 3 3" xfId="14475" xr:uid="{00000000-0005-0000-0000-0000460E0000}"/>
    <cellStyle name="Calculation 31 2 2 4" xfId="10229" xr:uid="{00000000-0005-0000-0000-0000470E0000}"/>
    <cellStyle name="Calculation 31 2 2 5" xfId="10158" xr:uid="{00000000-0005-0000-0000-0000480E0000}"/>
    <cellStyle name="Calculation 31 2 3" xfId="5271" xr:uid="{00000000-0005-0000-0000-0000490E0000}"/>
    <cellStyle name="Calculation 31 2 3 2" xfId="8221" xr:uid="{00000000-0005-0000-0000-00004A0E0000}"/>
    <cellStyle name="Calculation 31 2 3 2 2" xfId="12961" xr:uid="{00000000-0005-0000-0000-00004B0E0000}"/>
    <cellStyle name="Calculation 31 2 3 2 3" xfId="15490" xr:uid="{00000000-0005-0000-0000-00004C0E0000}"/>
    <cellStyle name="Calculation 31 2 4" xfId="4827" xr:uid="{00000000-0005-0000-0000-00004D0E0000}"/>
    <cellStyle name="Calculation 31 2 4 2" xfId="7779" xr:uid="{00000000-0005-0000-0000-00004E0E0000}"/>
    <cellStyle name="Calculation 31 2 4 2 2" xfId="12519" xr:uid="{00000000-0005-0000-0000-00004F0E0000}"/>
    <cellStyle name="Calculation 31 2 4 2 3" xfId="15048" xr:uid="{00000000-0005-0000-0000-0000500E0000}"/>
    <cellStyle name="Calculation 31 2 5" xfId="6414" xr:uid="{00000000-0005-0000-0000-0000510E0000}"/>
    <cellStyle name="Calculation 31 2 5 2" xfId="11324" xr:uid="{00000000-0005-0000-0000-0000520E0000}"/>
    <cellStyle name="Calculation 31 2 5 3" xfId="13930" xr:uid="{00000000-0005-0000-0000-0000530E0000}"/>
    <cellStyle name="Calculation 31 2 6" xfId="6563" xr:uid="{00000000-0005-0000-0000-0000540E0000}"/>
    <cellStyle name="Calculation 31 2 6 2" xfId="11436" xr:uid="{00000000-0005-0000-0000-0000550E0000}"/>
    <cellStyle name="Calculation 31 2 6 3" xfId="14031" xr:uid="{00000000-0005-0000-0000-0000560E0000}"/>
    <cellStyle name="Calculation 31 2 7" xfId="9421" xr:uid="{00000000-0005-0000-0000-0000570E0000}"/>
    <cellStyle name="Calculation 31 2 8" xfId="11519" xr:uid="{00000000-0005-0000-0000-0000580E0000}"/>
    <cellStyle name="Calculation 31 3" xfId="2161" xr:uid="{00000000-0005-0000-0000-0000590E0000}"/>
    <cellStyle name="Calculation 31 3 2" xfId="5270" xr:uid="{00000000-0005-0000-0000-00005A0E0000}"/>
    <cellStyle name="Calculation 31 3 2 2" xfId="8220" xr:uid="{00000000-0005-0000-0000-00005B0E0000}"/>
    <cellStyle name="Calculation 31 3 2 2 2" xfId="12960" xr:uid="{00000000-0005-0000-0000-00005C0E0000}"/>
    <cellStyle name="Calculation 31 3 2 2 3" xfId="15489" xr:uid="{00000000-0005-0000-0000-00005D0E0000}"/>
    <cellStyle name="Calculation 31 3 3" xfId="4826" xr:uid="{00000000-0005-0000-0000-00005E0E0000}"/>
    <cellStyle name="Calculation 31 3 3 2" xfId="7778" xr:uid="{00000000-0005-0000-0000-00005F0E0000}"/>
    <cellStyle name="Calculation 31 3 3 2 2" xfId="12518" xr:uid="{00000000-0005-0000-0000-0000600E0000}"/>
    <cellStyle name="Calculation 31 3 3 2 3" xfId="15047" xr:uid="{00000000-0005-0000-0000-0000610E0000}"/>
    <cellStyle name="Calculation 31 3 4" xfId="6562" xr:uid="{00000000-0005-0000-0000-0000620E0000}"/>
    <cellStyle name="Calculation 31 3 4 2" xfId="11435" xr:uid="{00000000-0005-0000-0000-0000630E0000}"/>
    <cellStyle name="Calculation 31 3 4 3" xfId="14030" xr:uid="{00000000-0005-0000-0000-0000640E0000}"/>
    <cellStyle name="Calculation 31 3 5" xfId="9420" xr:uid="{00000000-0005-0000-0000-0000650E0000}"/>
    <cellStyle name="Calculation 31 3 6" xfId="9520" xr:uid="{00000000-0005-0000-0000-0000660E0000}"/>
    <cellStyle name="Calculation 31 4" xfId="4045" xr:uid="{00000000-0005-0000-0000-0000670E0000}"/>
    <cellStyle name="Calculation 31 4 2" xfId="5714" xr:uid="{00000000-0005-0000-0000-0000680E0000}"/>
    <cellStyle name="Calculation 31 4 2 2" xfId="8664" xr:uid="{00000000-0005-0000-0000-0000690E0000}"/>
    <cellStyle name="Calculation 31 4 2 2 2" xfId="13404" xr:uid="{00000000-0005-0000-0000-00006A0E0000}"/>
    <cellStyle name="Calculation 31 4 2 2 3" xfId="15933" xr:uid="{00000000-0005-0000-0000-00006B0E0000}"/>
    <cellStyle name="Calculation 31 4 3" xfId="7167" xr:uid="{00000000-0005-0000-0000-00006C0E0000}"/>
    <cellStyle name="Calculation 31 4 3 2" xfId="11935" xr:uid="{00000000-0005-0000-0000-00006D0E0000}"/>
    <cellStyle name="Calculation 31 4 3 3" xfId="14474" xr:uid="{00000000-0005-0000-0000-00006E0E0000}"/>
    <cellStyle name="Calculation 31 4 4" xfId="10228" xr:uid="{00000000-0005-0000-0000-00006F0E0000}"/>
    <cellStyle name="Calculation 31 4 5" xfId="9232" xr:uid="{00000000-0005-0000-0000-0000700E0000}"/>
    <cellStyle name="Calculation 31 5" xfId="4586" xr:uid="{00000000-0005-0000-0000-0000710E0000}"/>
    <cellStyle name="Calculation 31 5 2" xfId="7540" xr:uid="{00000000-0005-0000-0000-0000720E0000}"/>
    <cellStyle name="Calculation 31 5 2 2" xfId="12280" xr:uid="{00000000-0005-0000-0000-0000730E0000}"/>
    <cellStyle name="Calculation 31 5 2 3" xfId="14809" xr:uid="{00000000-0005-0000-0000-0000740E0000}"/>
    <cellStyle name="Calculation 31 5 3" xfId="10619" xr:uid="{00000000-0005-0000-0000-0000750E0000}"/>
    <cellStyle name="Calculation 31 5 4" xfId="9994" xr:uid="{00000000-0005-0000-0000-0000760E0000}"/>
    <cellStyle name="Calculation 31 6" xfId="6415" xr:uid="{00000000-0005-0000-0000-0000770E0000}"/>
    <cellStyle name="Calculation 31 6 2" xfId="11325" xr:uid="{00000000-0005-0000-0000-0000780E0000}"/>
    <cellStyle name="Calculation 31 6 3" xfId="13931" xr:uid="{00000000-0005-0000-0000-0000790E0000}"/>
    <cellStyle name="Calculation 32" xfId="1171" xr:uid="{00000000-0005-0000-0000-00007A0E0000}"/>
    <cellStyle name="Calculation 32 2" xfId="2164" xr:uid="{00000000-0005-0000-0000-00007B0E0000}"/>
    <cellStyle name="Calculation 32 2 2" xfId="4048" xr:uid="{00000000-0005-0000-0000-00007C0E0000}"/>
    <cellStyle name="Calculation 32 2 2 2" xfId="5717" xr:uid="{00000000-0005-0000-0000-00007D0E0000}"/>
    <cellStyle name="Calculation 32 2 2 2 2" xfId="8667" xr:uid="{00000000-0005-0000-0000-00007E0E0000}"/>
    <cellStyle name="Calculation 32 2 2 2 2 2" xfId="13407" xr:uid="{00000000-0005-0000-0000-00007F0E0000}"/>
    <cellStyle name="Calculation 32 2 2 2 2 3" xfId="15936" xr:uid="{00000000-0005-0000-0000-0000800E0000}"/>
    <cellStyle name="Calculation 32 2 2 3" xfId="7170" xr:uid="{00000000-0005-0000-0000-0000810E0000}"/>
    <cellStyle name="Calculation 32 2 2 3 2" xfId="11938" xr:uid="{00000000-0005-0000-0000-0000820E0000}"/>
    <cellStyle name="Calculation 32 2 2 3 3" xfId="14477" xr:uid="{00000000-0005-0000-0000-0000830E0000}"/>
    <cellStyle name="Calculation 32 2 2 4" xfId="10231" xr:uid="{00000000-0005-0000-0000-0000840E0000}"/>
    <cellStyle name="Calculation 32 2 2 5" xfId="10157" xr:uid="{00000000-0005-0000-0000-0000850E0000}"/>
    <cellStyle name="Calculation 32 2 3" xfId="5273" xr:uid="{00000000-0005-0000-0000-0000860E0000}"/>
    <cellStyle name="Calculation 32 2 3 2" xfId="8223" xr:uid="{00000000-0005-0000-0000-0000870E0000}"/>
    <cellStyle name="Calculation 32 2 3 2 2" xfId="12963" xr:uid="{00000000-0005-0000-0000-0000880E0000}"/>
    <cellStyle name="Calculation 32 2 3 2 3" xfId="15492" xr:uid="{00000000-0005-0000-0000-0000890E0000}"/>
    <cellStyle name="Calculation 32 2 4" xfId="4829" xr:uid="{00000000-0005-0000-0000-00008A0E0000}"/>
    <cellStyle name="Calculation 32 2 4 2" xfId="7781" xr:uid="{00000000-0005-0000-0000-00008B0E0000}"/>
    <cellStyle name="Calculation 32 2 4 2 2" xfId="12521" xr:uid="{00000000-0005-0000-0000-00008C0E0000}"/>
    <cellStyle name="Calculation 32 2 4 2 3" xfId="15050" xr:uid="{00000000-0005-0000-0000-00008D0E0000}"/>
    <cellStyle name="Calculation 32 2 5" xfId="6412" xr:uid="{00000000-0005-0000-0000-00008E0E0000}"/>
    <cellStyle name="Calculation 32 2 5 2" xfId="11322" xr:uid="{00000000-0005-0000-0000-00008F0E0000}"/>
    <cellStyle name="Calculation 32 2 5 3" xfId="13928" xr:uid="{00000000-0005-0000-0000-0000900E0000}"/>
    <cellStyle name="Calculation 32 2 6" xfId="6565" xr:uid="{00000000-0005-0000-0000-0000910E0000}"/>
    <cellStyle name="Calculation 32 2 6 2" xfId="11438" xr:uid="{00000000-0005-0000-0000-0000920E0000}"/>
    <cellStyle name="Calculation 32 2 6 3" xfId="14033" xr:uid="{00000000-0005-0000-0000-0000930E0000}"/>
    <cellStyle name="Calculation 32 2 7" xfId="9423" xr:uid="{00000000-0005-0000-0000-0000940E0000}"/>
    <cellStyle name="Calculation 32 2 8" xfId="10321" xr:uid="{00000000-0005-0000-0000-0000950E0000}"/>
    <cellStyle name="Calculation 32 3" xfId="2163" xr:uid="{00000000-0005-0000-0000-0000960E0000}"/>
    <cellStyle name="Calculation 32 3 2" xfId="5272" xr:uid="{00000000-0005-0000-0000-0000970E0000}"/>
    <cellStyle name="Calculation 32 3 2 2" xfId="8222" xr:uid="{00000000-0005-0000-0000-0000980E0000}"/>
    <cellStyle name="Calculation 32 3 2 2 2" xfId="12962" xr:uid="{00000000-0005-0000-0000-0000990E0000}"/>
    <cellStyle name="Calculation 32 3 2 2 3" xfId="15491" xr:uid="{00000000-0005-0000-0000-00009A0E0000}"/>
    <cellStyle name="Calculation 32 3 3" xfId="4828" xr:uid="{00000000-0005-0000-0000-00009B0E0000}"/>
    <cellStyle name="Calculation 32 3 3 2" xfId="7780" xr:uid="{00000000-0005-0000-0000-00009C0E0000}"/>
    <cellStyle name="Calculation 32 3 3 2 2" xfId="12520" xr:uid="{00000000-0005-0000-0000-00009D0E0000}"/>
    <cellStyle name="Calculation 32 3 3 2 3" xfId="15049" xr:uid="{00000000-0005-0000-0000-00009E0E0000}"/>
    <cellStyle name="Calculation 32 3 4" xfId="6564" xr:uid="{00000000-0005-0000-0000-00009F0E0000}"/>
    <cellStyle name="Calculation 32 3 4 2" xfId="11437" xr:uid="{00000000-0005-0000-0000-0000A00E0000}"/>
    <cellStyle name="Calculation 32 3 4 3" xfId="14032" xr:uid="{00000000-0005-0000-0000-0000A10E0000}"/>
    <cellStyle name="Calculation 32 3 5" xfId="9422" xr:uid="{00000000-0005-0000-0000-0000A20E0000}"/>
    <cellStyle name="Calculation 32 3 6" xfId="11984" xr:uid="{00000000-0005-0000-0000-0000A30E0000}"/>
    <cellStyle name="Calculation 32 4" xfId="4047" xr:uid="{00000000-0005-0000-0000-0000A40E0000}"/>
    <cellStyle name="Calculation 32 4 2" xfId="5716" xr:uid="{00000000-0005-0000-0000-0000A50E0000}"/>
    <cellStyle name="Calculation 32 4 2 2" xfId="8666" xr:uid="{00000000-0005-0000-0000-0000A60E0000}"/>
    <cellStyle name="Calculation 32 4 2 2 2" xfId="13406" xr:uid="{00000000-0005-0000-0000-0000A70E0000}"/>
    <cellStyle name="Calculation 32 4 2 2 3" xfId="15935" xr:uid="{00000000-0005-0000-0000-0000A80E0000}"/>
    <cellStyle name="Calculation 32 4 3" xfId="7169" xr:uid="{00000000-0005-0000-0000-0000A90E0000}"/>
    <cellStyle name="Calculation 32 4 3 2" xfId="11937" xr:uid="{00000000-0005-0000-0000-0000AA0E0000}"/>
    <cellStyle name="Calculation 32 4 3 3" xfId="14476" xr:uid="{00000000-0005-0000-0000-0000AB0E0000}"/>
    <cellStyle name="Calculation 32 4 4" xfId="10230" xr:uid="{00000000-0005-0000-0000-0000AC0E0000}"/>
    <cellStyle name="Calculation 32 4 5" xfId="9231" xr:uid="{00000000-0005-0000-0000-0000AD0E0000}"/>
    <cellStyle name="Calculation 32 5" xfId="4587" xr:uid="{00000000-0005-0000-0000-0000AE0E0000}"/>
    <cellStyle name="Calculation 32 5 2" xfId="7541" xr:uid="{00000000-0005-0000-0000-0000AF0E0000}"/>
    <cellStyle name="Calculation 32 5 2 2" xfId="12281" xr:uid="{00000000-0005-0000-0000-0000B00E0000}"/>
    <cellStyle name="Calculation 32 5 2 3" xfId="14810" xr:uid="{00000000-0005-0000-0000-0000B10E0000}"/>
    <cellStyle name="Calculation 32 5 3" xfId="10620" xr:uid="{00000000-0005-0000-0000-0000B20E0000}"/>
    <cellStyle name="Calculation 32 5 4" xfId="9065" xr:uid="{00000000-0005-0000-0000-0000B30E0000}"/>
    <cellStyle name="Calculation 32 6" xfId="6413" xr:uid="{00000000-0005-0000-0000-0000B40E0000}"/>
    <cellStyle name="Calculation 32 6 2" xfId="11323" xr:uid="{00000000-0005-0000-0000-0000B50E0000}"/>
    <cellStyle name="Calculation 32 6 3" xfId="13929" xr:uid="{00000000-0005-0000-0000-0000B60E0000}"/>
    <cellStyle name="Calculation 33" xfId="1172" xr:uid="{00000000-0005-0000-0000-0000B70E0000}"/>
    <cellStyle name="Calculation 33 2" xfId="2166" xr:uid="{00000000-0005-0000-0000-0000B80E0000}"/>
    <cellStyle name="Calculation 33 2 2" xfId="4050" xr:uid="{00000000-0005-0000-0000-0000B90E0000}"/>
    <cellStyle name="Calculation 33 2 2 2" xfId="5719" xr:uid="{00000000-0005-0000-0000-0000BA0E0000}"/>
    <cellStyle name="Calculation 33 2 2 2 2" xfId="8669" xr:uid="{00000000-0005-0000-0000-0000BB0E0000}"/>
    <cellStyle name="Calculation 33 2 2 2 2 2" xfId="13409" xr:uid="{00000000-0005-0000-0000-0000BC0E0000}"/>
    <cellStyle name="Calculation 33 2 2 2 2 3" xfId="15938" xr:uid="{00000000-0005-0000-0000-0000BD0E0000}"/>
    <cellStyle name="Calculation 33 2 2 3" xfId="7172" xr:uid="{00000000-0005-0000-0000-0000BE0E0000}"/>
    <cellStyle name="Calculation 33 2 2 3 2" xfId="11940" xr:uid="{00000000-0005-0000-0000-0000BF0E0000}"/>
    <cellStyle name="Calculation 33 2 2 3 3" xfId="14479" xr:uid="{00000000-0005-0000-0000-0000C00E0000}"/>
    <cellStyle name="Calculation 33 2 2 4" xfId="10233" xr:uid="{00000000-0005-0000-0000-0000C10E0000}"/>
    <cellStyle name="Calculation 33 2 2 5" xfId="10156" xr:uid="{00000000-0005-0000-0000-0000C20E0000}"/>
    <cellStyle name="Calculation 33 2 3" xfId="5275" xr:uid="{00000000-0005-0000-0000-0000C30E0000}"/>
    <cellStyle name="Calculation 33 2 3 2" xfId="8225" xr:uid="{00000000-0005-0000-0000-0000C40E0000}"/>
    <cellStyle name="Calculation 33 2 3 2 2" xfId="12965" xr:uid="{00000000-0005-0000-0000-0000C50E0000}"/>
    <cellStyle name="Calculation 33 2 3 2 3" xfId="15494" xr:uid="{00000000-0005-0000-0000-0000C60E0000}"/>
    <cellStyle name="Calculation 33 2 4" xfId="4831" xr:uid="{00000000-0005-0000-0000-0000C70E0000}"/>
    <cellStyle name="Calculation 33 2 4 2" xfId="7783" xr:uid="{00000000-0005-0000-0000-0000C80E0000}"/>
    <cellStyle name="Calculation 33 2 4 2 2" xfId="12523" xr:uid="{00000000-0005-0000-0000-0000C90E0000}"/>
    <cellStyle name="Calculation 33 2 4 2 3" xfId="15052" xr:uid="{00000000-0005-0000-0000-0000CA0E0000}"/>
    <cellStyle name="Calculation 33 2 5" xfId="6410" xr:uid="{00000000-0005-0000-0000-0000CB0E0000}"/>
    <cellStyle name="Calculation 33 2 5 2" xfId="11320" xr:uid="{00000000-0005-0000-0000-0000CC0E0000}"/>
    <cellStyle name="Calculation 33 2 5 3" xfId="13926" xr:uid="{00000000-0005-0000-0000-0000CD0E0000}"/>
    <cellStyle name="Calculation 33 2 6" xfId="6567" xr:uid="{00000000-0005-0000-0000-0000CE0E0000}"/>
    <cellStyle name="Calculation 33 2 6 2" xfId="11440" xr:uid="{00000000-0005-0000-0000-0000CF0E0000}"/>
    <cellStyle name="Calculation 33 2 6 3" xfId="14035" xr:uid="{00000000-0005-0000-0000-0000D00E0000}"/>
    <cellStyle name="Calculation 33 2 7" xfId="9425" xr:uid="{00000000-0005-0000-0000-0000D10E0000}"/>
    <cellStyle name="Calculation 33 2 8" xfId="9518" xr:uid="{00000000-0005-0000-0000-0000D20E0000}"/>
    <cellStyle name="Calculation 33 3" xfId="2165" xr:uid="{00000000-0005-0000-0000-0000D30E0000}"/>
    <cellStyle name="Calculation 33 3 2" xfId="5274" xr:uid="{00000000-0005-0000-0000-0000D40E0000}"/>
    <cellStyle name="Calculation 33 3 2 2" xfId="8224" xr:uid="{00000000-0005-0000-0000-0000D50E0000}"/>
    <cellStyle name="Calculation 33 3 2 2 2" xfId="12964" xr:uid="{00000000-0005-0000-0000-0000D60E0000}"/>
    <cellStyle name="Calculation 33 3 2 2 3" xfId="15493" xr:uid="{00000000-0005-0000-0000-0000D70E0000}"/>
    <cellStyle name="Calculation 33 3 3" xfId="4830" xr:uid="{00000000-0005-0000-0000-0000D80E0000}"/>
    <cellStyle name="Calculation 33 3 3 2" xfId="7782" xr:uid="{00000000-0005-0000-0000-0000D90E0000}"/>
    <cellStyle name="Calculation 33 3 3 2 2" xfId="12522" xr:uid="{00000000-0005-0000-0000-0000DA0E0000}"/>
    <cellStyle name="Calculation 33 3 3 2 3" xfId="15051" xr:uid="{00000000-0005-0000-0000-0000DB0E0000}"/>
    <cellStyle name="Calculation 33 3 4" xfId="6566" xr:uid="{00000000-0005-0000-0000-0000DC0E0000}"/>
    <cellStyle name="Calculation 33 3 4 2" xfId="11439" xr:uid="{00000000-0005-0000-0000-0000DD0E0000}"/>
    <cellStyle name="Calculation 33 3 4 3" xfId="14034" xr:uid="{00000000-0005-0000-0000-0000DE0E0000}"/>
    <cellStyle name="Calculation 33 3 5" xfId="9424" xr:uid="{00000000-0005-0000-0000-0000DF0E0000}"/>
    <cellStyle name="Calculation 33 3 6" xfId="9519" xr:uid="{00000000-0005-0000-0000-0000E00E0000}"/>
    <cellStyle name="Calculation 33 4" xfId="4049" xr:uid="{00000000-0005-0000-0000-0000E10E0000}"/>
    <cellStyle name="Calculation 33 4 2" xfId="5718" xr:uid="{00000000-0005-0000-0000-0000E20E0000}"/>
    <cellStyle name="Calculation 33 4 2 2" xfId="8668" xr:uid="{00000000-0005-0000-0000-0000E30E0000}"/>
    <cellStyle name="Calculation 33 4 2 2 2" xfId="13408" xr:uid="{00000000-0005-0000-0000-0000E40E0000}"/>
    <cellStyle name="Calculation 33 4 2 2 3" xfId="15937" xr:uid="{00000000-0005-0000-0000-0000E50E0000}"/>
    <cellStyle name="Calculation 33 4 3" xfId="7171" xr:uid="{00000000-0005-0000-0000-0000E60E0000}"/>
    <cellStyle name="Calculation 33 4 3 2" xfId="11939" xr:uid="{00000000-0005-0000-0000-0000E70E0000}"/>
    <cellStyle name="Calculation 33 4 3 3" xfId="14478" xr:uid="{00000000-0005-0000-0000-0000E80E0000}"/>
    <cellStyle name="Calculation 33 4 4" xfId="10232" xr:uid="{00000000-0005-0000-0000-0000E90E0000}"/>
    <cellStyle name="Calculation 33 4 5" xfId="9230" xr:uid="{00000000-0005-0000-0000-0000EA0E0000}"/>
    <cellStyle name="Calculation 33 5" xfId="4588" xr:uid="{00000000-0005-0000-0000-0000EB0E0000}"/>
    <cellStyle name="Calculation 33 5 2" xfId="7542" xr:uid="{00000000-0005-0000-0000-0000EC0E0000}"/>
    <cellStyle name="Calculation 33 5 2 2" xfId="12282" xr:uid="{00000000-0005-0000-0000-0000ED0E0000}"/>
    <cellStyle name="Calculation 33 5 2 3" xfId="14811" xr:uid="{00000000-0005-0000-0000-0000EE0E0000}"/>
    <cellStyle name="Calculation 33 5 3" xfId="10621" xr:uid="{00000000-0005-0000-0000-0000EF0E0000}"/>
    <cellStyle name="Calculation 33 5 4" xfId="9993" xr:uid="{00000000-0005-0000-0000-0000F00E0000}"/>
    <cellStyle name="Calculation 33 6" xfId="6411" xr:uid="{00000000-0005-0000-0000-0000F10E0000}"/>
    <cellStyle name="Calculation 33 6 2" xfId="11321" xr:uid="{00000000-0005-0000-0000-0000F20E0000}"/>
    <cellStyle name="Calculation 33 6 3" xfId="13927" xr:uid="{00000000-0005-0000-0000-0000F30E0000}"/>
    <cellStyle name="Calculation 34" xfId="1173" xr:uid="{00000000-0005-0000-0000-0000F40E0000}"/>
    <cellStyle name="Calculation 34 2" xfId="2168" xr:uid="{00000000-0005-0000-0000-0000F50E0000}"/>
    <cellStyle name="Calculation 34 2 2" xfId="4052" xr:uid="{00000000-0005-0000-0000-0000F60E0000}"/>
    <cellStyle name="Calculation 34 2 2 2" xfId="5721" xr:uid="{00000000-0005-0000-0000-0000F70E0000}"/>
    <cellStyle name="Calculation 34 2 2 2 2" xfId="8671" xr:uid="{00000000-0005-0000-0000-0000F80E0000}"/>
    <cellStyle name="Calculation 34 2 2 2 2 2" xfId="13411" xr:uid="{00000000-0005-0000-0000-0000F90E0000}"/>
    <cellStyle name="Calculation 34 2 2 2 2 3" xfId="15940" xr:uid="{00000000-0005-0000-0000-0000FA0E0000}"/>
    <cellStyle name="Calculation 34 2 2 3" xfId="7174" xr:uid="{00000000-0005-0000-0000-0000FB0E0000}"/>
    <cellStyle name="Calculation 34 2 2 3 2" xfId="11942" xr:uid="{00000000-0005-0000-0000-0000FC0E0000}"/>
    <cellStyle name="Calculation 34 2 2 3 3" xfId="14481" xr:uid="{00000000-0005-0000-0000-0000FD0E0000}"/>
    <cellStyle name="Calculation 34 2 2 4" xfId="10235" xr:uid="{00000000-0005-0000-0000-0000FE0E0000}"/>
    <cellStyle name="Calculation 34 2 2 5" xfId="10155" xr:uid="{00000000-0005-0000-0000-0000FF0E0000}"/>
    <cellStyle name="Calculation 34 2 3" xfId="5277" xr:uid="{00000000-0005-0000-0000-0000000F0000}"/>
    <cellStyle name="Calculation 34 2 3 2" xfId="8227" xr:uid="{00000000-0005-0000-0000-0000010F0000}"/>
    <cellStyle name="Calculation 34 2 3 2 2" xfId="12967" xr:uid="{00000000-0005-0000-0000-0000020F0000}"/>
    <cellStyle name="Calculation 34 2 3 2 3" xfId="15496" xr:uid="{00000000-0005-0000-0000-0000030F0000}"/>
    <cellStyle name="Calculation 34 2 4" xfId="4833" xr:uid="{00000000-0005-0000-0000-0000040F0000}"/>
    <cellStyle name="Calculation 34 2 4 2" xfId="7785" xr:uid="{00000000-0005-0000-0000-0000050F0000}"/>
    <cellStyle name="Calculation 34 2 4 2 2" xfId="12525" xr:uid="{00000000-0005-0000-0000-0000060F0000}"/>
    <cellStyle name="Calculation 34 2 4 2 3" xfId="15054" xr:uid="{00000000-0005-0000-0000-0000070F0000}"/>
    <cellStyle name="Calculation 34 2 5" xfId="6408" xr:uid="{00000000-0005-0000-0000-0000080F0000}"/>
    <cellStyle name="Calculation 34 2 5 2" xfId="11318" xr:uid="{00000000-0005-0000-0000-0000090F0000}"/>
    <cellStyle name="Calculation 34 2 5 3" xfId="13924" xr:uid="{00000000-0005-0000-0000-00000A0F0000}"/>
    <cellStyle name="Calculation 34 2 6" xfId="6569" xr:uid="{00000000-0005-0000-0000-00000B0F0000}"/>
    <cellStyle name="Calculation 34 2 6 2" xfId="11442" xr:uid="{00000000-0005-0000-0000-00000C0F0000}"/>
    <cellStyle name="Calculation 34 2 6 3" xfId="14037" xr:uid="{00000000-0005-0000-0000-00000D0F0000}"/>
    <cellStyle name="Calculation 34 2 7" xfId="9427" xr:uid="{00000000-0005-0000-0000-00000E0F0000}"/>
    <cellStyle name="Calculation 34 2 8" xfId="11385" xr:uid="{00000000-0005-0000-0000-00000F0F0000}"/>
    <cellStyle name="Calculation 34 3" xfId="2167" xr:uid="{00000000-0005-0000-0000-0000100F0000}"/>
    <cellStyle name="Calculation 34 3 2" xfId="5276" xr:uid="{00000000-0005-0000-0000-0000110F0000}"/>
    <cellStyle name="Calculation 34 3 2 2" xfId="8226" xr:uid="{00000000-0005-0000-0000-0000120F0000}"/>
    <cellStyle name="Calculation 34 3 2 2 2" xfId="12966" xr:uid="{00000000-0005-0000-0000-0000130F0000}"/>
    <cellStyle name="Calculation 34 3 2 2 3" xfId="15495" xr:uid="{00000000-0005-0000-0000-0000140F0000}"/>
    <cellStyle name="Calculation 34 3 3" xfId="4832" xr:uid="{00000000-0005-0000-0000-0000150F0000}"/>
    <cellStyle name="Calculation 34 3 3 2" xfId="7784" xr:uid="{00000000-0005-0000-0000-0000160F0000}"/>
    <cellStyle name="Calculation 34 3 3 2 2" xfId="12524" xr:uid="{00000000-0005-0000-0000-0000170F0000}"/>
    <cellStyle name="Calculation 34 3 3 2 3" xfId="15053" xr:uid="{00000000-0005-0000-0000-0000180F0000}"/>
    <cellStyle name="Calculation 34 3 4" xfId="6568" xr:uid="{00000000-0005-0000-0000-0000190F0000}"/>
    <cellStyle name="Calculation 34 3 4 2" xfId="11441" xr:uid="{00000000-0005-0000-0000-00001A0F0000}"/>
    <cellStyle name="Calculation 34 3 4 3" xfId="14036" xr:uid="{00000000-0005-0000-0000-00001B0F0000}"/>
    <cellStyle name="Calculation 34 3 5" xfId="9426" xr:uid="{00000000-0005-0000-0000-00001C0F0000}"/>
    <cellStyle name="Calculation 34 3 6" xfId="9517" xr:uid="{00000000-0005-0000-0000-00001D0F0000}"/>
    <cellStyle name="Calculation 34 4" xfId="4051" xr:uid="{00000000-0005-0000-0000-00001E0F0000}"/>
    <cellStyle name="Calculation 34 4 2" xfId="5720" xr:uid="{00000000-0005-0000-0000-00001F0F0000}"/>
    <cellStyle name="Calculation 34 4 2 2" xfId="8670" xr:uid="{00000000-0005-0000-0000-0000200F0000}"/>
    <cellStyle name="Calculation 34 4 2 2 2" xfId="13410" xr:uid="{00000000-0005-0000-0000-0000210F0000}"/>
    <cellStyle name="Calculation 34 4 2 2 3" xfId="15939" xr:uid="{00000000-0005-0000-0000-0000220F0000}"/>
    <cellStyle name="Calculation 34 4 3" xfId="7173" xr:uid="{00000000-0005-0000-0000-0000230F0000}"/>
    <cellStyle name="Calculation 34 4 3 2" xfId="11941" xr:uid="{00000000-0005-0000-0000-0000240F0000}"/>
    <cellStyle name="Calculation 34 4 3 3" xfId="14480" xr:uid="{00000000-0005-0000-0000-0000250F0000}"/>
    <cellStyle name="Calculation 34 4 4" xfId="10234" xr:uid="{00000000-0005-0000-0000-0000260F0000}"/>
    <cellStyle name="Calculation 34 4 5" xfId="9229" xr:uid="{00000000-0005-0000-0000-0000270F0000}"/>
    <cellStyle name="Calculation 34 5" xfId="4589" xr:uid="{00000000-0005-0000-0000-0000280F0000}"/>
    <cellStyle name="Calculation 34 5 2" xfId="7543" xr:uid="{00000000-0005-0000-0000-0000290F0000}"/>
    <cellStyle name="Calculation 34 5 2 2" xfId="12283" xr:uid="{00000000-0005-0000-0000-00002A0F0000}"/>
    <cellStyle name="Calculation 34 5 2 3" xfId="14812" xr:uid="{00000000-0005-0000-0000-00002B0F0000}"/>
    <cellStyle name="Calculation 34 5 3" xfId="10622" xr:uid="{00000000-0005-0000-0000-00002C0F0000}"/>
    <cellStyle name="Calculation 34 5 4" xfId="9064" xr:uid="{00000000-0005-0000-0000-00002D0F0000}"/>
    <cellStyle name="Calculation 34 6" xfId="6409" xr:uid="{00000000-0005-0000-0000-00002E0F0000}"/>
    <cellStyle name="Calculation 34 6 2" xfId="11319" xr:uid="{00000000-0005-0000-0000-00002F0F0000}"/>
    <cellStyle name="Calculation 34 6 3" xfId="13925" xr:uid="{00000000-0005-0000-0000-0000300F0000}"/>
    <cellStyle name="Calculation 35" xfId="1174" xr:uid="{00000000-0005-0000-0000-0000310F0000}"/>
    <cellStyle name="Calculation 35 2" xfId="2170" xr:uid="{00000000-0005-0000-0000-0000320F0000}"/>
    <cellStyle name="Calculation 35 2 2" xfId="4054" xr:uid="{00000000-0005-0000-0000-0000330F0000}"/>
    <cellStyle name="Calculation 35 2 2 2" xfId="5723" xr:uid="{00000000-0005-0000-0000-0000340F0000}"/>
    <cellStyle name="Calculation 35 2 2 2 2" xfId="8673" xr:uid="{00000000-0005-0000-0000-0000350F0000}"/>
    <cellStyle name="Calculation 35 2 2 2 2 2" xfId="13413" xr:uid="{00000000-0005-0000-0000-0000360F0000}"/>
    <cellStyle name="Calculation 35 2 2 2 2 3" xfId="15942" xr:uid="{00000000-0005-0000-0000-0000370F0000}"/>
    <cellStyle name="Calculation 35 2 2 3" xfId="7176" xr:uid="{00000000-0005-0000-0000-0000380F0000}"/>
    <cellStyle name="Calculation 35 2 2 3 2" xfId="11944" xr:uid="{00000000-0005-0000-0000-0000390F0000}"/>
    <cellStyle name="Calculation 35 2 2 3 3" xfId="14483" xr:uid="{00000000-0005-0000-0000-00003A0F0000}"/>
    <cellStyle name="Calculation 35 2 2 4" xfId="10237" xr:uid="{00000000-0005-0000-0000-00003B0F0000}"/>
    <cellStyle name="Calculation 35 2 2 5" xfId="10154" xr:uid="{00000000-0005-0000-0000-00003C0F0000}"/>
    <cellStyle name="Calculation 35 2 3" xfId="5279" xr:uid="{00000000-0005-0000-0000-00003D0F0000}"/>
    <cellStyle name="Calculation 35 2 3 2" xfId="8229" xr:uid="{00000000-0005-0000-0000-00003E0F0000}"/>
    <cellStyle name="Calculation 35 2 3 2 2" xfId="12969" xr:uid="{00000000-0005-0000-0000-00003F0F0000}"/>
    <cellStyle name="Calculation 35 2 3 2 3" xfId="15498" xr:uid="{00000000-0005-0000-0000-0000400F0000}"/>
    <cellStyle name="Calculation 35 2 4" xfId="4835" xr:uid="{00000000-0005-0000-0000-0000410F0000}"/>
    <cellStyle name="Calculation 35 2 4 2" xfId="7787" xr:uid="{00000000-0005-0000-0000-0000420F0000}"/>
    <cellStyle name="Calculation 35 2 4 2 2" xfId="12527" xr:uid="{00000000-0005-0000-0000-0000430F0000}"/>
    <cellStyle name="Calculation 35 2 4 2 3" xfId="15056" xr:uid="{00000000-0005-0000-0000-0000440F0000}"/>
    <cellStyle name="Calculation 35 2 5" xfId="6406" xr:uid="{00000000-0005-0000-0000-0000450F0000}"/>
    <cellStyle name="Calculation 35 2 5 2" xfId="11316" xr:uid="{00000000-0005-0000-0000-0000460F0000}"/>
    <cellStyle name="Calculation 35 2 5 3" xfId="13922" xr:uid="{00000000-0005-0000-0000-0000470F0000}"/>
    <cellStyle name="Calculation 35 2 6" xfId="6571" xr:uid="{00000000-0005-0000-0000-0000480F0000}"/>
    <cellStyle name="Calculation 35 2 6 2" xfId="11444" xr:uid="{00000000-0005-0000-0000-0000490F0000}"/>
    <cellStyle name="Calculation 35 2 6 3" xfId="14039" xr:uid="{00000000-0005-0000-0000-00004A0F0000}"/>
    <cellStyle name="Calculation 35 2 7" xfId="9429" xr:uid="{00000000-0005-0000-0000-00004B0F0000}"/>
    <cellStyle name="Calculation 35 2 8" xfId="9508" xr:uid="{00000000-0005-0000-0000-00004C0F0000}"/>
    <cellStyle name="Calculation 35 3" xfId="2169" xr:uid="{00000000-0005-0000-0000-00004D0F0000}"/>
    <cellStyle name="Calculation 35 3 2" xfId="5278" xr:uid="{00000000-0005-0000-0000-00004E0F0000}"/>
    <cellStyle name="Calculation 35 3 2 2" xfId="8228" xr:uid="{00000000-0005-0000-0000-00004F0F0000}"/>
    <cellStyle name="Calculation 35 3 2 2 2" xfId="12968" xr:uid="{00000000-0005-0000-0000-0000500F0000}"/>
    <cellStyle name="Calculation 35 3 2 2 3" xfId="15497" xr:uid="{00000000-0005-0000-0000-0000510F0000}"/>
    <cellStyle name="Calculation 35 3 3" xfId="4834" xr:uid="{00000000-0005-0000-0000-0000520F0000}"/>
    <cellStyle name="Calculation 35 3 3 2" xfId="7786" xr:uid="{00000000-0005-0000-0000-0000530F0000}"/>
    <cellStyle name="Calculation 35 3 3 2 2" xfId="12526" xr:uid="{00000000-0005-0000-0000-0000540F0000}"/>
    <cellStyle name="Calculation 35 3 3 2 3" xfId="15055" xr:uid="{00000000-0005-0000-0000-0000550F0000}"/>
    <cellStyle name="Calculation 35 3 4" xfId="6570" xr:uid="{00000000-0005-0000-0000-0000560F0000}"/>
    <cellStyle name="Calculation 35 3 4 2" xfId="11443" xr:uid="{00000000-0005-0000-0000-0000570F0000}"/>
    <cellStyle name="Calculation 35 3 4 3" xfId="14038" xr:uid="{00000000-0005-0000-0000-0000580F0000}"/>
    <cellStyle name="Calculation 35 3 5" xfId="9428" xr:uid="{00000000-0005-0000-0000-0000590F0000}"/>
    <cellStyle name="Calculation 35 3 6" xfId="11518" xr:uid="{00000000-0005-0000-0000-00005A0F0000}"/>
    <cellStyle name="Calculation 35 4" xfId="4053" xr:uid="{00000000-0005-0000-0000-00005B0F0000}"/>
    <cellStyle name="Calculation 35 4 2" xfId="5722" xr:uid="{00000000-0005-0000-0000-00005C0F0000}"/>
    <cellStyle name="Calculation 35 4 2 2" xfId="8672" xr:uid="{00000000-0005-0000-0000-00005D0F0000}"/>
    <cellStyle name="Calculation 35 4 2 2 2" xfId="13412" xr:uid="{00000000-0005-0000-0000-00005E0F0000}"/>
    <cellStyle name="Calculation 35 4 2 2 3" xfId="15941" xr:uid="{00000000-0005-0000-0000-00005F0F0000}"/>
    <cellStyle name="Calculation 35 4 3" xfId="7175" xr:uid="{00000000-0005-0000-0000-0000600F0000}"/>
    <cellStyle name="Calculation 35 4 3 2" xfId="11943" xr:uid="{00000000-0005-0000-0000-0000610F0000}"/>
    <cellStyle name="Calculation 35 4 3 3" xfId="14482" xr:uid="{00000000-0005-0000-0000-0000620F0000}"/>
    <cellStyle name="Calculation 35 4 4" xfId="10236" xr:uid="{00000000-0005-0000-0000-0000630F0000}"/>
    <cellStyle name="Calculation 35 4 5" xfId="9228" xr:uid="{00000000-0005-0000-0000-0000640F0000}"/>
    <cellStyle name="Calculation 35 5" xfId="4590" xr:uid="{00000000-0005-0000-0000-0000650F0000}"/>
    <cellStyle name="Calculation 35 5 2" xfId="7544" xr:uid="{00000000-0005-0000-0000-0000660F0000}"/>
    <cellStyle name="Calculation 35 5 2 2" xfId="12284" xr:uid="{00000000-0005-0000-0000-0000670F0000}"/>
    <cellStyle name="Calculation 35 5 2 3" xfId="14813" xr:uid="{00000000-0005-0000-0000-0000680F0000}"/>
    <cellStyle name="Calculation 35 5 3" xfId="10623" xr:uid="{00000000-0005-0000-0000-0000690F0000}"/>
    <cellStyle name="Calculation 35 5 4" xfId="9992" xr:uid="{00000000-0005-0000-0000-00006A0F0000}"/>
    <cellStyle name="Calculation 35 6" xfId="6407" xr:uid="{00000000-0005-0000-0000-00006B0F0000}"/>
    <cellStyle name="Calculation 35 6 2" xfId="11317" xr:uid="{00000000-0005-0000-0000-00006C0F0000}"/>
    <cellStyle name="Calculation 35 6 3" xfId="13923" xr:uid="{00000000-0005-0000-0000-00006D0F0000}"/>
    <cellStyle name="Calculation 36" xfId="1175" xr:uid="{00000000-0005-0000-0000-00006E0F0000}"/>
    <cellStyle name="Calculation 36 2" xfId="2172" xr:uid="{00000000-0005-0000-0000-00006F0F0000}"/>
    <cellStyle name="Calculation 36 2 2" xfId="4056" xr:uid="{00000000-0005-0000-0000-0000700F0000}"/>
    <cellStyle name="Calculation 36 2 2 2" xfId="5725" xr:uid="{00000000-0005-0000-0000-0000710F0000}"/>
    <cellStyle name="Calculation 36 2 2 2 2" xfId="8675" xr:uid="{00000000-0005-0000-0000-0000720F0000}"/>
    <cellStyle name="Calculation 36 2 2 2 2 2" xfId="13415" xr:uid="{00000000-0005-0000-0000-0000730F0000}"/>
    <cellStyle name="Calculation 36 2 2 2 2 3" xfId="15944" xr:uid="{00000000-0005-0000-0000-0000740F0000}"/>
    <cellStyle name="Calculation 36 2 2 3" xfId="7178" xr:uid="{00000000-0005-0000-0000-0000750F0000}"/>
    <cellStyle name="Calculation 36 2 2 3 2" xfId="11946" xr:uid="{00000000-0005-0000-0000-0000760F0000}"/>
    <cellStyle name="Calculation 36 2 2 3 3" xfId="14485" xr:uid="{00000000-0005-0000-0000-0000770F0000}"/>
    <cellStyle name="Calculation 36 2 2 4" xfId="10239" xr:uid="{00000000-0005-0000-0000-0000780F0000}"/>
    <cellStyle name="Calculation 36 2 2 5" xfId="10153" xr:uid="{00000000-0005-0000-0000-0000790F0000}"/>
    <cellStyle name="Calculation 36 2 3" xfId="5281" xr:uid="{00000000-0005-0000-0000-00007A0F0000}"/>
    <cellStyle name="Calculation 36 2 3 2" xfId="8231" xr:uid="{00000000-0005-0000-0000-00007B0F0000}"/>
    <cellStyle name="Calculation 36 2 3 2 2" xfId="12971" xr:uid="{00000000-0005-0000-0000-00007C0F0000}"/>
    <cellStyle name="Calculation 36 2 3 2 3" xfId="15500" xr:uid="{00000000-0005-0000-0000-00007D0F0000}"/>
    <cellStyle name="Calculation 36 2 4" xfId="4837" xr:uid="{00000000-0005-0000-0000-00007E0F0000}"/>
    <cellStyle name="Calculation 36 2 4 2" xfId="7789" xr:uid="{00000000-0005-0000-0000-00007F0F0000}"/>
    <cellStyle name="Calculation 36 2 4 2 2" xfId="12529" xr:uid="{00000000-0005-0000-0000-0000800F0000}"/>
    <cellStyle name="Calculation 36 2 4 2 3" xfId="15058" xr:uid="{00000000-0005-0000-0000-0000810F0000}"/>
    <cellStyle name="Calculation 36 2 5" xfId="6404" xr:uid="{00000000-0005-0000-0000-0000820F0000}"/>
    <cellStyle name="Calculation 36 2 5 2" xfId="11314" xr:uid="{00000000-0005-0000-0000-0000830F0000}"/>
    <cellStyle name="Calculation 36 2 5 3" xfId="13920" xr:uid="{00000000-0005-0000-0000-0000840F0000}"/>
    <cellStyle name="Calculation 36 2 6" xfId="6573" xr:uid="{00000000-0005-0000-0000-0000850F0000}"/>
    <cellStyle name="Calculation 36 2 6 2" xfId="11446" xr:uid="{00000000-0005-0000-0000-0000860F0000}"/>
    <cellStyle name="Calculation 36 2 6 3" xfId="14041" xr:uid="{00000000-0005-0000-0000-0000870F0000}"/>
    <cellStyle name="Calculation 36 2 7" xfId="9431" xr:uid="{00000000-0005-0000-0000-0000880F0000}"/>
    <cellStyle name="Calculation 36 2 8" xfId="9515" xr:uid="{00000000-0005-0000-0000-0000890F0000}"/>
    <cellStyle name="Calculation 36 3" xfId="2171" xr:uid="{00000000-0005-0000-0000-00008A0F0000}"/>
    <cellStyle name="Calculation 36 3 2" xfId="5280" xr:uid="{00000000-0005-0000-0000-00008B0F0000}"/>
    <cellStyle name="Calculation 36 3 2 2" xfId="8230" xr:uid="{00000000-0005-0000-0000-00008C0F0000}"/>
    <cellStyle name="Calculation 36 3 2 2 2" xfId="12970" xr:uid="{00000000-0005-0000-0000-00008D0F0000}"/>
    <cellStyle name="Calculation 36 3 2 2 3" xfId="15499" xr:uid="{00000000-0005-0000-0000-00008E0F0000}"/>
    <cellStyle name="Calculation 36 3 3" xfId="4836" xr:uid="{00000000-0005-0000-0000-00008F0F0000}"/>
    <cellStyle name="Calculation 36 3 3 2" xfId="7788" xr:uid="{00000000-0005-0000-0000-0000900F0000}"/>
    <cellStyle name="Calculation 36 3 3 2 2" xfId="12528" xr:uid="{00000000-0005-0000-0000-0000910F0000}"/>
    <cellStyle name="Calculation 36 3 3 2 3" xfId="15057" xr:uid="{00000000-0005-0000-0000-0000920F0000}"/>
    <cellStyle name="Calculation 36 3 4" xfId="6572" xr:uid="{00000000-0005-0000-0000-0000930F0000}"/>
    <cellStyle name="Calculation 36 3 4 2" xfId="11445" xr:uid="{00000000-0005-0000-0000-0000940F0000}"/>
    <cellStyle name="Calculation 36 3 4 3" xfId="14040" xr:uid="{00000000-0005-0000-0000-0000950F0000}"/>
    <cellStyle name="Calculation 36 3 5" xfId="9430" xr:uid="{00000000-0005-0000-0000-0000960F0000}"/>
    <cellStyle name="Calculation 36 3 6" xfId="9516" xr:uid="{00000000-0005-0000-0000-0000970F0000}"/>
    <cellStyle name="Calculation 36 4" xfId="4055" xr:uid="{00000000-0005-0000-0000-0000980F0000}"/>
    <cellStyle name="Calculation 36 4 2" xfId="5724" xr:uid="{00000000-0005-0000-0000-0000990F0000}"/>
    <cellStyle name="Calculation 36 4 2 2" xfId="8674" xr:uid="{00000000-0005-0000-0000-00009A0F0000}"/>
    <cellStyle name="Calculation 36 4 2 2 2" xfId="13414" xr:uid="{00000000-0005-0000-0000-00009B0F0000}"/>
    <cellStyle name="Calculation 36 4 2 2 3" xfId="15943" xr:uid="{00000000-0005-0000-0000-00009C0F0000}"/>
    <cellStyle name="Calculation 36 4 3" xfId="7177" xr:uid="{00000000-0005-0000-0000-00009D0F0000}"/>
    <cellStyle name="Calculation 36 4 3 2" xfId="11945" xr:uid="{00000000-0005-0000-0000-00009E0F0000}"/>
    <cellStyle name="Calculation 36 4 3 3" xfId="14484" xr:uid="{00000000-0005-0000-0000-00009F0F0000}"/>
    <cellStyle name="Calculation 36 4 4" xfId="10238" xr:uid="{00000000-0005-0000-0000-0000A00F0000}"/>
    <cellStyle name="Calculation 36 4 5" xfId="9227" xr:uid="{00000000-0005-0000-0000-0000A10F0000}"/>
    <cellStyle name="Calculation 36 5" xfId="4591" xr:uid="{00000000-0005-0000-0000-0000A20F0000}"/>
    <cellStyle name="Calculation 36 5 2" xfId="7545" xr:uid="{00000000-0005-0000-0000-0000A30F0000}"/>
    <cellStyle name="Calculation 36 5 2 2" xfId="12285" xr:uid="{00000000-0005-0000-0000-0000A40F0000}"/>
    <cellStyle name="Calculation 36 5 2 3" xfId="14814" xr:uid="{00000000-0005-0000-0000-0000A50F0000}"/>
    <cellStyle name="Calculation 36 5 3" xfId="10624" xr:uid="{00000000-0005-0000-0000-0000A60F0000}"/>
    <cellStyle name="Calculation 36 5 4" xfId="9063" xr:uid="{00000000-0005-0000-0000-0000A70F0000}"/>
    <cellStyle name="Calculation 36 6" xfId="6405" xr:uid="{00000000-0005-0000-0000-0000A80F0000}"/>
    <cellStyle name="Calculation 36 6 2" xfId="11315" xr:uid="{00000000-0005-0000-0000-0000A90F0000}"/>
    <cellStyle name="Calculation 36 6 3" xfId="13921" xr:uid="{00000000-0005-0000-0000-0000AA0F0000}"/>
    <cellStyle name="Calculation 37" xfId="1176" xr:uid="{00000000-0005-0000-0000-0000AB0F0000}"/>
    <cellStyle name="Calculation 37 2" xfId="2174" xr:uid="{00000000-0005-0000-0000-0000AC0F0000}"/>
    <cellStyle name="Calculation 37 2 2" xfId="4058" xr:uid="{00000000-0005-0000-0000-0000AD0F0000}"/>
    <cellStyle name="Calculation 37 2 2 2" xfId="5727" xr:uid="{00000000-0005-0000-0000-0000AE0F0000}"/>
    <cellStyle name="Calculation 37 2 2 2 2" xfId="8677" xr:uid="{00000000-0005-0000-0000-0000AF0F0000}"/>
    <cellStyle name="Calculation 37 2 2 2 2 2" xfId="13417" xr:uid="{00000000-0005-0000-0000-0000B00F0000}"/>
    <cellStyle name="Calculation 37 2 2 2 2 3" xfId="15946" xr:uid="{00000000-0005-0000-0000-0000B10F0000}"/>
    <cellStyle name="Calculation 37 2 2 3" xfId="7180" xr:uid="{00000000-0005-0000-0000-0000B20F0000}"/>
    <cellStyle name="Calculation 37 2 2 3 2" xfId="11948" xr:uid="{00000000-0005-0000-0000-0000B30F0000}"/>
    <cellStyle name="Calculation 37 2 2 3 3" xfId="14487" xr:uid="{00000000-0005-0000-0000-0000B40F0000}"/>
    <cellStyle name="Calculation 37 2 2 4" xfId="10241" xr:uid="{00000000-0005-0000-0000-0000B50F0000}"/>
    <cellStyle name="Calculation 37 2 2 5" xfId="10152" xr:uid="{00000000-0005-0000-0000-0000B60F0000}"/>
    <cellStyle name="Calculation 37 2 3" xfId="5283" xr:uid="{00000000-0005-0000-0000-0000B70F0000}"/>
    <cellStyle name="Calculation 37 2 3 2" xfId="8233" xr:uid="{00000000-0005-0000-0000-0000B80F0000}"/>
    <cellStyle name="Calculation 37 2 3 2 2" xfId="12973" xr:uid="{00000000-0005-0000-0000-0000B90F0000}"/>
    <cellStyle name="Calculation 37 2 3 2 3" xfId="15502" xr:uid="{00000000-0005-0000-0000-0000BA0F0000}"/>
    <cellStyle name="Calculation 37 2 4" xfId="4839" xr:uid="{00000000-0005-0000-0000-0000BB0F0000}"/>
    <cellStyle name="Calculation 37 2 4 2" xfId="7791" xr:uid="{00000000-0005-0000-0000-0000BC0F0000}"/>
    <cellStyle name="Calculation 37 2 4 2 2" xfId="12531" xr:uid="{00000000-0005-0000-0000-0000BD0F0000}"/>
    <cellStyle name="Calculation 37 2 4 2 3" xfId="15060" xr:uid="{00000000-0005-0000-0000-0000BE0F0000}"/>
    <cellStyle name="Calculation 37 2 5" xfId="6402" xr:uid="{00000000-0005-0000-0000-0000BF0F0000}"/>
    <cellStyle name="Calculation 37 2 5 2" xfId="11312" xr:uid="{00000000-0005-0000-0000-0000C00F0000}"/>
    <cellStyle name="Calculation 37 2 5 3" xfId="13918" xr:uid="{00000000-0005-0000-0000-0000C10F0000}"/>
    <cellStyle name="Calculation 37 2 6" xfId="6575" xr:uid="{00000000-0005-0000-0000-0000C20F0000}"/>
    <cellStyle name="Calculation 37 2 6 2" xfId="11448" xr:uid="{00000000-0005-0000-0000-0000C30F0000}"/>
    <cellStyle name="Calculation 37 2 6 3" xfId="14043" xr:uid="{00000000-0005-0000-0000-0000C40F0000}"/>
    <cellStyle name="Calculation 37 2 7" xfId="9433" xr:uid="{00000000-0005-0000-0000-0000C50F0000}"/>
    <cellStyle name="Calculation 37 2 8" xfId="9513" xr:uid="{00000000-0005-0000-0000-0000C60F0000}"/>
    <cellStyle name="Calculation 37 3" xfId="2173" xr:uid="{00000000-0005-0000-0000-0000C70F0000}"/>
    <cellStyle name="Calculation 37 3 2" xfId="5282" xr:uid="{00000000-0005-0000-0000-0000C80F0000}"/>
    <cellStyle name="Calculation 37 3 2 2" xfId="8232" xr:uid="{00000000-0005-0000-0000-0000C90F0000}"/>
    <cellStyle name="Calculation 37 3 2 2 2" xfId="12972" xr:uid="{00000000-0005-0000-0000-0000CA0F0000}"/>
    <cellStyle name="Calculation 37 3 2 2 3" xfId="15501" xr:uid="{00000000-0005-0000-0000-0000CB0F0000}"/>
    <cellStyle name="Calculation 37 3 3" xfId="4838" xr:uid="{00000000-0005-0000-0000-0000CC0F0000}"/>
    <cellStyle name="Calculation 37 3 3 2" xfId="7790" xr:uid="{00000000-0005-0000-0000-0000CD0F0000}"/>
    <cellStyle name="Calculation 37 3 3 2 2" xfId="12530" xr:uid="{00000000-0005-0000-0000-0000CE0F0000}"/>
    <cellStyle name="Calculation 37 3 3 2 3" xfId="15059" xr:uid="{00000000-0005-0000-0000-0000CF0F0000}"/>
    <cellStyle name="Calculation 37 3 4" xfId="6574" xr:uid="{00000000-0005-0000-0000-0000D00F0000}"/>
    <cellStyle name="Calculation 37 3 4 2" xfId="11447" xr:uid="{00000000-0005-0000-0000-0000D10F0000}"/>
    <cellStyle name="Calculation 37 3 4 3" xfId="14042" xr:uid="{00000000-0005-0000-0000-0000D20F0000}"/>
    <cellStyle name="Calculation 37 3 5" xfId="9432" xr:uid="{00000000-0005-0000-0000-0000D30F0000}"/>
    <cellStyle name="Calculation 37 3 6" xfId="9514" xr:uid="{00000000-0005-0000-0000-0000D40F0000}"/>
    <cellStyle name="Calculation 37 4" xfId="4057" xr:uid="{00000000-0005-0000-0000-0000D50F0000}"/>
    <cellStyle name="Calculation 37 4 2" xfId="5726" xr:uid="{00000000-0005-0000-0000-0000D60F0000}"/>
    <cellStyle name="Calculation 37 4 2 2" xfId="8676" xr:uid="{00000000-0005-0000-0000-0000D70F0000}"/>
    <cellStyle name="Calculation 37 4 2 2 2" xfId="13416" xr:uid="{00000000-0005-0000-0000-0000D80F0000}"/>
    <cellStyle name="Calculation 37 4 2 2 3" xfId="15945" xr:uid="{00000000-0005-0000-0000-0000D90F0000}"/>
    <cellStyle name="Calculation 37 4 3" xfId="7179" xr:uid="{00000000-0005-0000-0000-0000DA0F0000}"/>
    <cellStyle name="Calculation 37 4 3 2" xfId="11947" xr:uid="{00000000-0005-0000-0000-0000DB0F0000}"/>
    <cellStyle name="Calculation 37 4 3 3" xfId="14486" xr:uid="{00000000-0005-0000-0000-0000DC0F0000}"/>
    <cellStyle name="Calculation 37 4 4" xfId="10240" xr:uid="{00000000-0005-0000-0000-0000DD0F0000}"/>
    <cellStyle name="Calculation 37 4 5" xfId="9226" xr:uid="{00000000-0005-0000-0000-0000DE0F0000}"/>
    <cellStyle name="Calculation 37 5" xfId="4592" xr:uid="{00000000-0005-0000-0000-0000DF0F0000}"/>
    <cellStyle name="Calculation 37 5 2" xfId="7546" xr:uid="{00000000-0005-0000-0000-0000E00F0000}"/>
    <cellStyle name="Calculation 37 5 2 2" xfId="12286" xr:uid="{00000000-0005-0000-0000-0000E10F0000}"/>
    <cellStyle name="Calculation 37 5 2 3" xfId="14815" xr:uid="{00000000-0005-0000-0000-0000E20F0000}"/>
    <cellStyle name="Calculation 37 5 3" xfId="10625" xr:uid="{00000000-0005-0000-0000-0000E30F0000}"/>
    <cellStyle name="Calculation 37 5 4" xfId="9991" xr:uid="{00000000-0005-0000-0000-0000E40F0000}"/>
    <cellStyle name="Calculation 37 6" xfId="6403" xr:uid="{00000000-0005-0000-0000-0000E50F0000}"/>
    <cellStyle name="Calculation 37 6 2" xfId="11313" xr:uid="{00000000-0005-0000-0000-0000E60F0000}"/>
    <cellStyle name="Calculation 37 6 3" xfId="13919" xr:uid="{00000000-0005-0000-0000-0000E70F0000}"/>
    <cellStyle name="Calculation 38" xfId="1177" xr:uid="{00000000-0005-0000-0000-0000E80F0000}"/>
    <cellStyle name="Calculation 38 2" xfId="2176" xr:uid="{00000000-0005-0000-0000-0000E90F0000}"/>
    <cellStyle name="Calculation 38 2 2" xfId="4060" xr:uid="{00000000-0005-0000-0000-0000EA0F0000}"/>
    <cellStyle name="Calculation 38 2 2 2" xfId="5729" xr:uid="{00000000-0005-0000-0000-0000EB0F0000}"/>
    <cellStyle name="Calculation 38 2 2 2 2" xfId="8679" xr:uid="{00000000-0005-0000-0000-0000EC0F0000}"/>
    <cellStyle name="Calculation 38 2 2 2 2 2" xfId="13419" xr:uid="{00000000-0005-0000-0000-0000ED0F0000}"/>
    <cellStyle name="Calculation 38 2 2 2 2 3" xfId="15948" xr:uid="{00000000-0005-0000-0000-0000EE0F0000}"/>
    <cellStyle name="Calculation 38 2 2 3" xfId="7182" xr:uid="{00000000-0005-0000-0000-0000EF0F0000}"/>
    <cellStyle name="Calculation 38 2 2 3 2" xfId="11950" xr:uid="{00000000-0005-0000-0000-0000F00F0000}"/>
    <cellStyle name="Calculation 38 2 2 3 3" xfId="14489" xr:uid="{00000000-0005-0000-0000-0000F10F0000}"/>
    <cellStyle name="Calculation 38 2 2 4" xfId="10243" xr:uid="{00000000-0005-0000-0000-0000F20F0000}"/>
    <cellStyle name="Calculation 38 2 2 5" xfId="10151" xr:uid="{00000000-0005-0000-0000-0000F30F0000}"/>
    <cellStyle name="Calculation 38 2 3" xfId="5285" xr:uid="{00000000-0005-0000-0000-0000F40F0000}"/>
    <cellStyle name="Calculation 38 2 3 2" xfId="8235" xr:uid="{00000000-0005-0000-0000-0000F50F0000}"/>
    <cellStyle name="Calculation 38 2 3 2 2" xfId="12975" xr:uid="{00000000-0005-0000-0000-0000F60F0000}"/>
    <cellStyle name="Calculation 38 2 3 2 3" xfId="15504" xr:uid="{00000000-0005-0000-0000-0000F70F0000}"/>
    <cellStyle name="Calculation 38 2 4" xfId="4841" xr:uid="{00000000-0005-0000-0000-0000F80F0000}"/>
    <cellStyle name="Calculation 38 2 4 2" xfId="7793" xr:uid="{00000000-0005-0000-0000-0000F90F0000}"/>
    <cellStyle name="Calculation 38 2 4 2 2" xfId="12533" xr:uid="{00000000-0005-0000-0000-0000FA0F0000}"/>
    <cellStyle name="Calculation 38 2 4 2 3" xfId="15062" xr:uid="{00000000-0005-0000-0000-0000FB0F0000}"/>
    <cellStyle name="Calculation 38 2 5" xfId="6400" xr:uid="{00000000-0005-0000-0000-0000FC0F0000}"/>
    <cellStyle name="Calculation 38 2 5 2" xfId="11310" xr:uid="{00000000-0005-0000-0000-0000FD0F0000}"/>
    <cellStyle name="Calculation 38 2 5 3" xfId="13916" xr:uid="{00000000-0005-0000-0000-0000FE0F0000}"/>
    <cellStyle name="Calculation 38 2 6" xfId="6577" xr:uid="{00000000-0005-0000-0000-0000FF0F0000}"/>
    <cellStyle name="Calculation 38 2 6 2" xfId="11450" xr:uid="{00000000-0005-0000-0000-000000100000}"/>
    <cellStyle name="Calculation 38 2 6 3" xfId="14045" xr:uid="{00000000-0005-0000-0000-000001100000}"/>
    <cellStyle name="Calculation 38 2 7" xfId="9435" xr:uid="{00000000-0005-0000-0000-000002100000}"/>
    <cellStyle name="Calculation 38 2 8" xfId="9511" xr:uid="{00000000-0005-0000-0000-000003100000}"/>
    <cellStyle name="Calculation 38 3" xfId="2175" xr:uid="{00000000-0005-0000-0000-000004100000}"/>
    <cellStyle name="Calculation 38 3 2" xfId="5284" xr:uid="{00000000-0005-0000-0000-000005100000}"/>
    <cellStyle name="Calculation 38 3 2 2" xfId="8234" xr:uid="{00000000-0005-0000-0000-000006100000}"/>
    <cellStyle name="Calculation 38 3 2 2 2" xfId="12974" xr:uid="{00000000-0005-0000-0000-000007100000}"/>
    <cellStyle name="Calculation 38 3 2 2 3" xfId="15503" xr:uid="{00000000-0005-0000-0000-000008100000}"/>
    <cellStyle name="Calculation 38 3 3" xfId="4840" xr:uid="{00000000-0005-0000-0000-000009100000}"/>
    <cellStyle name="Calculation 38 3 3 2" xfId="7792" xr:uid="{00000000-0005-0000-0000-00000A100000}"/>
    <cellStyle name="Calculation 38 3 3 2 2" xfId="12532" xr:uid="{00000000-0005-0000-0000-00000B100000}"/>
    <cellStyle name="Calculation 38 3 3 2 3" xfId="15061" xr:uid="{00000000-0005-0000-0000-00000C100000}"/>
    <cellStyle name="Calculation 38 3 4" xfId="6576" xr:uid="{00000000-0005-0000-0000-00000D100000}"/>
    <cellStyle name="Calculation 38 3 4 2" xfId="11449" xr:uid="{00000000-0005-0000-0000-00000E100000}"/>
    <cellStyle name="Calculation 38 3 4 3" xfId="14044" xr:uid="{00000000-0005-0000-0000-00000F100000}"/>
    <cellStyle name="Calculation 38 3 5" xfId="9434" xr:uid="{00000000-0005-0000-0000-000010100000}"/>
    <cellStyle name="Calculation 38 3 6" xfId="9512" xr:uid="{00000000-0005-0000-0000-000011100000}"/>
    <cellStyle name="Calculation 38 4" xfId="4059" xr:uid="{00000000-0005-0000-0000-000012100000}"/>
    <cellStyle name="Calculation 38 4 2" xfId="5728" xr:uid="{00000000-0005-0000-0000-000013100000}"/>
    <cellStyle name="Calculation 38 4 2 2" xfId="8678" xr:uid="{00000000-0005-0000-0000-000014100000}"/>
    <cellStyle name="Calculation 38 4 2 2 2" xfId="13418" xr:uid="{00000000-0005-0000-0000-000015100000}"/>
    <cellStyle name="Calculation 38 4 2 2 3" xfId="15947" xr:uid="{00000000-0005-0000-0000-000016100000}"/>
    <cellStyle name="Calculation 38 4 3" xfId="7181" xr:uid="{00000000-0005-0000-0000-000017100000}"/>
    <cellStyle name="Calculation 38 4 3 2" xfId="11949" xr:uid="{00000000-0005-0000-0000-000018100000}"/>
    <cellStyle name="Calculation 38 4 3 3" xfId="14488" xr:uid="{00000000-0005-0000-0000-000019100000}"/>
    <cellStyle name="Calculation 38 4 4" xfId="10242" xr:uid="{00000000-0005-0000-0000-00001A100000}"/>
    <cellStyle name="Calculation 38 4 5" xfId="9225" xr:uid="{00000000-0005-0000-0000-00001B100000}"/>
    <cellStyle name="Calculation 38 5" xfId="4593" xr:uid="{00000000-0005-0000-0000-00001C100000}"/>
    <cellStyle name="Calculation 38 5 2" xfId="7547" xr:uid="{00000000-0005-0000-0000-00001D100000}"/>
    <cellStyle name="Calculation 38 5 2 2" xfId="12287" xr:uid="{00000000-0005-0000-0000-00001E100000}"/>
    <cellStyle name="Calculation 38 5 2 3" xfId="14816" xr:uid="{00000000-0005-0000-0000-00001F100000}"/>
    <cellStyle name="Calculation 38 5 3" xfId="10626" xr:uid="{00000000-0005-0000-0000-000020100000}"/>
    <cellStyle name="Calculation 38 5 4" xfId="9062" xr:uid="{00000000-0005-0000-0000-000021100000}"/>
    <cellStyle name="Calculation 38 6" xfId="6401" xr:uid="{00000000-0005-0000-0000-000022100000}"/>
    <cellStyle name="Calculation 38 6 2" xfId="11311" xr:uid="{00000000-0005-0000-0000-000023100000}"/>
    <cellStyle name="Calculation 38 6 3" xfId="13917" xr:uid="{00000000-0005-0000-0000-000024100000}"/>
    <cellStyle name="Calculation 39" xfId="1178" xr:uid="{00000000-0005-0000-0000-000025100000}"/>
    <cellStyle name="Calculation 39 2" xfId="2178" xr:uid="{00000000-0005-0000-0000-000026100000}"/>
    <cellStyle name="Calculation 39 2 2" xfId="4062" xr:uid="{00000000-0005-0000-0000-000027100000}"/>
    <cellStyle name="Calculation 39 2 2 2" xfId="5731" xr:uid="{00000000-0005-0000-0000-000028100000}"/>
    <cellStyle name="Calculation 39 2 2 2 2" xfId="8681" xr:uid="{00000000-0005-0000-0000-000029100000}"/>
    <cellStyle name="Calculation 39 2 2 2 2 2" xfId="13421" xr:uid="{00000000-0005-0000-0000-00002A100000}"/>
    <cellStyle name="Calculation 39 2 2 2 2 3" xfId="15950" xr:uid="{00000000-0005-0000-0000-00002B100000}"/>
    <cellStyle name="Calculation 39 2 2 3" xfId="7184" xr:uid="{00000000-0005-0000-0000-00002C100000}"/>
    <cellStyle name="Calculation 39 2 2 3 2" xfId="11952" xr:uid="{00000000-0005-0000-0000-00002D100000}"/>
    <cellStyle name="Calculation 39 2 2 3 3" xfId="14491" xr:uid="{00000000-0005-0000-0000-00002E100000}"/>
    <cellStyle name="Calculation 39 2 2 4" xfId="10245" xr:uid="{00000000-0005-0000-0000-00002F100000}"/>
    <cellStyle name="Calculation 39 2 2 5" xfId="60" xr:uid="{00000000-0005-0000-0000-000030100000}"/>
    <cellStyle name="Calculation 39 2 3" xfId="5287" xr:uid="{00000000-0005-0000-0000-000031100000}"/>
    <cellStyle name="Calculation 39 2 3 2" xfId="8237" xr:uid="{00000000-0005-0000-0000-000032100000}"/>
    <cellStyle name="Calculation 39 2 3 2 2" xfId="12977" xr:uid="{00000000-0005-0000-0000-000033100000}"/>
    <cellStyle name="Calculation 39 2 3 2 3" xfId="15506" xr:uid="{00000000-0005-0000-0000-000034100000}"/>
    <cellStyle name="Calculation 39 2 4" xfId="4843" xr:uid="{00000000-0005-0000-0000-000035100000}"/>
    <cellStyle name="Calculation 39 2 4 2" xfId="7795" xr:uid="{00000000-0005-0000-0000-000036100000}"/>
    <cellStyle name="Calculation 39 2 4 2 2" xfId="12535" xr:uid="{00000000-0005-0000-0000-000037100000}"/>
    <cellStyle name="Calculation 39 2 4 2 3" xfId="15064" xr:uid="{00000000-0005-0000-0000-000038100000}"/>
    <cellStyle name="Calculation 39 2 5" xfId="6398" xr:uid="{00000000-0005-0000-0000-000039100000}"/>
    <cellStyle name="Calculation 39 2 5 2" xfId="11308" xr:uid="{00000000-0005-0000-0000-00003A100000}"/>
    <cellStyle name="Calculation 39 2 5 3" xfId="13914" xr:uid="{00000000-0005-0000-0000-00003B100000}"/>
    <cellStyle name="Calculation 39 2 6" xfId="6579" xr:uid="{00000000-0005-0000-0000-00003C100000}"/>
    <cellStyle name="Calculation 39 2 6 2" xfId="11452" xr:uid="{00000000-0005-0000-0000-00003D100000}"/>
    <cellStyle name="Calculation 39 2 6 3" xfId="14047" xr:uid="{00000000-0005-0000-0000-00003E100000}"/>
    <cellStyle name="Calculation 39 2 7" xfId="9437" xr:uid="{00000000-0005-0000-0000-00003F100000}"/>
    <cellStyle name="Calculation 39 2 8" xfId="9509" xr:uid="{00000000-0005-0000-0000-000040100000}"/>
    <cellStyle name="Calculation 39 3" xfId="2177" xr:uid="{00000000-0005-0000-0000-000041100000}"/>
    <cellStyle name="Calculation 39 3 2" xfId="5286" xr:uid="{00000000-0005-0000-0000-000042100000}"/>
    <cellStyle name="Calculation 39 3 2 2" xfId="8236" xr:uid="{00000000-0005-0000-0000-000043100000}"/>
    <cellStyle name="Calculation 39 3 2 2 2" xfId="12976" xr:uid="{00000000-0005-0000-0000-000044100000}"/>
    <cellStyle name="Calculation 39 3 2 2 3" xfId="15505" xr:uid="{00000000-0005-0000-0000-000045100000}"/>
    <cellStyle name="Calculation 39 3 3" xfId="4842" xr:uid="{00000000-0005-0000-0000-000046100000}"/>
    <cellStyle name="Calculation 39 3 3 2" xfId="7794" xr:uid="{00000000-0005-0000-0000-000047100000}"/>
    <cellStyle name="Calculation 39 3 3 2 2" xfId="12534" xr:uid="{00000000-0005-0000-0000-000048100000}"/>
    <cellStyle name="Calculation 39 3 3 2 3" xfId="15063" xr:uid="{00000000-0005-0000-0000-000049100000}"/>
    <cellStyle name="Calculation 39 3 4" xfId="6578" xr:uid="{00000000-0005-0000-0000-00004A100000}"/>
    <cellStyle name="Calculation 39 3 4 2" xfId="11451" xr:uid="{00000000-0005-0000-0000-00004B100000}"/>
    <cellStyle name="Calculation 39 3 4 3" xfId="14046" xr:uid="{00000000-0005-0000-0000-00004C100000}"/>
    <cellStyle name="Calculation 39 3 5" xfId="9436" xr:uid="{00000000-0005-0000-0000-00004D100000}"/>
    <cellStyle name="Calculation 39 3 6" xfId="9510" xr:uid="{00000000-0005-0000-0000-00004E100000}"/>
    <cellStyle name="Calculation 39 4" xfId="4061" xr:uid="{00000000-0005-0000-0000-00004F100000}"/>
    <cellStyle name="Calculation 39 4 2" xfId="5730" xr:uid="{00000000-0005-0000-0000-000050100000}"/>
    <cellStyle name="Calculation 39 4 2 2" xfId="8680" xr:uid="{00000000-0005-0000-0000-000051100000}"/>
    <cellStyle name="Calculation 39 4 2 2 2" xfId="13420" xr:uid="{00000000-0005-0000-0000-000052100000}"/>
    <cellStyle name="Calculation 39 4 2 2 3" xfId="15949" xr:uid="{00000000-0005-0000-0000-000053100000}"/>
    <cellStyle name="Calculation 39 4 3" xfId="7183" xr:uid="{00000000-0005-0000-0000-000054100000}"/>
    <cellStyle name="Calculation 39 4 3 2" xfId="11951" xr:uid="{00000000-0005-0000-0000-000055100000}"/>
    <cellStyle name="Calculation 39 4 3 3" xfId="14490" xr:uid="{00000000-0005-0000-0000-000056100000}"/>
    <cellStyle name="Calculation 39 4 4" xfId="10244" xr:uid="{00000000-0005-0000-0000-000057100000}"/>
    <cellStyle name="Calculation 39 4 5" xfId="9224" xr:uid="{00000000-0005-0000-0000-000058100000}"/>
    <cellStyle name="Calculation 39 5" xfId="4594" xr:uid="{00000000-0005-0000-0000-000059100000}"/>
    <cellStyle name="Calculation 39 5 2" xfId="7548" xr:uid="{00000000-0005-0000-0000-00005A100000}"/>
    <cellStyle name="Calculation 39 5 2 2" xfId="12288" xr:uid="{00000000-0005-0000-0000-00005B100000}"/>
    <cellStyle name="Calculation 39 5 2 3" xfId="14817" xr:uid="{00000000-0005-0000-0000-00005C100000}"/>
    <cellStyle name="Calculation 39 5 3" xfId="10627" xr:uid="{00000000-0005-0000-0000-00005D100000}"/>
    <cellStyle name="Calculation 39 5 4" xfId="9990" xr:uid="{00000000-0005-0000-0000-00005E100000}"/>
    <cellStyle name="Calculation 39 6" xfId="6399" xr:uid="{00000000-0005-0000-0000-00005F100000}"/>
    <cellStyle name="Calculation 39 6 2" xfId="11309" xr:uid="{00000000-0005-0000-0000-000060100000}"/>
    <cellStyle name="Calculation 39 6 3" xfId="13915" xr:uid="{00000000-0005-0000-0000-000061100000}"/>
    <cellStyle name="Calculation 4" xfId="1179" xr:uid="{00000000-0005-0000-0000-000062100000}"/>
    <cellStyle name="Calculation 4 2" xfId="2180" xr:uid="{00000000-0005-0000-0000-000063100000}"/>
    <cellStyle name="Calculation 4 2 2" xfId="4064" xr:uid="{00000000-0005-0000-0000-000064100000}"/>
    <cellStyle name="Calculation 4 2 2 2" xfId="5733" xr:uid="{00000000-0005-0000-0000-000065100000}"/>
    <cellStyle name="Calculation 4 2 2 2 2" xfId="8683" xr:uid="{00000000-0005-0000-0000-000066100000}"/>
    <cellStyle name="Calculation 4 2 2 2 2 2" xfId="13423" xr:uid="{00000000-0005-0000-0000-000067100000}"/>
    <cellStyle name="Calculation 4 2 2 2 2 3" xfId="15952" xr:uid="{00000000-0005-0000-0000-000068100000}"/>
    <cellStyle name="Calculation 4 2 2 3" xfId="7186" xr:uid="{00000000-0005-0000-0000-000069100000}"/>
    <cellStyle name="Calculation 4 2 2 3 2" xfId="11954" xr:uid="{00000000-0005-0000-0000-00006A100000}"/>
    <cellStyle name="Calculation 4 2 2 3 3" xfId="14493" xr:uid="{00000000-0005-0000-0000-00006B100000}"/>
    <cellStyle name="Calculation 4 2 2 4" xfId="10247" xr:uid="{00000000-0005-0000-0000-00006C100000}"/>
    <cellStyle name="Calculation 4 2 2 5" xfId="9223" xr:uid="{00000000-0005-0000-0000-00006D100000}"/>
    <cellStyle name="Calculation 4 2 3" xfId="5289" xr:uid="{00000000-0005-0000-0000-00006E100000}"/>
    <cellStyle name="Calculation 4 2 3 2" xfId="8239" xr:uid="{00000000-0005-0000-0000-00006F100000}"/>
    <cellStyle name="Calculation 4 2 3 2 2" xfId="12979" xr:uid="{00000000-0005-0000-0000-000070100000}"/>
    <cellStyle name="Calculation 4 2 3 2 3" xfId="15508" xr:uid="{00000000-0005-0000-0000-000071100000}"/>
    <cellStyle name="Calculation 4 2 4" xfId="4845" xr:uid="{00000000-0005-0000-0000-000072100000}"/>
    <cellStyle name="Calculation 4 2 4 2" xfId="7797" xr:uid="{00000000-0005-0000-0000-000073100000}"/>
    <cellStyle name="Calculation 4 2 4 2 2" xfId="12537" xr:uid="{00000000-0005-0000-0000-000074100000}"/>
    <cellStyle name="Calculation 4 2 4 2 3" xfId="15066" xr:uid="{00000000-0005-0000-0000-000075100000}"/>
    <cellStyle name="Calculation 4 2 5" xfId="6396" xr:uid="{00000000-0005-0000-0000-000076100000}"/>
    <cellStyle name="Calculation 4 2 5 2" xfId="11306" xr:uid="{00000000-0005-0000-0000-000077100000}"/>
    <cellStyle name="Calculation 4 2 5 3" xfId="13912" xr:uid="{00000000-0005-0000-0000-000078100000}"/>
    <cellStyle name="Calculation 4 2 6" xfId="6581" xr:uid="{00000000-0005-0000-0000-000079100000}"/>
    <cellStyle name="Calculation 4 2 6 2" xfId="11454" xr:uid="{00000000-0005-0000-0000-00007A100000}"/>
    <cellStyle name="Calculation 4 2 6 3" xfId="14049" xr:uid="{00000000-0005-0000-0000-00007B100000}"/>
    <cellStyle name="Calculation 4 2 7" xfId="9439" xr:uid="{00000000-0005-0000-0000-00007C100000}"/>
    <cellStyle name="Calculation 4 2 8" xfId="11517" xr:uid="{00000000-0005-0000-0000-00007D100000}"/>
    <cellStyle name="Calculation 4 3" xfId="2179" xr:uid="{00000000-0005-0000-0000-00007E100000}"/>
    <cellStyle name="Calculation 4 3 2" xfId="5288" xr:uid="{00000000-0005-0000-0000-00007F100000}"/>
    <cellStyle name="Calculation 4 3 2 2" xfId="8238" xr:uid="{00000000-0005-0000-0000-000080100000}"/>
    <cellStyle name="Calculation 4 3 2 2 2" xfId="12978" xr:uid="{00000000-0005-0000-0000-000081100000}"/>
    <cellStyle name="Calculation 4 3 2 2 3" xfId="15507" xr:uid="{00000000-0005-0000-0000-000082100000}"/>
    <cellStyle name="Calculation 4 3 3" xfId="4844" xr:uid="{00000000-0005-0000-0000-000083100000}"/>
    <cellStyle name="Calculation 4 3 3 2" xfId="7796" xr:uid="{00000000-0005-0000-0000-000084100000}"/>
    <cellStyle name="Calculation 4 3 3 2 2" xfId="12536" xr:uid="{00000000-0005-0000-0000-000085100000}"/>
    <cellStyle name="Calculation 4 3 3 2 3" xfId="15065" xr:uid="{00000000-0005-0000-0000-000086100000}"/>
    <cellStyle name="Calculation 4 3 4" xfId="6580" xr:uid="{00000000-0005-0000-0000-000087100000}"/>
    <cellStyle name="Calculation 4 3 4 2" xfId="11453" xr:uid="{00000000-0005-0000-0000-000088100000}"/>
    <cellStyle name="Calculation 4 3 4 3" xfId="14048" xr:uid="{00000000-0005-0000-0000-000089100000}"/>
    <cellStyle name="Calculation 4 3 5" xfId="9438" xr:uid="{00000000-0005-0000-0000-00008A100000}"/>
    <cellStyle name="Calculation 4 3 6" xfId="9355" xr:uid="{00000000-0005-0000-0000-00008B100000}"/>
    <cellStyle name="Calculation 4 4" xfId="4063" xr:uid="{00000000-0005-0000-0000-00008C100000}"/>
    <cellStyle name="Calculation 4 4 2" xfId="5732" xr:uid="{00000000-0005-0000-0000-00008D100000}"/>
    <cellStyle name="Calculation 4 4 2 2" xfId="8682" xr:uid="{00000000-0005-0000-0000-00008E100000}"/>
    <cellStyle name="Calculation 4 4 2 2 2" xfId="13422" xr:uid="{00000000-0005-0000-0000-00008F100000}"/>
    <cellStyle name="Calculation 4 4 2 2 3" xfId="15951" xr:uid="{00000000-0005-0000-0000-000090100000}"/>
    <cellStyle name="Calculation 4 4 3" xfId="7185" xr:uid="{00000000-0005-0000-0000-000091100000}"/>
    <cellStyle name="Calculation 4 4 3 2" xfId="11953" xr:uid="{00000000-0005-0000-0000-000092100000}"/>
    <cellStyle name="Calculation 4 4 3 3" xfId="14492" xr:uid="{00000000-0005-0000-0000-000093100000}"/>
    <cellStyle name="Calculation 4 4 4" xfId="10246" xr:uid="{00000000-0005-0000-0000-000094100000}"/>
    <cellStyle name="Calculation 4 4 5" xfId="10150" xr:uid="{00000000-0005-0000-0000-000095100000}"/>
    <cellStyle name="Calculation 4 5" xfId="4595" xr:uid="{00000000-0005-0000-0000-000096100000}"/>
    <cellStyle name="Calculation 4 5 2" xfId="7549" xr:uid="{00000000-0005-0000-0000-000097100000}"/>
    <cellStyle name="Calculation 4 5 2 2" xfId="12289" xr:uid="{00000000-0005-0000-0000-000098100000}"/>
    <cellStyle name="Calculation 4 5 2 3" xfId="14818" xr:uid="{00000000-0005-0000-0000-000099100000}"/>
    <cellStyle name="Calculation 4 5 3" xfId="10628" xr:uid="{00000000-0005-0000-0000-00009A100000}"/>
    <cellStyle name="Calculation 4 5 4" xfId="9061" xr:uid="{00000000-0005-0000-0000-00009B100000}"/>
    <cellStyle name="Calculation 4 6" xfId="6397" xr:uid="{00000000-0005-0000-0000-00009C100000}"/>
    <cellStyle name="Calculation 4 6 2" xfId="11307" xr:uid="{00000000-0005-0000-0000-00009D100000}"/>
    <cellStyle name="Calculation 4 6 3" xfId="13913" xr:uid="{00000000-0005-0000-0000-00009E100000}"/>
    <cellStyle name="Calculation 40" xfId="1180" xr:uid="{00000000-0005-0000-0000-00009F100000}"/>
    <cellStyle name="Calculation 40 2" xfId="2182" xr:uid="{00000000-0005-0000-0000-0000A0100000}"/>
    <cellStyle name="Calculation 40 2 2" xfId="4066" xr:uid="{00000000-0005-0000-0000-0000A1100000}"/>
    <cellStyle name="Calculation 40 2 2 2" xfId="5735" xr:uid="{00000000-0005-0000-0000-0000A2100000}"/>
    <cellStyle name="Calculation 40 2 2 2 2" xfId="8685" xr:uid="{00000000-0005-0000-0000-0000A3100000}"/>
    <cellStyle name="Calculation 40 2 2 2 2 2" xfId="13425" xr:uid="{00000000-0005-0000-0000-0000A4100000}"/>
    <cellStyle name="Calculation 40 2 2 2 2 3" xfId="15954" xr:uid="{00000000-0005-0000-0000-0000A5100000}"/>
    <cellStyle name="Calculation 40 2 2 3" xfId="7188" xr:uid="{00000000-0005-0000-0000-0000A6100000}"/>
    <cellStyle name="Calculation 40 2 2 3 2" xfId="11956" xr:uid="{00000000-0005-0000-0000-0000A7100000}"/>
    <cellStyle name="Calculation 40 2 2 3 3" xfId="14495" xr:uid="{00000000-0005-0000-0000-0000A8100000}"/>
    <cellStyle name="Calculation 40 2 2 4" xfId="10249" xr:uid="{00000000-0005-0000-0000-0000A9100000}"/>
    <cellStyle name="Calculation 40 2 2 5" xfId="9222" xr:uid="{00000000-0005-0000-0000-0000AA100000}"/>
    <cellStyle name="Calculation 40 2 3" xfId="5291" xr:uid="{00000000-0005-0000-0000-0000AB100000}"/>
    <cellStyle name="Calculation 40 2 3 2" xfId="8241" xr:uid="{00000000-0005-0000-0000-0000AC100000}"/>
    <cellStyle name="Calculation 40 2 3 2 2" xfId="12981" xr:uid="{00000000-0005-0000-0000-0000AD100000}"/>
    <cellStyle name="Calculation 40 2 3 2 3" xfId="15510" xr:uid="{00000000-0005-0000-0000-0000AE100000}"/>
    <cellStyle name="Calculation 40 2 4" xfId="4847" xr:uid="{00000000-0005-0000-0000-0000AF100000}"/>
    <cellStyle name="Calculation 40 2 4 2" xfId="7799" xr:uid="{00000000-0005-0000-0000-0000B0100000}"/>
    <cellStyle name="Calculation 40 2 4 2 2" xfId="12539" xr:uid="{00000000-0005-0000-0000-0000B1100000}"/>
    <cellStyle name="Calculation 40 2 4 2 3" xfId="15068" xr:uid="{00000000-0005-0000-0000-0000B2100000}"/>
    <cellStyle name="Calculation 40 2 5" xfId="6394" xr:uid="{00000000-0005-0000-0000-0000B3100000}"/>
    <cellStyle name="Calculation 40 2 5 2" xfId="11304" xr:uid="{00000000-0005-0000-0000-0000B4100000}"/>
    <cellStyle name="Calculation 40 2 5 3" xfId="13910" xr:uid="{00000000-0005-0000-0000-0000B5100000}"/>
    <cellStyle name="Calculation 40 2 6" xfId="6583" xr:uid="{00000000-0005-0000-0000-0000B6100000}"/>
    <cellStyle name="Calculation 40 2 6 2" xfId="11456" xr:uid="{00000000-0005-0000-0000-0000B7100000}"/>
    <cellStyle name="Calculation 40 2 6 3" xfId="14051" xr:uid="{00000000-0005-0000-0000-0000B8100000}"/>
    <cellStyle name="Calculation 40 2 7" xfId="9441" xr:uid="{00000000-0005-0000-0000-0000B9100000}"/>
    <cellStyle name="Calculation 40 2 8" xfId="9354" xr:uid="{00000000-0005-0000-0000-0000BA100000}"/>
    <cellStyle name="Calculation 40 3" xfId="2181" xr:uid="{00000000-0005-0000-0000-0000BB100000}"/>
    <cellStyle name="Calculation 40 3 2" xfId="5290" xr:uid="{00000000-0005-0000-0000-0000BC100000}"/>
    <cellStyle name="Calculation 40 3 2 2" xfId="8240" xr:uid="{00000000-0005-0000-0000-0000BD100000}"/>
    <cellStyle name="Calculation 40 3 2 2 2" xfId="12980" xr:uid="{00000000-0005-0000-0000-0000BE100000}"/>
    <cellStyle name="Calculation 40 3 2 2 3" xfId="15509" xr:uid="{00000000-0005-0000-0000-0000BF100000}"/>
    <cellStyle name="Calculation 40 3 3" xfId="4846" xr:uid="{00000000-0005-0000-0000-0000C0100000}"/>
    <cellStyle name="Calculation 40 3 3 2" xfId="7798" xr:uid="{00000000-0005-0000-0000-0000C1100000}"/>
    <cellStyle name="Calculation 40 3 3 2 2" xfId="12538" xr:uid="{00000000-0005-0000-0000-0000C2100000}"/>
    <cellStyle name="Calculation 40 3 3 2 3" xfId="15067" xr:uid="{00000000-0005-0000-0000-0000C3100000}"/>
    <cellStyle name="Calculation 40 3 4" xfId="6582" xr:uid="{00000000-0005-0000-0000-0000C4100000}"/>
    <cellStyle name="Calculation 40 3 4 2" xfId="11455" xr:uid="{00000000-0005-0000-0000-0000C5100000}"/>
    <cellStyle name="Calculation 40 3 4 3" xfId="14050" xr:uid="{00000000-0005-0000-0000-0000C6100000}"/>
    <cellStyle name="Calculation 40 3 5" xfId="9440" xr:uid="{00000000-0005-0000-0000-0000C7100000}"/>
    <cellStyle name="Calculation 40 3 6" xfId="9507" xr:uid="{00000000-0005-0000-0000-0000C8100000}"/>
    <cellStyle name="Calculation 40 4" xfId="4065" xr:uid="{00000000-0005-0000-0000-0000C9100000}"/>
    <cellStyle name="Calculation 40 4 2" xfId="5734" xr:uid="{00000000-0005-0000-0000-0000CA100000}"/>
    <cellStyle name="Calculation 40 4 2 2" xfId="8684" xr:uid="{00000000-0005-0000-0000-0000CB100000}"/>
    <cellStyle name="Calculation 40 4 2 2 2" xfId="13424" xr:uid="{00000000-0005-0000-0000-0000CC100000}"/>
    <cellStyle name="Calculation 40 4 2 2 3" xfId="15953" xr:uid="{00000000-0005-0000-0000-0000CD100000}"/>
    <cellStyle name="Calculation 40 4 3" xfId="7187" xr:uid="{00000000-0005-0000-0000-0000CE100000}"/>
    <cellStyle name="Calculation 40 4 3 2" xfId="11955" xr:uid="{00000000-0005-0000-0000-0000CF100000}"/>
    <cellStyle name="Calculation 40 4 3 3" xfId="14494" xr:uid="{00000000-0005-0000-0000-0000D0100000}"/>
    <cellStyle name="Calculation 40 4 4" xfId="10248" xr:uid="{00000000-0005-0000-0000-0000D1100000}"/>
    <cellStyle name="Calculation 40 4 5" xfId="10149" xr:uid="{00000000-0005-0000-0000-0000D2100000}"/>
    <cellStyle name="Calculation 40 5" xfId="4596" xr:uid="{00000000-0005-0000-0000-0000D3100000}"/>
    <cellStyle name="Calculation 40 5 2" xfId="7550" xr:uid="{00000000-0005-0000-0000-0000D4100000}"/>
    <cellStyle name="Calculation 40 5 2 2" xfId="12290" xr:uid="{00000000-0005-0000-0000-0000D5100000}"/>
    <cellStyle name="Calculation 40 5 2 3" xfId="14819" xr:uid="{00000000-0005-0000-0000-0000D6100000}"/>
    <cellStyle name="Calculation 40 5 3" xfId="10629" xr:uid="{00000000-0005-0000-0000-0000D7100000}"/>
    <cellStyle name="Calculation 40 5 4" xfId="61" xr:uid="{00000000-0005-0000-0000-0000D8100000}"/>
    <cellStyle name="Calculation 40 6" xfId="6395" xr:uid="{00000000-0005-0000-0000-0000D9100000}"/>
    <cellStyle name="Calculation 40 6 2" xfId="11305" xr:uid="{00000000-0005-0000-0000-0000DA100000}"/>
    <cellStyle name="Calculation 40 6 3" xfId="13911" xr:uid="{00000000-0005-0000-0000-0000DB100000}"/>
    <cellStyle name="Calculation 41" xfId="1181" xr:uid="{00000000-0005-0000-0000-0000DC100000}"/>
    <cellStyle name="Calculation 41 2" xfId="2184" xr:uid="{00000000-0005-0000-0000-0000DD100000}"/>
    <cellStyle name="Calculation 41 2 2" xfId="4068" xr:uid="{00000000-0005-0000-0000-0000DE100000}"/>
    <cellStyle name="Calculation 41 2 2 2" xfId="5737" xr:uid="{00000000-0005-0000-0000-0000DF100000}"/>
    <cellStyle name="Calculation 41 2 2 2 2" xfId="8687" xr:uid="{00000000-0005-0000-0000-0000E0100000}"/>
    <cellStyle name="Calculation 41 2 2 2 2 2" xfId="13427" xr:uid="{00000000-0005-0000-0000-0000E1100000}"/>
    <cellStyle name="Calculation 41 2 2 2 2 3" xfId="15956" xr:uid="{00000000-0005-0000-0000-0000E2100000}"/>
    <cellStyle name="Calculation 41 2 2 3" xfId="7190" xr:uid="{00000000-0005-0000-0000-0000E3100000}"/>
    <cellStyle name="Calculation 41 2 2 3 2" xfId="11958" xr:uid="{00000000-0005-0000-0000-0000E4100000}"/>
    <cellStyle name="Calculation 41 2 2 3 3" xfId="14497" xr:uid="{00000000-0005-0000-0000-0000E5100000}"/>
    <cellStyle name="Calculation 41 2 2 4" xfId="10251" xr:uid="{00000000-0005-0000-0000-0000E6100000}"/>
    <cellStyle name="Calculation 41 2 2 5" xfId="9221" xr:uid="{00000000-0005-0000-0000-0000E7100000}"/>
    <cellStyle name="Calculation 41 2 3" xfId="5293" xr:uid="{00000000-0005-0000-0000-0000E8100000}"/>
    <cellStyle name="Calculation 41 2 3 2" xfId="8243" xr:uid="{00000000-0005-0000-0000-0000E9100000}"/>
    <cellStyle name="Calculation 41 2 3 2 2" xfId="12983" xr:uid="{00000000-0005-0000-0000-0000EA100000}"/>
    <cellStyle name="Calculation 41 2 3 2 3" xfId="15512" xr:uid="{00000000-0005-0000-0000-0000EB100000}"/>
    <cellStyle name="Calculation 41 2 4" xfId="4849" xr:uid="{00000000-0005-0000-0000-0000EC100000}"/>
    <cellStyle name="Calculation 41 2 4 2" xfId="7801" xr:uid="{00000000-0005-0000-0000-0000ED100000}"/>
    <cellStyle name="Calculation 41 2 4 2 2" xfId="12541" xr:uid="{00000000-0005-0000-0000-0000EE100000}"/>
    <cellStyle name="Calculation 41 2 4 2 3" xfId="15070" xr:uid="{00000000-0005-0000-0000-0000EF100000}"/>
    <cellStyle name="Calculation 41 2 5" xfId="6392" xr:uid="{00000000-0005-0000-0000-0000F0100000}"/>
    <cellStyle name="Calculation 41 2 5 2" xfId="11302" xr:uid="{00000000-0005-0000-0000-0000F1100000}"/>
    <cellStyle name="Calculation 41 2 5 3" xfId="13908" xr:uid="{00000000-0005-0000-0000-0000F2100000}"/>
    <cellStyle name="Calculation 41 2 6" xfId="6585" xr:uid="{00000000-0005-0000-0000-0000F3100000}"/>
    <cellStyle name="Calculation 41 2 6 2" xfId="11458" xr:uid="{00000000-0005-0000-0000-0000F4100000}"/>
    <cellStyle name="Calculation 41 2 6 3" xfId="14053" xr:uid="{00000000-0005-0000-0000-0000F5100000}"/>
    <cellStyle name="Calculation 41 2 7" xfId="9443" xr:uid="{00000000-0005-0000-0000-0000F6100000}"/>
    <cellStyle name="Calculation 41 2 8" xfId="9506" xr:uid="{00000000-0005-0000-0000-0000F7100000}"/>
    <cellStyle name="Calculation 41 3" xfId="2183" xr:uid="{00000000-0005-0000-0000-0000F8100000}"/>
    <cellStyle name="Calculation 41 3 2" xfId="5292" xr:uid="{00000000-0005-0000-0000-0000F9100000}"/>
    <cellStyle name="Calculation 41 3 2 2" xfId="8242" xr:uid="{00000000-0005-0000-0000-0000FA100000}"/>
    <cellStyle name="Calculation 41 3 2 2 2" xfId="12982" xr:uid="{00000000-0005-0000-0000-0000FB100000}"/>
    <cellStyle name="Calculation 41 3 2 2 3" xfId="15511" xr:uid="{00000000-0005-0000-0000-0000FC100000}"/>
    <cellStyle name="Calculation 41 3 3" xfId="4848" xr:uid="{00000000-0005-0000-0000-0000FD100000}"/>
    <cellStyle name="Calculation 41 3 3 2" xfId="7800" xr:uid="{00000000-0005-0000-0000-0000FE100000}"/>
    <cellStyle name="Calculation 41 3 3 2 2" xfId="12540" xr:uid="{00000000-0005-0000-0000-0000FF100000}"/>
    <cellStyle name="Calculation 41 3 3 2 3" xfId="15069" xr:uid="{00000000-0005-0000-0000-000000110000}"/>
    <cellStyle name="Calculation 41 3 4" xfId="6584" xr:uid="{00000000-0005-0000-0000-000001110000}"/>
    <cellStyle name="Calculation 41 3 4 2" xfId="11457" xr:uid="{00000000-0005-0000-0000-000002110000}"/>
    <cellStyle name="Calculation 41 3 4 3" xfId="14052" xr:uid="{00000000-0005-0000-0000-000003110000}"/>
    <cellStyle name="Calculation 41 3 5" xfId="9442" xr:uid="{00000000-0005-0000-0000-000004110000}"/>
    <cellStyle name="Calculation 41 3 6" xfId="11516" xr:uid="{00000000-0005-0000-0000-000005110000}"/>
    <cellStyle name="Calculation 41 4" xfId="4067" xr:uid="{00000000-0005-0000-0000-000006110000}"/>
    <cellStyle name="Calculation 41 4 2" xfId="5736" xr:uid="{00000000-0005-0000-0000-000007110000}"/>
    <cellStyle name="Calculation 41 4 2 2" xfId="8686" xr:uid="{00000000-0005-0000-0000-000008110000}"/>
    <cellStyle name="Calculation 41 4 2 2 2" xfId="13426" xr:uid="{00000000-0005-0000-0000-000009110000}"/>
    <cellStyle name="Calculation 41 4 2 2 3" xfId="15955" xr:uid="{00000000-0005-0000-0000-00000A110000}"/>
    <cellStyle name="Calculation 41 4 3" xfId="7189" xr:uid="{00000000-0005-0000-0000-00000B110000}"/>
    <cellStyle name="Calculation 41 4 3 2" xfId="11957" xr:uid="{00000000-0005-0000-0000-00000C110000}"/>
    <cellStyle name="Calculation 41 4 3 3" xfId="14496" xr:uid="{00000000-0005-0000-0000-00000D110000}"/>
    <cellStyle name="Calculation 41 4 4" xfId="10250" xr:uid="{00000000-0005-0000-0000-00000E110000}"/>
    <cellStyle name="Calculation 41 4 5" xfId="10148" xr:uid="{00000000-0005-0000-0000-00000F110000}"/>
    <cellStyle name="Calculation 41 5" xfId="4597" xr:uid="{00000000-0005-0000-0000-000010110000}"/>
    <cellStyle name="Calculation 41 5 2" xfId="7551" xr:uid="{00000000-0005-0000-0000-000011110000}"/>
    <cellStyle name="Calculation 41 5 2 2" xfId="12291" xr:uid="{00000000-0005-0000-0000-000012110000}"/>
    <cellStyle name="Calculation 41 5 2 3" xfId="14820" xr:uid="{00000000-0005-0000-0000-000013110000}"/>
    <cellStyle name="Calculation 41 5 3" xfId="10630" xr:uid="{00000000-0005-0000-0000-000014110000}"/>
    <cellStyle name="Calculation 41 5 4" xfId="9989" xr:uid="{00000000-0005-0000-0000-000015110000}"/>
    <cellStyle name="Calculation 41 6" xfId="6393" xr:uid="{00000000-0005-0000-0000-000016110000}"/>
    <cellStyle name="Calculation 41 6 2" xfId="11303" xr:uid="{00000000-0005-0000-0000-000017110000}"/>
    <cellStyle name="Calculation 41 6 3" xfId="13909" xr:uid="{00000000-0005-0000-0000-000018110000}"/>
    <cellStyle name="Calculation 42" xfId="1182" xr:uid="{00000000-0005-0000-0000-000019110000}"/>
    <cellStyle name="Calculation 42 2" xfId="2186" xr:uid="{00000000-0005-0000-0000-00001A110000}"/>
    <cellStyle name="Calculation 42 2 2" xfId="4070" xr:uid="{00000000-0005-0000-0000-00001B110000}"/>
    <cellStyle name="Calculation 42 2 2 2" xfId="5739" xr:uid="{00000000-0005-0000-0000-00001C110000}"/>
    <cellStyle name="Calculation 42 2 2 2 2" xfId="8689" xr:uid="{00000000-0005-0000-0000-00001D110000}"/>
    <cellStyle name="Calculation 42 2 2 2 2 2" xfId="13429" xr:uid="{00000000-0005-0000-0000-00001E110000}"/>
    <cellStyle name="Calculation 42 2 2 2 2 3" xfId="15958" xr:uid="{00000000-0005-0000-0000-00001F110000}"/>
    <cellStyle name="Calculation 42 2 2 3" xfId="7192" xr:uid="{00000000-0005-0000-0000-000020110000}"/>
    <cellStyle name="Calculation 42 2 2 3 2" xfId="11960" xr:uid="{00000000-0005-0000-0000-000021110000}"/>
    <cellStyle name="Calculation 42 2 2 3 3" xfId="14499" xr:uid="{00000000-0005-0000-0000-000022110000}"/>
    <cellStyle name="Calculation 42 2 2 4" xfId="10253" xr:uid="{00000000-0005-0000-0000-000023110000}"/>
    <cellStyle name="Calculation 42 2 2 5" xfId="9220" xr:uid="{00000000-0005-0000-0000-000024110000}"/>
    <cellStyle name="Calculation 42 2 3" xfId="5295" xr:uid="{00000000-0005-0000-0000-000025110000}"/>
    <cellStyle name="Calculation 42 2 3 2" xfId="8245" xr:uid="{00000000-0005-0000-0000-000026110000}"/>
    <cellStyle name="Calculation 42 2 3 2 2" xfId="12985" xr:uid="{00000000-0005-0000-0000-000027110000}"/>
    <cellStyle name="Calculation 42 2 3 2 3" xfId="15514" xr:uid="{00000000-0005-0000-0000-000028110000}"/>
    <cellStyle name="Calculation 42 2 4" xfId="4851" xr:uid="{00000000-0005-0000-0000-000029110000}"/>
    <cellStyle name="Calculation 42 2 4 2" xfId="7803" xr:uid="{00000000-0005-0000-0000-00002A110000}"/>
    <cellStyle name="Calculation 42 2 4 2 2" xfId="12543" xr:uid="{00000000-0005-0000-0000-00002B110000}"/>
    <cellStyle name="Calculation 42 2 4 2 3" xfId="15072" xr:uid="{00000000-0005-0000-0000-00002C110000}"/>
    <cellStyle name="Calculation 42 2 5" xfId="6390" xr:uid="{00000000-0005-0000-0000-00002D110000}"/>
    <cellStyle name="Calculation 42 2 5 2" xfId="11300" xr:uid="{00000000-0005-0000-0000-00002E110000}"/>
    <cellStyle name="Calculation 42 2 5 3" xfId="13906" xr:uid="{00000000-0005-0000-0000-00002F110000}"/>
    <cellStyle name="Calculation 42 2 6" xfId="6587" xr:uid="{00000000-0005-0000-0000-000030110000}"/>
    <cellStyle name="Calculation 42 2 6 2" xfId="11460" xr:uid="{00000000-0005-0000-0000-000031110000}"/>
    <cellStyle name="Calculation 42 2 6 3" xfId="14055" xr:uid="{00000000-0005-0000-0000-000032110000}"/>
    <cellStyle name="Calculation 42 2 7" xfId="9445" xr:uid="{00000000-0005-0000-0000-000033110000}"/>
    <cellStyle name="Calculation 42 2 8" xfId="11515" xr:uid="{00000000-0005-0000-0000-000034110000}"/>
    <cellStyle name="Calculation 42 3" xfId="2185" xr:uid="{00000000-0005-0000-0000-000035110000}"/>
    <cellStyle name="Calculation 42 3 2" xfId="5294" xr:uid="{00000000-0005-0000-0000-000036110000}"/>
    <cellStyle name="Calculation 42 3 2 2" xfId="8244" xr:uid="{00000000-0005-0000-0000-000037110000}"/>
    <cellStyle name="Calculation 42 3 2 2 2" xfId="12984" xr:uid="{00000000-0005-0000-0000-000038110000}"/>
    <cellStyle name="Calculation 42 3 2 2 3" xfId="15513" xr:uid="{00000000-0005-0000-0000-000039110000}"/>
    <cellStyle name="Calculation 42 3 3" xfId="4850" xr:uid="{00000000-0005-0000-0000-00003A110000}"/>
    <cellStyle name="Calculation 42 3 3 2" xfId="7802" xr:uid="{00000000-0005-0000-0000-00003B110000}"/>
    <cellStyle name="Calculation 42 3 3 2 2" xfId="12542" xr:uid="{00000000-0005-0000-0000-00003C110000}"/>
    <cellStyle name="Calculation 42 3 3 2 3" xfId="15071" xr:uid="{00000000-0005-0000-0000-00003D110000}"/>
    <cellStyle name="Calculation 42 3 4" xfId="6586" xr:uid="{00000000-0005-0000-0000-00003E110000}"/>
    <cellStyle name="Calculation 42 3 4 2" xfId="11459" xr:uid="{00000000-0005-0000-0000-00003F110000}"/>
    <cellStyle name="Calculation 42 3 4 3" xfId="14054" xr:uid="{00000000-0005-0000-0000-000040110000}"/>
    <cellStyle name="Calculation 42 3 5" xfId="9444" xr:uid="{00000000-0005-0000-0000-000041110000}"/>
    <cellStyle name="Calculation 42 3 6" xfId="9353" xr:uid="{00000000-0005-0000-0000-000042110000}"/>
    <cellStyle name="Calculation 42 4" xfId="4069" xr:uid="{00000000-0005-0000-0000-000043110000}"/>
    <cellStyle name="Calculation 42 4 2" xfId="5738" xr:uid="{00000000-0005-0000-0000-000044110000}"/>
    <cellStyle name="Calculation 42 4 2 2" xfId="8688" xr:uid="{00000000-0005-0000-0000-000045110000}"/>
    <cellStyle name="Calculation 42 4 2 2 2" xfId="13428" xr:uid="{00000000-0005-0000-0000-000046110000}"/>
    <cellStyle name="Calculation 42 4 2 2 3" xfId="15957" xr:uid="{00000000-0005-0000-0000-000047110000}"/>
    <cellStyle name="Calculation 42 4 3" xfId="7191" xr:uid="{00000000-0005-0000-0000-000048110000}"/>
    <cellStyle name="Calculation 42 4 3 2" xfId="11959" xr:uid="{00000000-0005-0000-0000-000049110000}"/>
    <cellStyle name="Calculation 42 4 3 3" xfId="14498" xr:uid="{00000000-0005-0000-0000-00004A110000}"/>
    <cellStyle name="Calculation 42 4 4" xfId="10252" xr:uid="{00000000-0005-0000-0000-00004B110000}"/>
    <cellStyle name="Calculation 42 4 5" xfId="10147" xr:uid="{00000000-0005-0000-0000-00004C110000}"/>
    <cellStyle name="Calculation 42 5" xfId="4598" xr:uid="{00000000-0005-0000-0000-00004D110000}"/>
    <cellStyle name="Calculation 42 5 2" xfId="7552" xr:uid="{00000000-0005-0000-0000-00004E110000}"/>
    <cellStyle name="Calculation 42 5 2 2" xfId="12292" xr:uid="{00000000-0005-0000-0000-00004F110000}"/>
    <cellStyle name="Calculation 42 5 2 3" xfId="14821" xr:uid="{00000000-0005-0000-0000-000050110000}"/>
    <cellStyle name="Calculation 42 5 3" xfId="10631" xr:uid="{00000000-0005-0000-0000-000051110000}"/>
    <cellStyle name="Calculation 42 5 4" xfId="9060" xr:uid="{00000000-0005-0000-0000-000052110000}"/>
    <cellStyle name="Calculation 42 6" xfId="6391" xr:uid="{00000000-0005-0000-0000-000053110000}"/>
    <cellStyle name="Calculation 42 6 2" xfId="11301" xr:uid="{00000000-0005-0000-0000-000054110000}"/>
    <cellStyle name="Calculation 42 6 3" xfId="13907" xr:uid="{00000000-0005-0000-0000-000055110000}"/>
    <cellStyle name="Calculation 43" xfId="1183" xr:uid="{00000000-0005-0000-0000-000056110000}"/>
    <cellStyle name="Calculation 43 2" xfId="2188" xr:uid="{00000000-0005-0000-0000-000057110000}"/>
    <cellStyle name="Calculation 43 2 2" xfId="4072" xr:uid="{00000000-0005-0000-0000-000058110000}"/>
    <cellStyle name="Calculation 43 2 2 2" xfId="5741" xr:uid="{00000000-0005-0000-0000-000059110000}"/>
    <cellStyle name="Calculation 43 2 2 2 2" xfId="8691" xr:uid="{00000000-0005-0000-0000-00005A110000}"/>
    <cellStyle name="Calculation 43 2 2 2 2 2" xfId="13431" xr:uid="{00000000-0005-0000-0000-00005B110000}"/>
    <cellStyle name="Calculation 43 2 2 2 2 3" xfId="15960" xr:uid="{00000000-0005-0000-0000-00005C110000}"/>
    <cellStyle name="Calculation 43 2 2 3" xfId="7194" xr:uid="{00000000-0005-0000-0000-00005D110000}"/>
    <cellStyle name="Calculation 43 2 2 3 2" xfId="11962" xr:uid="{00000000-0005-0000-0000-00005E110000}"/>
    <cellStyle name="Calculation 43 2 2 3 3" xfId="14501" xr:uid="{00000000-0005-0000-0000-00005F110000}"/>
    <cellStyle name="Calculation 43 2 2 4" xfId="10255" xr:uid="{00000000-0005-0000-0000-000060110000}"/>
    <cellStyle name="Calculation 43 2 2 5" xfId="9219" xr:uid="{00000000-0005-0000-0000-000061110000}"/>
    <cellStyle name="Calculation 43 2 3" xfId="5297" xr:uid="{00000000-0005-0000-0000-000062110000}"/>
    <cellStyle name="Calculation 43 2 3 2" xfId="8247" xr:uid="{00000000-0005-0000-0000-000063110000}"/>
    <cellStyle name="Calculation 43 2 3 2 2" xfId="12987" xr:uid="{00000000-0005-0000-0000-000064110000}"/>
    <cellStyle name="Calculation 43 2 3 2 3" xfId="15516" xr:uid="{00000000-0005-0000-0000-000065110000}"/>
    <cellStyle name="Calculation 43 2 4" xfId="4853" xr:uid="{00000000-0005-0000-0000-000066110000}"/>
    <cellStyle name="Calculation 43 2 4 2" xfId="7805" xr:uid="{00000000-0005-0000-0000-000067110000}"/>
    <cellStyle name="Calculation 43 2 4 2 2" xfId="12545" xr:uid="{00000000-0005-0000-0000-000068110000}"/>
    <cellStyle name="Calculation 43 2 4 2 3" xfId="15074" xr:uid="{00000000-0005-0000-0000-000069110000}"/>
    <cellStyle name="Calculation 43 2 5" xfId="6388" xr:uid="{00000000-0005-0000-0000-00006A110000}"/>
    <cellStyle name="Calculation 43 2 5 2" xfId="11298" xr:uid="{00000000-0005-0000-0000-00006B110000}"/>
    <cellStyle name="Calculation 43 2 5 3" xfId="13904" xr:uid="{00000000-0005-0000-0000-00006C110000}"/>
    <cellStyle name="Calculation 43 2 6" xfId="6589" xr:uid="{00000000-0005-0000-0000-00006D110000}"/>
    <cellStyle name="Calculation 43 2 6 2" xfId="11462" xr:uid="{00000000-0005-0000-0000-00006E110000}"/>
    <cellStyle name="Calculation 43 2 6 3" xfId="14057" xr:uid="{00000000-0005-0000-0000-00006F110000}"/>
    <cellStyle name="Calculation 43 2 7" xfId="9447" xr:uid="{00000000-0005-0000-0000-000070110000}"/>
    <cellStyle name="Calculation 43 2 8" xfId="9352" xr:uid="{00000000-0005-0000-0000-000071110000}"/>
    <cellStyle name="Calculation 43 3" xfId="2187" xr:uid="{00000000-0005-0000-0000-000072110000}"/>
    <cellStyle name="Calculation 43 3 2" xfId="5296" xr:uid="{00000000-0005-0000-0000-000073110000}"/>
    <cellStyle name="Calculation 43 3 2 2" xfId="8246" xr:uid="{00000000-0005-0000-0000-000074110000}"/>
    <cellStyle name="Calculation 43 3 2 2 2" xfId="12986" xr:uid="{00000000-0005-0000-0000-000075110000}"/>
    <cellStyle name="Calculation 43 3 2 2 3" xfId="15515" xr:uid="{00000000-0005-0000-0000-000076110000}"/>
    <cellStyle name="Calculation 43 3 3" xfId="4852" xr:uid="{00000000-0005-0000-0000-000077110000}"/>
    <cellStyle name="Calculation 43 3 3 2" xfId="7804" xr:uid="{00000000-0005-0000-0000-000078110000}"/>
    <cellStyle name="Calculation 43 3 3 2 2" xfId="12544" xr:uid="{00000000-0005-0000-0000-000079110000}"/>
    <cellStyle name="Calculation 43 3 3 2 3" xfId="15073" xr:uid="{00000000-0005-0000-0000-00007A110000}"/>
    <cellStyle name="Calculation 43 3 4" xfId="6588" xr:uid="{00000000-0005-0000-0000-00007B110000}"/>
    <cellStyle name="Calculation 43 3 4 2" xfId="11461" xr:uid="{00000000-0005-0000-0000-00007C110000}"/>
    <cellStyle name="Calculation 43 3 4 3" xfId="14056" xr:uid="{00000000-0005-0000-0000-00007D110000}"/>
    <cellStyle name="Calculation 43 3 5" xfId="9446" xr:uid="{00000000-0005-0000-0000-00007E110000}"/>
    <cellStyle name="Calculation 43 3 6" xfId="9505" xr:uid="{00000000-0005-0000-0000-00007F110000}"/>
    <cellStyle name="Calculation 43 4" xfId="4071" xr:uid="{00000000-0005-0000-0000-000080110000}"/>
    <cellStyle name="Calculation 43 4 2" xfId="5740" xr:uid="{00000000-0005-0000-0000-000081110000}"/>
    <cellStyle name="Calculation 43 4 2 2" xfId="8690" xr:uid="{00000000-0005-0000-0000-000082110000}"/>
    <cellStyle name="Calculation 43 4 2 2 2" xfId="13430" xr:uid="{00000000-0005-0000-0000-000083110000}"/>
    <cellStyle name="Calculation 43 4 2 2 3" xfId="15959" xr:uid="{00000000-0005-0000-0000-000084110000}"/>
    <cellStyle name="Calculation 43 4 3" xfId="7193" xr:uid="{00000000-0005-0000-0000-000085110000}"/>
    <cellStyle name="Calculation 43 4 3 2" xfId="11961" xr:uid="{00000000-0005-0000-0000-000086110000}"/>
    <cellStyle name="Calculation 43 4 3 3" xfId="14500" xr:uid="{00000000-0005-0000-0000-000087110000}"/>
    <cellStyle name="Calculation 43 4 4" xfId="10254" xr:uid="{00000000-0005-0000-0000-000088110000}"/>
    <cellStyle name="Calculation 43 4 5" xfId="10146" xr:uid="{00000000-0005-0000-0000-000089110000}"/>
    <cellStyle name="Calculation 43 5" xfId="4599" xr:uid="{00000000-0005-0000-0000-00008A110000}"/>
    <cellStyle name="Calculation 43 5 2" xfId="7553" xr:uid="{00000000-0005-0000-0000-00008B110000}"/>
    <cellStyle name="Calculation 43 5 2 2" xfId="12293" xr:uid="{00000000-0005-0000-0000-00008C110000}"/>
    <cellStyle name="Calculation 43 5 2 3" xfId="14822" xr:uid="{00000000-0005-0000-0000-00008D110000}"/>
    <cellStyle name="Calculation 43 5 3" xfId="10632" xr:uid="{00000000-0005-0000-0000-00008E110000}"/>
    <cellStyle name="Calculation 43 5 4" xfId="9988" xr:uid="{00000000-0005-0000-0000-00008F110000}"/>
    <cellStyle name="Calculation 43 6" xfId="6389" xr:uid="{00000000-0005-0000-0000-000090110000}"/>
    <cellStyle name="Calculation 43 6 2" xfId="11299" xr:uid="{00000000-0005-0000-0000-000091110000}"/>
    <cellStyle name="Calculation 43 6 3" xfId="13905" xr:uid="{00000000-0005-0000-0000-000092110000}"/>
    <cellStyle name="Calculation 44" xfId="1184" xr:uid="{00000000-0005-0000-0000-000093110000}"/>
    <cellStyle name="Calculation 44 2" xfId="2190" xr:uid="{00000000-0005-0000-0000-000094110000}"/>
    <cellStyle name="Calculation 44 2 2" xfId="4074" xr:uid="{00000000-0005-0000-0000-000095110000}"/>
    <cellStyle name="Calculation 44 2 2 2" xfId="5743" xr:uid="{00000000-0005-0000-0000-000096110000}"/>
    <cellStyle name="Calculation 44 2 2 2 2" xfId="8693" xr:uid="{00000000-0005-0000-0000-000097110000}"/>
    <cellStyle name="Calculation 44 2 2 2 2 2" xfId="13433" xr:uid="{00000000-0005-0000-0000-000098110000}"/>
    <cellStyle name="Calculation 44 2 2 2 2 3" xfId="15962" xr:uid="{00000000-0005-0000-0000-000099110000}"/>
    <cellStyle name="Calculation 44 2 2 3" xfId="7196" xr:uid="{00000000-0005-0000-0000-00009A110000}"/>
    <cellStyle name="Calculation 44 2 2 3 2" xfId="11964" xr:uid="{00000000-0005-0000-0000-00009B110000}"/>
    <cellStyle name="Calculation 44 2 2 3 3" xfId="14503" xr:uid="{00000000-0005-0000-0000-00009C110000}"/>
    <cellStyle name="Calculation 44 2 2 4" xfId="10257" xr:uid="{00000000-0005-0000-0000-00009D110000}"/>
    <cellStyle name="Calculation 44 2 2 5" xfId="9218" xr:uid="{00000000-0005-0000-0000-00009E110000}"/>
    <cellStyle name="Calculation 44 2 3" xfId="5299" xr:uid="{00000000-0005-0000-0000-00009F110000}"/>
    <cellStyle name="Calculation 44 2 3 2" xfId="8249" xr:uid="{00000000-0005-0000-0000-0000A0110000}"/>
    <cellStyle name="Calculation 44 2 3 2 2" xfId="12989" xr:uid="{00000000-0005-0000-0000-0000A1110000}"/>
    <cellStyle name="Calculation 44 2 3 2 3" xfId="15518" xr:uid="{00000000-0005-0000-0000-0000A2110000}"/>
    <cellStyle name="Calculation 44 2 4" xfId="4855" xr:uid="{00000000-0005-0000-0000-0000A3110000}"/>
    <cellStyle name="Calculation 44 2 4 2" xfId="7807" xr:uid="{00000000-0005-0000-0000-0000A4110000}"/>
    <cellStyle name="Calculation 44 2 4 2 2" xfId="12547" xr:uid="{00000000-0005-0000-0000-0000A5110000}"/>
    <cellStyle name="Calculation 44 2 4 2 3" xfId="15076" xr:uid="{00000000-0005-0000-0000-0000A6110000}"/>
    <cellStyle name="Calculation 44 2 5" xfId="6386" xr:uid="{00000000-0005-0000-0000-0000A7110000}"/>
    <cellStyle name="Calculation 44 2 5 2" xfId="11296" xr:uid="{00000000-0005-0000-0000-0000A8110000}"/>
    <cellStyle name="Calculation 44 2 5 3" xfId="13902" xr:uid="{00000000-0005-0000-0000-0000A9110000}"/>
    <cellStyle name="Calculation 44 2 6" xfId="6591" xr:uid="{00000000-0005-0000-0000-0000AA110000}"/>
    <cellStyle name="Calculation 44 2 6 2" xfId="11464" xr:uid="{00000000-0005-0000-0000-0000AB110000}"/>
    <cellStyle name="Calculation 44 2 6 3" xfId="14059" xr:uid="{00000000-0005-0000-0000-0000AC110000}"/>
    <cellStyle name="Calculation 44 2 7" xfId="9449" xr:uid="{00000000-0005-0000-0000-0000AD110000}"/>
    <cellStyle name="Calculation 44 2 8" xfId="9504" xr:uid="{00000000-0005-0000-0000-0000AE110000}"/>
    <cellStyle name="Calculation 44 3" xfId="2189" xr:uid="{00000000-0005-0000-0000-0000AF110000}"/>
    <cellStyle name="Calculation 44 3 2" xfId="5298" xr:uid="{00000000-0005-0000-0000-0000B0110000}"/>
    <cellStyle name="Calculation 44 3 2 2" xfId="8248" xr:uid="{00000000-0005-0000-0000-0000B1110000}"/>
    <cellStyle name="Calculation 44 3 2 2 2" xfId="12988" xr:uid="{00000000-0005-0000-0000-0000B2110000}"/>
    <cellStyle name="Calculation 44 3 2 2 3" xfId="15517" xr:uid="{00000000-0005-0000-0000-0000B3110000}"/>
    <cellStyle name="Calculation 44 3 3" xfId="4854" xr:uid="{00000000-0005-0000-0000-0000B4110000}"/>
    <cellStyle name="Calculation 44 3 3 2" xfId="7806" xr:uid="{00000000-0005-0000-0000-0000B5110000}"/>
    <cellStyle name="Calculation 44 3 3 2 2" xfId="12546" xr:uid="{00000000-0005-0000-0000-0000B6110000}"/>
    <cellStyle name="Calculation 44 3 3 2 3" xfId="15075" xr:uid="{00000000-0005-0000-0000-0000B7110000}"/>
    <cellStyle name="Calculation 44 3 4" xfId="6590" xr:uid="{00000000-0005-0000-0000-0000B8110000}"/>
    <cellStyle name="Calculation 44 3 4 2" xfId="11463" xr:uid="{00000000-0005-0000-0000-0000B9110000}"/>
    <cellStyle name="Calculation 44 3 4 3" xfId="14058" xr:uid="{00000000-0005-0000-0000-0000BA110000}"/>
    <cellStyle name="Calculation 44 3 5" xfId="9448" xr:uid="{00000000-0005-0000-0000-0000BB110000}"/>
    <cellStyle name="Calculation 44 3 6" xfId="11514" xr:uid="{00000000-0005-0000-0000-0000BC110000}"/>
    <cellStyle name="Calculation 44 4" xfId="4073" xr:uid="{00000000-0005-0000-0000-0000BD110000}"/>
    <cellStyle name="Calculation 44 4 2" xfId="5742" xr:uid="{00000000-0005-0000-0000-0000BE110000}"/>
    <cellStyle name="Calculation 44 4 2 2" xfId="8692" xr:uid="{00000000-0005-0000-0000-0000BF110000}"/>
    <cellStyle name="Calculation 44 4 2 2 2" xfId="13432" xr:uid="{00000000-0005-0000-0000-0000C0110000}"/>
    <cellStyle name="Calculation 44 4 2 2 3" xfId="15961" xr:uid="{00000000-0005-0000-0000-0000C1110000}"/>
    <cellStyle name="Calculation 44 4 3" xfId="7195" xr:uid="{00000000-0005-0000-0000-0000C2110000}"/>
    <cellStyle name="Calculation 44 4 3 2" xfId="11963" xr:uid="{00000000-0005-0000-0000-0000C3110000}"/>
    <cellStyle name="Calculation 44 4 3 3" xfId="14502" xr:uid="{00000000-0005-0000-0000-0000C4110000}"/>
    <cellStyle name="Calculation 44 4 4" xfId="10256" xr:uid="{00000000-0005-0000-0000-0000C5110000}"/>
    <cellStyle name="Calculation 44 4 5" xfId="10145" xr:uid="{00000000-0005-0000-0000-0000C6110000}"/>
    <cellStyle name="Calculation 44 5" xfId="4600" xr:uid="{00000000-0005-0000-0000-0000C7110000}"/>
    <cellStyle name="Calculation 44 5 2" xfId="7554" xr:uid="{00000000-0005-0000-0000-0000C8110000}"/>
    <cellStyle name="Calculation 44 5 2 2" xfId="12294" xr:uid="{00000000-0005-0000-0000-0000C9110000}"/>
    <cellStyle name="Calculation 44 5 2 3" xfId="14823" xr:uid="{00000000-0005-0000-0000-0000CA110000}"/>
    <cellStyle name="Calculation 44 5 3" xfId="10633" xr:uid="{00000000-0005-0000-0000-0000CB110000}"/>
    <cellStyle name="Calculation 44 5 4" xfId="9059" xr:uid="{00000000-0005-0000-0000-0000CC110000}"/>
    <cellStyle name="Calculation 44 6" xfId="6387" xr:uid="{00000000-0005-0000-0000-0000CD110000}"/>
    <cellStyle name="Calculation 44 6 2" xfId="11297" xr:uid="{00000000-0005-0000-0000-0000CE110000}"/>
    <cellStyle name="Calculation 44 6 3" xfId="13903" xr:uid="{00000000-0005-0000-0000-0000CF110000}"/>
    <cellStyle name="Calculation 5" xfId="1185" xr:uid="{00000000-0005-0000-0000-0000D0110000}"/>
    <cellStyle name="Calculation 5 2" xfId="2192" xr:uid="{00000000-0005-0000-0000-0000D1110000}"/>
    <cellStyle name="Calculation 5 2 2" xfId="4076" xr:uid="{00000000-0005-0000-0000-0000D2110000}"/>
    <cellStyle name="Calculation 5 2 2 2" xfId="5745" xr:uid="{00000000-0005-0000-0000-0000D3110000}"/>
    <cellStyle name="Calculation 5 2 2 2 2" xfId="8695" xr:uid="{00000000-0005-0000-0000-0000D4110000}"/>
    <cellStyle name="Calculation 5 2 2 2 2 2" xfId="13435" xr:uid="{00000000-0005-0000-0000-0000D5110000}"/>
    <cellStyle name="Calculation 5 2 2 2 2 3" xfId="15964" xr:uid="{00000000-0005-0000-0000-0000D6110000}"/>
    <cellStyle name="Calculation 5 2 2 3" xfId="7198" xr:uid="{00000000-0005-0000-0000-0000D7110000}"/>
    <cellStyle name="Calculation 5 2 2 3 2" xfId="11966" xr:uid="{00000000-0005-0000-0000-0000D8110000}"/>
    <cellStyle name="Calculation 5 2 2 3 3" xfId="14505" xr:uid="{00000000-0005-0000-0000-0000D9110000}"/>
    <cellStyle name="Calculation 5 2 2 4" xfId="10259" xr:uid="{00000000-0005-0000-0000-0000DA110000}"/>
    <cellStyle name="Calculation 5 2 2 5" xfId="9217" xr:uid="{00000000-0005-0000-0000-0000DB110000}"/>
    <cellStyle name="Calculation 5 2 3" xfId="5301" xr:uid="{00000000-0005-0000-0000-0000DC110000}"/>
    <cellStyle name="Calculation 5 2 3 2" xfId="8251" xr:uid="{00000000-0005-0000-0000-0000DD110000}"/>
    <cellStyle name="Calculation 5 2 3 2 2" xfId="12991" xr:uid="{00000000-0005-0000-0000-0000DE110000}"/>
    <cellStyle name="Calculation 5 2 3 2 3" xfId="15520" xr:uid="{00000000-0005-0000-0000-0000DF110000}"/>
    <cellStyle name="Calculation 5 2 4" xfId="4857" xr:uid="{00000000-0005-0000-0000-0000E0110000}"/>
    <cellStyle name="Calculation 5 2 4 2" xfId="7809" xr:uid="{00000000-0005-0000-0000-0000E1110000}"/>
    <cellStyle name="Calculation 5 2 4 2 2" xfId="12549" xr:uid="{00000000-0005-0000-0000-0000E2110000}"/>
    <cellStyle name="Calculation 5 2 4 2 3" xfId="15078" xr:uid="{00000000-0005-0000-0000-0000E3110000}"/>
    <cellStyle name="Calculation 5 2 5" xfId="6384" xr:uid="{00000000-0005-0000-0000-0000E4110000}"/>
    <cellStyle name="Calculation 5 2 5 2" xfId="11294" xr:uid="{00000000-0005-0000-0000-0000E5110000}"/>
    <cellStyle name="Calculation 5 2 5 3" xfId="13900" xr:uid="{00000000-0005-0000-0000-0000E6110000}"/>
    <cellStyle name="Calculation 5 2 6" xfId="6593" xr:uid="{00000000-0005-0000-0000-0000E7110000}"/>
    <cellStyle name="Calculation 5 2 6 2" xfId="11466" xr:uid="{00000000-0005-0000-0000-0000E8110000}"/>
    <cellStyle name="Calculation 5 2 6 3" xfId="14061" xr:uid="{00000000-0005-0000-0000-0000E9110000}"/>
    <cellStyle name="Calculation 5 2 7" xfId="9451" xr:uid="{00000000-0005-0000-0000-0000EA110000}"/>
    <cellStyle name="Calculation 5 2 8" xfId="11513" xr:uid="{00000000-0005-0000-0000-0000EB110000}"/>
    <cellStyle name="Calculation 5 3" xfId="2191" xr:uid="{00000000-0005-0000-0000-0000EC110000}"/>
    <cellStyle name="Calculation 5 3 2" xfId="5300" xr:uid="{00000000-0005-0000-0000-0000ED110000}"/>
    <cellStyle name="Calculation 5 3 2 2" xfId="8250" xr:uid="{00000000-0005-0000-0000-0000EE110000}"/>
    <cellStyle name="Calculation 5 3 2 2 2" xfId="12990" xr:uid="{00000000-0005-0000-0000-0000EF110000}"/>
    <cellStyle name="Calculation 5 3 2 2 3" xfId="15519" xr:uid="{00000000-0005-0000-0000-0000F0110000}"/>
    <cellStyle name="Calculation 5 3 3" xfId="4856" xr:uid="{00000000-0005-0000-0000-0000F1110000}"/>
    <cellStyle name="Calculation 5 3 3 2" xfId="7808" xr:uid="{00000000-0005-0000-0000-0000F2110000}"/>
    <cellStyle name="Calculation 5 3 3 2 2" xfId="12548" xr:uid="{00000000-0005-0000-0000-0000F3110000}"/>
    <cellStyle name="Calculation 5 3 3 2 3" xfId="15077" xr:uid="{00000000-0005-0000-0000-0000F4110000}"/>
    <cellStyle name="Calculation 5 3 4" xfId="6592" xr:uid="{00000000-0005-0000-0000-0000F5110000}"/>
    <cellStyle name="Calculation 5 3 4 2" xfId="11465" xr:uid="{00000000-0005-0000-0000-0000F6110000}"/>
    <cellStyle name="Calculation 5 3 4 3" xfId="14060" xr:uid="{00000000-0005-0000-0000-0000F7110000}"/>
    <cellStyle name="Calculation 5 3 5" xfId="9450" xr:uid="{00000000-0005-0000-0000-0000F8110000}"/>
    <cellStyle name="Calculation 5 3 6" xfId="9351" xr:uid="{00000000-0005-0000-0000-0000F9110000}"/>
    <cellStyle name="Calculation 5 4" xfId="4075" xr:uid="{00000000-0005-0000-0000-0000FA110000}"/>
    <cellStyle name="Calculation 5 4 2" xfId="5744" xr:uid="{00000000-0005-0000-0000-0000FB110000}"/>
    <cellStyle name="Calculation 5 4 2 2" xfId="8694" xr:uid="{00000000-0005-0000-0000-0000FC110000}"/>
    <cellStyle name="Calculation 5 4 2 2 2" xfId="13434" xr:uid="{00000000-0005-0000-0000-0000FD110000}"/>
    <cellStyle name="Calculation 5 4 2 2 3" xfId="15963" xr:uid="{00000000-0005-0000-0000-0000FE110000}"/>
    <cellStyle name="Calculation 5 4 3" xfId="7197" xr:uid="{00000000-0005-0000-0000-0000FF110000}"/>
    <cellStyle name="Calculation 5 4 3 2" xfId="11965" xr:uid="{00000000-0005-0000-0000-000000120000}"/>
    <cellStyle name="Calculation 5 4 3 3" xfId="14504" xr:uid="{00000000-0005-0000-0000-000001120000}"/>
    <cellStyle name="Calculation 5 4 4" xfId="10258" xr:uid="{00000000-0005-0000-0000-000002120000}"/>
    <cellStyle name="Calculation 5 4 5" xfId="10144" xr:uid="{00000000-0005-0000-0000-000003120000}"/>
    <cellStyle name="Calculation 5 5" xfId="4601" xr:uid="{00000000-0005-0000-0000-000004120000}"/>
    <cellStyle name="Calculation 5 5 2" xfId="7555" xr:uid="{00000000-0005-0000-0000-000005120000}"/>
    <cellStyle name="Calculation 5 5 2 2" xfId="12295" xr:uid="{00000000-0005-0000-0000-000006120000}"/>
    <cellStyle name="Calculation 5 5 2 3" xfId="14824" xr:uid="{00000000-0005-0000-0000-000007120000}"/>
    <cellStyle name="Calculation 5 5 3" xfId="10634" xr:uid="{00000000-0005-0000-0000-000008120000}"/>
    <cellStyle name="Calculation 5 5 4" xfId="9987" xr:uid="{00000000-0005-0000-0000-000009120000}"/>
    <cellStyle name="Calculation 5 6" xfId="6385" xr:uid="{00000000-0005-0000-0000-00000A120000}"/>
    <cellStyle name="Calculation 5 6 2" xfId="11295" xr:uid="{00000000-0005-0000-0000-00000B120000}"/>
    <cellStyle name="Calculation 5 6 3" xfId="13901" xr:uid="{00000000-0005-0000-0000-00000C120000}"/>
    <cellStyle name="Calculation 6" xfId="1186" xr:uid="{00000000-0005-0000-0000-00000D120000}"/>
    <cellStyle name="Calculation 6 2" xfId="2194" xr:uid="{00000000-0005-0000-0000-00000E120000}"/>
    <cellStyle name="Calculation 6 2 2" xfId="4078" xr:uid="{00000000-0005-0000-0000-00000F120000}"/>
    <cellStyle name="Calculation 6 2 2 2" xfId="5747" xr:uid="{00000000-0005-0000-0000-000010120000}"/>
    <cellStyle name="Calculation 6 2 2 2 2" xfId="8697" xr:uid="{00000000-0005-0000-0000-000011120000}"/>
    <cellStyle name="Calculation 6 2 2 2 2 2" xfId="13437" xr:uid="{00000000-0005-0000-0000-000012120000}"/>
    <cellStyle name="Calculation 6 2 2 2 2 3" xfId="15966" xr:uid="{00000000-0005-0000-0000-000013120000}"/>
    <cellStyle name="Calculation 6 2 2 3" xfId="7200" xr:uid="{00000000-0005-0000-0000-000014120000}"/>
    <cellStyle name="Calculation 6 2 2 3 2" xfId="11968" xr:uid="{00000000-0005-0000-0000-000015120000}"/>
    <cellStyle name="Calculation 6 2 2 3 3" xfId="14507" xr:uid="{00000000-0005-0000-0000-000016120000}"/>
    <cellStyle name="Calculation 6 2 2 4" xfId="10261" xr:uid="{00000000-0005-0000-0000-000017120000}"/>
    <cellStyle name="Calculation 6 2 2 5" xfId="9216" xr:uid="{00000000-0005-0000-0000-000018120000}"/>
    <cellStyle name="Calculation 6 2 3" xfId="5303" xr:uid="{00000000-0005-0000-0000-000019120000}"/>
    <cellStyle name="Calculation 6 2 3 2" xfId="8253" xr:uid="{00000000-0005-0000-0000-00001A120000}"/>
    <cellStyle name="Calculation 6 2 3 2 2" xfId="12993" xr:uid="{00000000-0005-0000-0000-00001B120000}"/>
    <cellStyle name="Calculation 6 2 3 2 3" xfId="15522" xr:uid="{00000000-0005-0000-0000-00001C120000}"/>
    <cellStyle name="Calculation 6 2 4" xfId="4859" xr:uid="{00000000-0005-0000-0000-00001D120000}"/>
    <cellStyle name="Calculation 6 2 4 2" xfId="7811" xr:uid="{00000000-0005-0000-0000-00001E120000}"/>
    <cellStyle name="Calculation 6 2 4 2 2" xfId="12551" xr:uid="{00000000-0005-0000-0000-00001F120000}"/>
    <cellStyle name="Calculation 6 2 4 2 3" xfId="15080" xr:uid="{00000000-0005-0000-0000-000020120000}"/>
    <cellStyle name="Calculation 6 2 5" xfId="6382" xr:uid="{00000000-0005-0000-0000-000021120000}"/>
    <cellStyle name="Calculation 6 2 5 2" xfId="11292" xr:uid="{00000000-0005-0000-0000-000022120000}"/>
    <cellStyle name="Calculation 6 2 5 3" xfId="13898" xr:uid="{00000000-0005-0000-0000-000023120000}"/>
    <cellStyle name="Calculation 6 2 6" xfId="6595" xr:uid="{00000000-0005-0000-0000-000024120000}"/>
    <cellStyle name="Calculation 6 2 6 2" xfId="11468" xr:uid="{00000000-0005-0000-0000-000025120000}"/>
    <cellStyle name="Calculation 6 2 6 3" xfId="14063" xr:uid="{00000000-0005-0000-0000-000026120000}"/>
    <cellStyle name="Calculation 6 2 7" xfId="9453" xr:uid="{00000000-0005-0000-0000-000027120000}"/>
    <cellStyle name="Calculation 6 2 8" xfId="9350" xr:uid="{00000000-0005-0000-0000-000028120000}"/>
    <cellStyle name="Calculation 6 3" xfId="2193" xr:uid="{00000000-0005-0000-0000-000029120000}"/>
    <cellStyle name="Calculation 6 3 2" xfId="5302" xr:uid="{00000000-0005-0000-0000-00002A120000}"/>
    <cellStyle name="Calculation 6 3 2 2" xfId="8252" xr:uid="{00000000-0005-0000-0000-00002B120000}"/>
    <cellStyle name="Calculation 6 3 2 2 2" xfId="12992" xr:uid="{00000000-0005-0000-0000-00002C120000}"/>
    <cellStyle name="Calculation 6 3 2 2 3" xfId="15521" xr:uid="{00000000-0005-0000-0000-00002D120000}"/>
    <cellStyle name="Calculation 6 3 3" xfId="4858" xr:uid="{00000000-0005-0000-0000-00002E120000}"/>
    <cellStyle name="Calculation 6 3 3 2" xfId="7810" xr:uid="{00000000-0005-0000-0000-00002F120000}"/>
    <cellStyle name="Calculation 6 3 3 2 2" xfId="12550" xr:uid="{00000000-0005-0000-0000-000030120000}"/>
    <cellStyle name="Calculation 6 3 3 2 3" xfId="15079" xr:uid="{00000000-0005-0000-0000-000031120000}"/>
    <cellStyle name="Calculation 6 3 4" xfId="6594" xr:uid="{00000000-0005-0000-0000-000032120000}"/>
    <cellStyle name="Calculation 6 3 4 2" xfId="11467" xr:uid="{00000000-0005-0000-0000-000033120000}"/>
    <cellStyle name="Calculation 6 3 4 3" xfId="14062" xr:uid="{00000000-0005-0000-0000-000034120000}"/>
    <cellStyle name="Calculation 6 3 5" xfId="9452" xr:uid="{00000000-0005-0000-0000-000035120000}"/>
    <cellStyle name="Calculation 6 3 6" xfId="9503" xr:uid="{00000000-0005-0000-0000-000036120000}"/>
    <cellStyle name="Calculation 6 4" xfId="4077" xr:uid="{00000000-0005-0000-0000-000037120000}"/>
    <cellStyle name="Calculation 6 4 2" xfId="5746" xr:uid="{00000000-0005-0000-0000-000038120000}"/>
    <cellStyle name="Calculation 6 4 2 2" xfId="8696" xr:uid="{00000000-0005-0000-0000-000039120000}"/>
    <cellStyle name="Calculation 6 4 2 2 2" xfId="13436" xr:uid="{00000000-0005-0000-0000-00003A120000}"/>
    <cellStyle name="Calculation 6 4 2 2 3" xfId="15965" xr:uid="{00000000-0005-0000-0000-00003B120000}"/>
    <cellStyle name="Calculation 6 4 3" xfId="7199" xr:uid="{00000000-0005-0000-0000-00003C120000}"/>
    <cellStyle name="Calculation 6 4 3 2" xfId="11967" xr:uid="{00000000-0005-0000-0000-00003D120000}"/>
    <cellStyle name="Calculation 6 4 3 3" xfId="14506" xr:uid="{00000000-0005-0000-0000-00003E120000}"/>
    <cellStyle name="Calculation 6 4 4" xfId="10260" xr:uid="{00000000-0005-0000-0000-00003F120000}"/>
    <cellStyle name="Calculation 6 4 5" xfId="10143" xr:uid="{00000000-0005-0000-0000-000040120000}"/>
    <cellStyle name="Calculation 6 5" xfId="4602" xr:uid="{00000000-0005-0000-0000-000041120000}"/>
    <cellStyle name="Calculation 6 5 2" xfId="7556" xr:uid="{00000000-0005-0000-0000-000042120000}"/>
    <cellStyle name="Calculation 6 5 2 2" xfId="12296" xr:uid="{00000000-0005-0000-0000-000043120000}"/>
    <cellStyle name="Calculation 6 5 2 3" xfId="14825" xr:uid="{00000000-0005-0000-0000-000044120000}"/>
    <cellStyle name="Calculation 6 5 3" xfId="10635" xr:uid="{00000000-0005-0000-0000-000045120000}"/>
    <cellStyle name="Calculation 6 5 4" xfId="9058" xr:uid="{00000000-0005-0000-0000-000046120000}"/>
    <cellStyle name="Calculation 6 6" xfId="6383" xr:uid="{00000000-0005-0000-0000-000047120000}"/>
    <cellStyle name="Calculation 6 6 2" xfId="11293" xr:uid="{00000000-0005-0000-0000-000048120000}"/>
    <cellStyle name="Calculation 6 6 3" xfId="13899" xr:uid="{00000000-0005-0000-0000-000049120000}"/>
    <cellStyle name="Calculation 7" xfId="1187" xr:uid="{00000000-0005-0000-0000-00004A120000}"/>
    <cellStyle name="Calculation 7 2" xfId="2196" xr:uid="{00000000-0005-0000-0000-00004B120000}"/>
    <cellStyle name="Calculation 7 2 2" xfId="4080" xr:uid="{00000000-0005-0000-0000-00004C120000}"/>
    <cellStyle name="Calculation 7 2 2 2" xfId="5749" xr:uid="{00000000-0005-0000-0000-00004D120000}"/>
    <cellStyle name="Calculation 7 2 2 2 2" xfId="8699" xr:uid="{00000000-0005-0000-0000-00004E120000}"/>
    <cellStyle name="Calculation 7 2 2 2 2 2" xfId="13439" xr:uid="{00000000-0005-0000-0000-00004F120000}"/>
    <cellStyle name="Calculation 7 2 2 2 2 3" xfId="15968" xr:uid="{00000000-0005-0000-0000-000050120000}"/>
    <cellStyle name="Calculation 7 2 2 3" xfId="7202" xr:uid="{00000000-0005-0000-0000-000051120000}"/>
    <cellStyle name="Calculation 7 2 2 3 2" xfId="11970" xr:uid="{00000000-0005-0000-0000-000052120000}"/>
    <cellStyle name="Calculation 7 2 2 3 3" xfId="14509" xr:uid="{00000000-0005-0000-0000-000053120000}"/>
    <cellStyle name="Calculation 7 2 2 4" xfId="10263" xr:uid="{00000000-0005-0000-0000-000054120000}"/>
    <cellStyle name="Calculation 7 2 2 5" xfId="9215" xr:uid="{00000000-0005-0000-0000-000055120000}"/>
    <cellStyle name="Calculation 7 2 3" xfId="5305" xr:uid="{00000000-0005-0000-0000-000056120000}"/>
    <cellStyle name="Calculation 7 2 3 2" xfId="8255" xr:uid="{00000000-0005-0000-0000-000057120000}"/>
    <cellStyle name="Calculation 7 2 3 2 2" xfId="12995" xr:uid="{00000000-0005-0000-0000-000058120000}"/>
    <cellStyle name="Calculation 7 2 3 2 3" xfId="15524" xr:uid="{00000000-0005-0000-0000-000059120000}"/>
    <cellStyle name="Calculation 7 2 4" xfId="4861" xr:uid="{00000000-0005-0000-0000-00005A120000}"/>
    <cellStyle name="Calculation 7 2 4 2" xfId="7813" xr:uid="{00000000-0005-0000-0000-00005B120000}"/>
    <cellStyle name="Calculation 7 2 4 2 2" xfId="12553" xr:uid="{00000000-0005-0000-0000-00005C120000}"/>
    <cellStyle name="Calculation 7 2 4 2 3" xfId="15082" xr:uid="{00000000-0005-0000-0000-00005D120000}"/>
    <cellStyle name="Calculation 7 2 5" xfId="6380" xr:uid="{00000000-0005-0000-0000-00005E120000}"/>
    <cellStyle name="Calculation 7 2 5 2" xfId="11290" xr:uid="{00000000-0005-0000-0000-00005F120000}"/>
    <cellStyle name="Calculation 7 2 5 3" xfId="13896" xr:uid="{00000000-0005-0000-0000-000060120000}"/>
    <cellStyle name="Calculation 7 2 6" xfId="6597" xr:uid="{00000000-0005-0000-0000-000061120000}"/>
    <cellStyle name="Calculation 7 2 6 2" xfId="11470" xr:uid="{00000000-0005-0000-0000-000062120000}"/>
    <cellStyle name="Calculation 7 2 6 3" xfId="14065" xr:uid="{00000000-0005-0000-0000-000063120000}"/>
    <cellStyle name="Calculation 7 2 7" xfId="9455" xr:uid="{00000000-0005-0000-0000-000064120000}"/>
    <cellStyle name="Calculation 7 2 8" xfId="9502" xr:uid="{00000000-0005-0000-0000-000065120000}"/>
    <cellStyle name="Calculation 7 3" xfId="2195" xr:uid="{00000000-0005-0000-0000-000066120000}"/>
    <cellStyle name="Calculation 7 3 2" xfId="5304" xr:uid="{00000000-0005-0000-0000-000067120000}"/>
    <cellStyle name="Calculation 7 3 2 2" xfId="8254" xr:uid="{00000000-0005-0000-0000-000068120000}"/>
    <cellStyle name="Calculation 7 3 2 2 2" xfId="12994" xr:uid="{00000000-0005-0000-0000-000069120000}"/>
    <cellStyle name="Calculation 7 3 2 2 3" xfId="15523" xr:uid="{00000000-0005-0000-0000-00006A120000}"/>
    <cellStyle name="Calculation 7 3 3" xfId="4860" xr:uid="{00000000-0005-0000-0000-00006B120000}"/>
    <cellStyle name="Calculation 7 3 3 2" xfId="7812" xr:uid="{00000000-0005-0000-0000-00006C120000}"/>
    <cellStyle name="Calculation 7 3 3 2 2" xfId="12552" xr:uid="{00000000-0005-0000-0000-00006D120000}"/>
    <cellStyle name="Calculation 7 3 3 2 3" xfId="15081" xr:uid="{00000000-0005-0000-0000-00006E120000}"/>
    <cellStyle name="Calculation 7 3 4" xfId="6596" xr:uid="{00000000-0005-0000-0000-00006F120000}"/>
    <cellStyle name="Calculation 7 3 4 2" xfId="11469" xr:uid="{00000000-0005-0000-0000-000070120000}"/>
    <cellStyle name="Calculation 7 3 4 3" xfId="14064" xr:uid="{00000000-0005-0000-0000-000071120000}"/>
    <cellStyle name="Calculation 7 3 5" xfId="9454" xr:uid="{00000000-0005-0000-0000-000072120000}"/>
    <cellStyle name="Calculation 7 3 6" xfId="11512" xr:uid="{00000000-0005-0000-0000-000073120000}"/>
    <cellStyle name="Calculation 7 4" xfId="4079" xr:uid="{00000000-0005-0000-0000-000074120000}"/>
    <cellStyle name="Calculation 7 4 2" xfId="5748" xr:uid="{00000000-0005-0000-0000-000075120000}"/>
    <cellStyle name="Calculation 7 4 2 2" xfId="8698" xr:uid="{00000000-0005-0000-0000-000076120000}"/>
    <cellStyle name="Calculation 7 4 2 2 2" xfId="13438" xr:uid="{00000000-0005-0000-0000-000077120000}"/>
    <cellStyle name="Calculation 7 4 2 2 3" xfId="15967" xr:uid="{00000000-0005-0000-0000-000078120000}"/>
    <cellStyle name="Calculation 7 4 3" xfId="7201" xr:uid="{00000000-0005-0000-0000-000079120000}"/>
    <cellStyle name="Calculation 7 4 3 2" xfId="11969" xr:uid="{00000000-0005-0000-0000-00007A120000}"/>
    <cellStyle name="Calculation 7 4 3 3" xfId="14508" xr:uid="{00000000-0005-0000-0000-00007B120000}"/>
    <cellStyle name="Calculation 7 4 4" xfId="10262" xr:uid="{00000000-0005-0000-0000-00007C120000}"/>
    <cellStyle name="Calculation 7 4 5" xfId="10142" xr:uid="{00000000-0005-0000-0000-00007D120000}"/>
    <cellStyle name="Calculation 7 5" xfId="4603" xr:uid="{00000000-0005-0000-0000-00007E120000}"/>
    <cellStyle name="Calculation 7 5 2" xfId="7557" xr:uid="{00000000-0005-0000-0000-00007F120000}"/>
    <cellStyle name="Calculation 7 5 2 2" xfId="12297" xr:uid="{00000000-0005-0000-0000-000080120000}"/>
    <cellStyle name="Calculation 7 5 2 3" xfId="14826" xr:uid="{00000000-0005-0000-0000-000081120000}"/>
    <cellStyle name="Calculation 7 5 3" xfId="10636" xr:uid="{00000000-0005-0000-0000-000082120000}"/>
    <cellStyle name="Calculation 7 5 4" xfId="9986" xr:uid="{00000000-0005-0000-0000-000083120000}"/>
    <cellStyle name="Calculation 7 6" xfId="6381" xr:uid="{00000000-0005-0000-0000-000084120000}"/>
    <cellStyle name="Calculation 7 6 2" xfId="11291" xr:uid="{00000000-0005-0000-0000-000085120000}"/>
    <cellStyle name="Calculation 7 6 3" xfId="13897" xr:uid="{00000000-0005-0000-0000-000086120000}"/>
    <cellStyle name="Calculation 8" xfId="1188" xr:uid="{00000000-0005-0000-0000-000087120000}"/>
    <cellStyle name="Calculation 8 2" xfId="2198" xr:uid="{00000000-0005-0000-0000-000088120000}"/>
    <cellStyle name="Calculation 8 2 2" xfId="4082" xr:uid="{00000000-0005-0000-0000-000089120000}"/>
    <cellStyle name="Calculation 8 2 2 2" xfId="5751" xr:uid="{00000000-0005-0000-0000-00008A120000}"/>
    <cellStyle name="Calculation 8 2 2 2 2" xfId="8701" xr:uid="{00000000-0005-0000-0000-00008B120000}"/>
    <cellStyle name="Calculation 8 2 2 2 2 2" xfId="13441" xr:uid="{00000000-0005-0000-0000-00008C120000}"/>
    <cellStyle name="Calculation 8 2 2 2 2 3" xfId="15970" xr:uid="{00000000-0005-0000-0000-00008D120000}"/>
    <cellStyle name="Calculation 8 2 2 3" xfId="7204" xr:uid="{00000000-0005-0000-0000-00008E120000}"/>
    <cellStyle name="Calculation 8 2 2 3 2" xfId="11972" xr:uid="{00000000-0005-0000-0000-00008F120000}"/>
    <cellStyle name="Calculation 8 2 2 3 3" xfId="14511" xr:uid="{00000000-0005-0000-0000-000090120000}"/>
    <cellStyle name="Calculation 8 2 2 4" xfId="10265" xr:uid="{00000000-0005-0000-0000-000091120000}"/>
    <cellStyle name="Calculation 8 2 2 5" xfId="9214" xr:uid="{00000000-0005-0000-0000-000092120000}"/>
    <cellStyle name="Calculation 8 2 3" xfId="5307" xr:uid="{00000000-0005-0000-0000-000093120000}"/>
    <cellStyle name="Calculation 8 2 3 2" xfId="8257" xr:uid="{00000000-0005-0000-0000-000094120000}"/>
    <cellStyle name="Calculation 8 2 3 2 2" xfId="12997" xr:uid="{00000000-0005-0000-0000-000095120000}"/>
    <cellStyle name="Calculation 8 2 3 2 3" xfId="15526" xr:uid="{00000000-0005-0000-0000-000096120000}"/>
    <cellStyle name="Calculation 8 2 4" xfId="4863" xr:uid="{00000000-0005-0000-0000-000097120000}"/>
    <cellStyle name="Calculation 8 2 4 2" xfId="7815" xr:uid="{00000000-0005-0000-0000-000098120000}"/>
    <cellStyle name="Calculation 8 2 4 2 2" xfId="12555" xr:uid="{00000000-0005-0000-0000-000099120000}"/>
    <cellStyle name="Calculation 8 2 4 2 3" xfId="15084" xr:uid="{00000000-0005-0000-0000-00009A120000}"/>
    <cellStyle name="Calculation 8 2 5" xfId="6378" xr:uid="{00000000-0005-0000-0000-00009B120000}"/>
    <cellStyle name="Calculation 8 2 5 2" xfId="11288" xr:uid="{00000000-0005-0000-0000-00009C120000}"/>
    <cellStyle name="Calculation 8 2 5 3" xfId="13894" xr:uid="{00000000-0005-0000-0000-00009D120000}"/>
    <cellStyle name="Calculation 8 2 6" xfId="6599" xr:uid="{00000000-0005-0000-0000-00009E120000}"/>
    <cellStyle name="Calculation 8 2 6 2" xfId="11472" xr:uid="{00000000-0005-0000-0000-00009F120000}"/>
    <cellStyle name="Calculation 8 2 6 3" xfId="14067" xr:uid="{00000000-0005-0000-0000-0000A0120000}"/>
    <cellStyle name="Calculation 8 2 7" xfId="9457" xr:uid="{00000000-0005-0000-0000-0000A1120000}"/>
    <cellStyle name="Calculation 8 2 8" xfId="11511" xr:uid="{00000000-0005-0000-0000-0000A2120000}"/>
    <cellStyle name="Calculation 8 3" xfId="2197" xr:uid="{00000000-0005-0000-0000-0000A3120000}"/>
    <cellStyle name="Calculation 8 3 2" xfId="5306" xr:uid="{00000000-0005-0000-0000-0000A4120000}"/>
    <cellStyle name="Calculation 8 3 2 2" xfId="8256" xr:uid="{00000000-0005-0000-0000-0000A5120000}"/>
    <cellStyle name="Calculation 8 3 2 2 2" xfId="12996" xr:uid="{00000000-0005-0000-0000-0000A6120000}"/>
    <cellStyle name="Calculation 8 3 2 2 3" xfId="15525" xr:uid="{00000000-0005-0000-0000-0000A7120000}"/>
    <cellStyle name="Calculation 8 3 3" xfId="4862" xr:uid="{00000000-0005-0000-0000-0000A8120000}"/>
    <cellStyle name="Calculation 8 3 3 2" xfId="7814" xr:uid="{00000000-0005-0000-0000-0000A9120000}"/>
    <cellStyle name="Calculation 8 3 3 2 2" xfId="12554" xr:uid="{00000000-0005-0000-0000-0000AA120000}"/>
    <cellStyle name="Calculation 8 3 3 2 3" xfId="15083" xr:uid="{00000000-0005-0000-0000-0000AB120000}"/>
    <cellStyle name="Calculation 8 3 4" xfId="6598" xr:uid="{00000000-0005-0000-0000-0000AC120000}"/>
    <cellStyle name="Calculation 8 3 4 2" xfId="11471" xr:uid="{00000000-0005-0000-0000-0000AD120000}"/>
    <cellStyle name="Calculation 8 3 4 3" xfId="14066" xr:uid="{00000000-0005-0000-0000-0000AE120000}"/>
    <cellStyle name="Calculation 8 3 5" xfId="9456" xr:uid="{00000000-0005-0000-0000-0000AF120000}"/>
    <cellStyle name="Calculation 8 3 6" xfId="9349" xr:uid="{00000000-0005-0000-0000-0000B0120000}"/>
    <cellStyle name="Calculation 8 4" xfId="4081" xr:uid="{00000000-0005-0000-0000-0000B1120000}"/>
    <cellStyle name="Calculation 8 4 2" xfId="5750" xr:uid="{00000000-0005-0000-0000-0000B2120000}"/>
    <cellStyle name="Calculation 8 4 2 2" xfId="8700" xr:uid="{00000000-0005-0000-0000-0000B3120000}"/>
    <cellStyle name="Calculation 8 4 2 2 2" xfId="13440" xr:uid="{00000000-0005-0000-0000-0000B4120000}"/>
    <cellStyle name="Calculation 8 4 2 2 3" xfId="15969" xr:uid="{00000000-0005-0000-0000-0000B5120000}"/>
    <cellStyle name="Calculation 8 4 3" xfId="7203" xr:uid="{00000000-0005-0000-0000-0000B6120000}"/>
    <cellStyle name="Calculation 8 4 3 2" xfId="11971" xr:uid="{00000000-0005-0000-0000-0000B7120000}"/>
    <cellStyle name="Calculation 8 4 3 3" xfId="14510" xr:uid="{00000000-0005-0000-0000-0000B8120000}"/>
    <cellStyle name="Calculation 8 4 4" xfId="10264" xr:uid="{00000000-0005-0000-0000-0000B9120000}"/>
    <cellStyle name="Calculation 8 4 5" xfId="10141" xr:uid="{00000000-0005-0000-0000-0000BA120000}"/>
    <cellStyle name="Calculation 8 5" xfId="4604" xr:uid="{00000000-0005-0000-0000-0000BB120000}"/>
    <cellStyle name="Calculation 8 5 2" xfId="7558" xr:uid="{00000000-0005-0000-0000-0000BC120000}"/>
    <cellStyle name="Calculation 8 5 2 2" xfId="12298" xr:uid="{00000000-0005-0000-0000-0000BD120000}"/>
    <cellStyle name="Calculation 8 5 2 3" xfId="14827" xr:uid="{00000000-0005-0000-0000-0000BE120000}"/>
    <cellStyle name="Calculation 8 5 3" xfId="10637" xr:uid="{00000000-0005-0000-0000-0000BF120000}"/>
    <cellStyle name="Calculation 8 5 4" xfId="9057" xr:uid="{00000000-0005-0000-0000-0000C0120000}"/>
    <cellStyle name="Calculation 8 6" xfId="6379" xr:uid="{00000000-0005-0000-0000-0000C1120000}"/>
    <cellStyle name="Calculation 8 6 2" xfId="11289" xr:uid="{00000000-0005-0000-0000-0000C2120000}"/>
    <cellStyle name="Calculation 8 6 3" xfId="13895" xr:uid="{00000000-0005-0000-0000-0000C3120000}"/>
    <cellStyle name="Calculation 9" xfId="1189" xr:uid="{00000000-0005-0000-0000-0000C4120000}"/>
    <cellStyle name="Calculation 9 2" xfId="2200" xr:uid="{00000000-0005-0000-0000-0000C5120000}"/>
    <cellStyle name="Calculation 9 2 2" xfId="4084" xr:uid="{00000000-0005-0000-0000-0000C6120000}"/>
    <cellStyle name="Calculation 9 2 2 2" xfId="5753" xr:uid="{00000000-0005-0000-0000-0000C7120000}"/>
    <cellStyle name="Calculation 9 2 2 2 2" xfId="8703" xr:uid="{00000000-0005-0000-0000-0000C8120000}"/>
    <cellStyle name="Calculation 9 2 2 2 2 2" xfId="13443" xr:uid="{00000000-0005-0000-0000-0000C9120000}"/>
    <cellStyle name="Calculation 9 2 2 2 2 3" xfId="15972" xr:uid="{00000000-0005-0000-0000-0000CA120000}"/>
    <cellStyle name="Calculation 9 2 2 3" xfId="7206" xr:uid="{00000000-0005-0000-0000-0000CB120000}"/>
    <cellStyle name="Calculation 9 2 2 3 2" xfId="11974" xr:uid="{00000000-0005-0000-0000-0000CC120000}"/>
    <cellStyle name="Calculation 9 2 2 3 3" xfId="14513" xr:uid="{00000000-0005-0000-0000-0000CD120000}"/>
    <cellStyle name="Calculation 9 2 2 4" xfId="10267" xr:uid="{00000000-0005-0000-0000-0000CE120000}"/>
    <cellStyle name="Calculation 9 2 2 5" xfId="9213" xr:uid="{00000000-0005-0000-0000-0000CF120000}"/>
    <cellStyle name="Calculation 9 2 3" xfId="5309" xr:uid="{00000000-0005-0000-0000-0000D0120000}"/>
    <cellStyle name="Calculation 9 2 3 2" xfId="8259" xr:uid="{00000000-0005-0000-0000-0000D1120000}"/>
    <cellStyle name="Calculation 9 2 3 2 2" xfId="12999" xr:uid="{00000000-0005-0000-0000-0000D2120000}"/>
    <cellStyle name="Calculation 9 2 3 2 3" xfId="15528" xr:uid="{00000000-0005-0000-0000-0000D3120000}"/>
    <cellStyle name="Calculation 9 2 4" xfId="4865" xr:uid="{00000000-0005-0000-0000-0000D4120000}"/>
    <cellStyle name="Calculation 9 2 4 2" xfId="7817" xr:uid="{00000000-0005-0000-0000-0000D5120000}"/>
    <cellStyle name="Calculation 9 2 4 2 2" xfId="12557" xr:uid="{00000000-0005-0000-0000-0000D6120000}"/>
    <cellStyle name="Calculation 9 2 4 2 3" xfId="15086" xr:uid="{00000000-0005-0000-0000-0000D7120000}"/>
    <cellStyle name="Calculation 9 2 5" xfId="6376" xr:uid="{00000000-0005-0000-0000-0000D8120000}"/>
    <cellStyle name="Calculation 9 2 5 2" xfId="11286" xr:uid="{00000000-0005-0000-0000-0000D9120000}"/>
    <cellStyle name="Calculation 9 2 5 3" xfId="13892" xr:uid="{00000000-0005-0000-0000-0000DA120000}"/>
    <cellStyle name="Calculation 9 2 6" xfId="6601" xr:uid="{00000000-0005-0000-0000-0000DB120000}"/>
    <cellStyle name="Calculation 9 2 6 2" xfId="11474" xr:uid="{00000000-0005-0000-0000-0000DC120000}"/>
    <cellStyle name="Calculation 9 2 6 3" xfId="14069" xr:uid="{00000000-0005-0000-0000-0000DD120000}"/>
    <cellStyle name="Calculation 9 2 7" xfId="9459" xr:uid="{00000000-0005-0000-0000-0000DE120000}"/>
    <cellStyle name="Calculation 9 2 8" xfId="9348" xr:uid="{00000000-0005-0000-0000-0000DF120000}"/>
    <cellStyle name="Calculation 9 3" xfId="2199" xr:uid="{00000000-0005-0000-0000-0000E0120000}"/>
    <cellStyle name="Calculation 9 3 2" xfId="5308" xr:uid="{00000000-0005-0000-0000-0000E1120000}"/>
    <cellStyle name="Calculation 9 3 2 2" xfId="8258" xr:uid="{00000000-0005-0000-0000-0000E2120000}"/>
    <cellStyle name="Calculation 9 3 2 2 2" xfId="12998" xr:uid="{00000000-0005-0000-0000-0000E3120000}"/>
    <cellStyle name="Calculation 9 3 2 2 3" xfId="15527" xr:uid="{00000000-0005-0000-0000-0000E4120000}"/>
    <cellStyle name="Calculation 9 3 3" xfId="4864" xr:uid="{00000000-0005-0000-0000-0000E5120000}"/>
    <cellStyle name="Calculation 9 3 3 2" xfId="7816" xr:uid="{00000000-0005-0000-0000-0000E6120000}"/>
    <cellStyle name="Calculation 9 3 3 2 2" xfId="12556" xr:uid="{00000000-0005-0000-0000-0000E7120000}"/>
    <cellStyle name="Calculation 9 3 3 2 3" xfId="15085" xr:uid="{00000000-0005-0000-0000-0000E8120000}"/>
    <cellStyle name="Calculation 9 3 4" xfId="6600" xr:uid="{00000000-0005-0000-0000-0000E9120000}"/>
    <cellStyle name="Calculation 9 3 4 2" xfId="11473" xr:uid="{00000000-0005-0000-0000-0000EA120000}"/>
    <cellStyle name="Calculation 9 3 4 3" xfId="14068" xr:uid="{00000000-0005-0000-0000-0000EB120000}"/>
    <cellStyle name="Calculation 9 3 5" xfId="9458" xr:uid="{00000000-0005-0000-0000-0000EC120000}"/>
    <cellStyle name="Calculation 9 3 6" xfId="9501" xr:uid="{00000000-0005-0000-0000-0000ED120000}"/>
    <cellStyle name="Calculation 9 4" xfId="4083" xr:uid="{00000000-0005-0000-0000-0000EE120000}"/>
    <cellStyle name="Calculation 9 4 2" xfId="5752" xr:uid="{00000000-0005-0000-0000-0000EF120000}"/>
    <cellStyle name="Calculation 9 4 2 2" xfId="8702" xr:uid="{00000000-0005-0000-0000-0000F0120000}"/>
    <cellStyle name="Calculation 9 4 2 2 2" xfId="13442" xr:uid="{00000000-0005-0000-0000-0000F1120000}"/>
    <cellStyle name="Calculation 9 4 2 2 3" xfId="15971" xr:uid="{00000000-0005-0000-0000-0000F2120000}"/>
    <cellStyle name="Calculation 9 4 3" xfId="7205" xr:uid="{00000000-0005-0000-0000-0000F3120000}"/>
    <cellStyle name="Calculation 9 4 3 2" xfId="11973" xr:uid="{00000000-0005-0000-0000-0000F4120000}"/>
    <cellStyle name="Calculation 9 4 3 3" xfId="14512" xr:uid="{00000000-0005-0000-0000-0000F5120000}"/>
    <cellStyle name="Calculation 9 4 4" xfId="10266" xr:uid="{00000000-0005-0000-0000-0000F6120000}"/>
    <cellStyle name="Calculation 9 4 5" xfId="10140" xr:uid="{00000000-0005-0000-0000-0000F7120000}"/>
    <cellStyle name="Calculation 9 5" xfId="4605" xr:uid="{00000000-0005-0000-0000-0000F8120000}"/>
    <cellStyle name="Calculation 9 5 2" xfId="7559" xr:uid="{00000000-0005-0000-0000-0000F9120000}"/>
    <cellStyle name="Calculation 9 5 2 2" xfId="12299" xr:uid="{00000000-0005-0000-0000-0000FA120000}"/>
    <cellStyle name="Calculation 9 5 2 3" xfId="14828" xr:uid="{00000000-0005-0000-0000-0000FB120000}"/>
    <cellStyle name="Calculation 9 5 3" xfId="10638" xr:uid="{00000000-0005-0000-0000-0000FC120000}"/>
    <cellStyle name="Calculation 9 5 4" xfId="9985" xr:uid="{00000000-0005-0000-0000-0000FD120000}"/>
    <cellStyle name="Calculation 9 6" xfId="6377" xr:uid="{00000000-0005-0000-0000-0000FE120000}"/>
    <cellStyle name="Calculation 9 6 2" xfId="11287" xr:uid="{00000000-0005-0000-0000-0000FF120000}"/>
    <cellStyle name="Calculation 9 6 3" xfId="13893" xr:uid="{00000000-0005-0000-0000-000000130000}"/>
    <cellStyle name="category" xfId="2201" xr:uid="{00000000-0005-0000-0000-000001130000}"/>
    <cellStyle name="category 2" xfId="4085" xr:uid="{00000000-0005-0000-0000-000002130000}"/>
    <cellStyle name="Check Cell" xfId="29" builtinId="23" customBuiltin="1"/>
    <cellStyle name="Check Cell 10" xfId="1190" xr:uid="{00000000-0005-0000-0000-000004130000}"/>
    <cellStyle name="Check Cell 10 2" xfId="4086" xr:uid="{00000000-0005-0000-0000-000005130000}"/>
    <cellStyle name="Check Cell 11" xfId="1191" xr:uid="{00000000-0005-0000-0000-000006130000}"/>
    <cellStyle name="Check Cell 11 2" xfId="4087" xr:uid="{00000000-0005-0000-0000-000007130000}"/>
    <cellStyle name="Check Cell 12" xfId="1192" xr:uid="{00000000-0005-0000-0000-000008130000}"/>
    <cellStyle name="Check Cell 12 2" xfId="4088" xr:uid="{00000000-0005-0000-0000-000009130000}"/>
    <cellStyle name="Check Cell 13" xfId="1193" xr:uid="{00000000-0005-0000-0000-00000A130000}"/>
    <cellStyle name="Check Cell 13 2" xfId="4089" xr:uid="{00000000-0005-0000-0000-00000B130000}"/>
    <cellStyle name="Check Cell 14" xfId="1194" xr:uid="{00000000-0005-0000-0000-00000C130000}"/>
    <cellStyle name="Check Cell 14 2" xfId="4090" xr:uid="{00000000-0005-0000-0000-00000D130000}"/>
    <cellStyle name="Check Cell 15" xfId="1195" xr:uid="{00000000-0005-0000-0000-00000E130000}"/>
    <cellStyle name="Check Cell 15 2" xfId="4091" xr:uid="{00000000-0005-0000-0000-00000F130000}"/>
    <cellStyle name="Check Cell 16" xfId="1196" xr:uid="{00000000-0005-0000-0000-000010130000}"/>
    <cellStyle name="Check Cell 16 2" xfId="4092" xr:uid="{00000000-0005-0000-0000-000011130000}"/>
    <cellStyle name="Check Cell 17" xfId="1197" xr:uid="{00000000-0005-0000-0000-000012130000}"/>
    <cellStyle name="Check Cell 17 2" xfId="4093" xr:uid="{00000000-0005-0000-0000-000013130000}"/>
    <cellStyle name="Check Cell 18" xfId="1198" xr:uid="{00000000-0005-0000-0000-000014130000}"/>
    <cellStyle name="Check Cell 18 2" xfId="4094" xr:uid="{00000000-0005-0000-0000-000015130000}"/>
    <cellStyle name="Check Cell 19" xfId="1199" xr:uid="{00000000-0005-0000-0000-000016130000}"/>
    <cellStyle name="Check Cell 19 2" xfId="4095" xr:uid="{00000000-0005-0000-0000-000017130000}"/>
    <cellStyle name="Check Cell 2" xfId="1200" xr:uid="{00000000-0005-0000-0000-000018130000}"/>
    <cellStyle name="Check Cell 2 2" xfId="4096" xr:uid="{00000000-0005-0000-0000-000019130000}"/>
    <cellStyle name="Check Cell 20" xfId="1201" xr:uid="{00000000-0005-0000-0000-00001A130000}"/>
    <cellStyle name="Check Cell 20 2" xfId="4097" xr:uid="{00000000-0005-0000-0000-00001B130000}"/>
    <cellStyle name="Check Cell 21" xfId="1202" xr:uid="{00000000-0005-0000-0000-00001C130000}"/>
    <cellStyle name="Check Cell 21 2" xfId="4098" xr:uid="{00000000-0005-0000-0000-00001D130000}"/>
    <cellStyle name="Check Cell 22" xfId="1203" xr:uid="{00000000-0005-0000-0000-00001E130000}"/>
    <cellStyle name="Check Cell 22 2" xfId="4099" xr:uid="{00000000-0005-0000-0000-00001F130000}"/>
    <cellStyle name="Check Cell 23" xfId="1204" xr:uid="{00000000-0005-0000-0000-000020130000}"/>
    <cellStyle name="Check Cell 23 2" xfId="4100" xr:uid="{00000000-0005-0000-0000-000021130000}"/>
    <cellStyle name="Check Cell 24" xfId="1205" xr:uid="{00000000-0005-0000-0000-000022130000}"/>
    <cellStyle name="Check Cell 24 2" xfId="4101" xr:uid="{00000000-0005-0000-0000-000023130000}"/>
    <cellStyle name="Check Cell 25" xfId="1206" xr:uid="{00000000-0005-0000-0000-000024130000}"/>
    <cellStyle name="Check Cell 25 2" xfId="4102" xr:uid="{00000000-0005-0000-0000-000025130000}"/>
    <cellStyle name="Check Cell 26" xfId="1207" xr:uid="{00000000-0005-0000-0000-000026130000}"/>
    <cellStyle name="Check Cell 26 2" xfId="4103" xr:uid="{00000000-0005-0000-0000-000027130000}"/>
    <cellStyle name="Check Cell 27" xfId="1208" xr:uid="{00000000-0005-0000-0000-000028130000}"/>
    <cellStyle name="Check Cell 27 2" xfId="4104" xr:uid="{00000000-0005-0000-0000-000029130000}"/>
    <cellStyle name="Check Cell 28" xfId="1209" xr:uid="{00000000-0005-0000-0000-00002A130000}"/>
    <cellStyle name="Check Cell 28 2" xfId="4105" xr:uid="{00000000-0005-0000-0000-00002B130000}"/>
    <cellStyle name="Check Cell 29" xfId="1210" xr:uid="{00000000-0005-0000-0000-00002C130000}"/>
    <cellStyle name="Check Cell 29 2" xfId="4106" xr:uid="{00000000-0005-0000-0000-00002D130000}"/>
    <cellStyle name="Check Cell 3" xfId="1211" xr:uid="{00000000-0005-0000-0000-00002E130000}"/>
    <cellStyle name="Check Cell 3 2" xfId="4107" xr:uid="{00000000-0005-0000-0000-00002F130000}"/>
    <cellStyle name="Check Cell 30" xfId="1212" xr:uid="{00000000-0005-0000-0000-000030130000}"/>
    <cellStyle name="Check Cell 30 2" xfId="4108" xr:uid="{00000000-0005-0000-0000-000031130000}"/>
    <cellStyle name="Check Cell 31" xfId="1213" xr:uid="{00000000-0005-0000-0000-000032130000}"/>
    <cellStyle name="Check Cell 31 2" xfId="4109" xr:uid="{00000000-0005-0000-0000-000033130000}"/>
    <cellStyle name="Check Cell 32" xfId="1214" xr:uid="{00000000-0005-0000-0000-000034130000}"/>
    <cellStyle name="Check Cell 32 2" xfId="4110" xr:uid="{00000000-0005-0000-0000-000035130000}"/>
    <cellStyle name="Check Cell 33" xfId="1215" xr:uid="{00000000-0005-0000-0000-000036130000}"/>
    <cellStyle name="Check Cell 33 2" xfId="4111" xr:uid="{00000000-0005-0000-0000-000037130000}"/>
    <cellStyle name="Check Cell 34" xfId="1216" xr:uid="{00000000-0005-0000-0000-000038130000}"/>
    <cellStyle name="Check Cell 34 2" xfId="4112" xr:uid="{00000000-0005-0000-0000-000039130000}"/>
    <cellStyle name="Check Cell 35" xfId="1217" xr:uid="{00000000-0005-0000-0000-00003A130000}"/>
    <cellStyle name="Check Cell 35 2" xfId="4113" xr:uid="{00000000-0005-0000-0000-00003B130000}"/>
    <cellStyle name="Check Cell 36" xfId="1218" xr:uid="{00000000-0005-0000-0000-00003C130000}"/>
    <cellStyle name="Check Cell 36 2" xfId="4114" xr:uid="{00000000-0005-0000-0000-00003D130000}"/>
    <cellStyle name="Check Cell 37" xfId="1219" xr:uid="{00000000-0005-0000-0000-00003E130000}"/>
    <cellStyle name="Check Cell 37 2" xfId="4115" xr:uid="{00000000-0005-0000-0000-00003F130000}"/>
    <cellStyle name="Check Cell 38" xfId="1220" xr:uid="{00000000-0005-0000-0000-000040130000}"/>
    <cellStyle name="Check Cell 38 2" xfId="4116" xr:uid="{00000000-0005-0000-0000-000041130000}"/>
    <cellStyle name="Check Cell 39" xfId="1221" xr:uid="{00000000-0005-0000-0000-000042130000}"/>
    <cellStyle name="Check Cell 39 2" xfId="4117" xr:uid="{00000000-0005-0000-0000-000043130000}"/>
    <cellStyle name="Check Cell 4" xfId="1222" xr:uid="{00000000-0005-0000-0000-000044130000}"/>
    <cellStyle name="Check Cell 4 2" xfId="4118" xr:uid="{00000000-0005-0000-0000-000045130000}"/>
    <cellStyle name="Check Cell 40" xfId="1223" xr:uid="{00000000-0005-0000-0000-000046130000}"/>
    <cellStyle name="Check Cell 40 2" xfId="4119" xr:uid="{00000000-0005-0000-0000-000047130000}"/>
    <cellStyle name="Check Cell 41" xfId="1224" xr:uid="{00000000-0005-0000-0000-000048130000}"/>
    <cellStyle name="Check Cell 41 2" xfId="4120" xr:uid="{00000000-0005-0000-0000-000049130000}"/>
    <cellStyle name="Check Cell 42" xfId="1225" xr:uid="{00000000-0005-0000-0000-00004A130000}"/>
    <cellStyle name="Check Cell 42 2" xfId="4121" xr:uid="{00000000-0005-0000-0000-00004B130000}"/>
    <cellStyle name="Check Cell 43" xfId="1226" xr:uid="{00000000-0005-0000-0000-00004C130000}"/>
    <cellStyle name="Check Cell 43 2" xfId="4122" xr:uid="{00000000-0005-0000-0000-00004D130000}"/>
    <cellStyle name="Check Cell 44" xfId="1227" xr:uid="{00000000-0005-0000-0000-00004E130000}"/>
    <cellStyle name="Check Cell 44 2" xfId="4123" xr:uid="{00000000-0005-0000-0000-00004F130000}"/>
    <cellStyle name="Check Cell 5" xfId="1228" xr:uid="{00000000-0005-0000-0000-000050130000}"/>
    <cellStyle name="Check Cell 5 2" xfId="4124" xr:uid="{00000000-0005-0000-0000-000051130000}"/>
    <cellStyle name="Check Cell 6" xfId="1229" xr:uid="{00000000-0005-0000-0000-000052130000}"/>
    <cellStyle name="Check Cell 6 2" xfId="4125" xr:uid="{00000000-0005-0000-0000-000053130000}"/>
    <cellStyle name="Check Cell 7" xfId="1230" xr:uid="{00000000-0005-0000-0000-000054130000}"/>
    <cellStyle name="Check Cell 7 2" xfId="4126" xr:uid="{00000000-0005-0000-0000-000055130000}"/>
    <cellStyle name="Check Cell 8" xfId="1231" xr:uid="{00000000-0005-0000-0000-000056130000}"/>
    <cellStyle name="Check Cell 8 2" xfId="4127" xr:uid="{00000000-0005-0000-0000-000057130000}"/>
    <cellStyle name="Check Cell 9" xfId="1232" xr:uid="{00000000-0005-0000-0000-000058130000}"/>
    <cellStyle name="Check Cell 9 2" xfId="4128" xr:uid="{00000000-0005-0000-0000-000059130000}"/>
    <cellStyle name="Comma" xfId="16328" builtinId="3"/>
    <cellStyle name="Comma [0] 2" xfId="2203" xr:uid="{00000000-0005-0000-0000-00005A130000}"/>
    <cellStyle name="Comma 10" xfId="1233" xr:uid="{00000000-0005-0000-0000-00005B130000}"/>
    <cellStyle name="Comma 10 2" xfId="2204" xr:uid="{00000000-0005-0000-0000-00005C130000}"/>
    <cellStyle name="Comma 10 2 2" xfId="71" xr:uid="{00000000-0005-0000-0000-00005D130000}"/>
    <cellStyle name="Comma 10 2 2 2" xfId="6504" xr:uid="{00000000-0005-0000-0000-00005E130000}"/>
    <cellStyle name="Comma 10 2 3" xfId="6603" xr:uid="{00000000-0005-0000-0000-00005F130000}"/>
    <cellStyle name="Comma 101 2" xfId="2205" xr:uid="{00000000-0005-0000-0000-000060130000}"/>
    <cellStyle name="Comma 101 2 2" xfId="4129" xr:uid="{00000000-0005-0000-0000-000061130000}"/>
    <cellStyle name="Comma 101 2 2 2" xfId="7207" xr:uid="{00000000-0005-0000-0000-000062130000}"/>
    <cellStyle name="Comma 101 2 3" xfId="6604" xr:uid="{00000000-0005-0000-0000-000063130000}"/>
    <cellStyle name="Comma 11" xfId="1234" xr:uid="{00000000-0005-0000-0000-000064130000}"/>
    <cellStyle name="Comma 11 2" xfId="2206" xr:uid="{00000000-0005-0000-0000-000065130000}"/>
    <cellStyle name="Comma 11 2 2" xfId="6605" xr:uid="{00000000-0005-0000-0000-000066130000}"/>
    <cellStyle name="Comma 12" xfId="1235" xr:uid="{00000000-0005-0000-0000-000067130000}"/>
    <cellStyle name="Comma 12 2" xfId="2207" xr:uid="{00000000-0005-0000-0000-000068130000}"/>
    <cellStyle name="Comma 12 2 2" xfId="6606" xr:uid="{00000000-0005-0000-0000-000069130000}"/>
    <cellStyle name="Comma 13" xfId="1236" xr:uid="{00000000-0005-0000-0000-00006A130000}"/>
    <cellStyle name="Comma 13 2" xfId="2208" xr:uid="{00000000-0005-0000-0000-00006B130000}"/>
    <cellStyle name="Comma 13 2 2" xfId="6607" xr:uid="{00000000-0005-0000-0000-00006C130000}"/>
    <cellStyle name="Comma 14" xfId="1237" xr:uid="{00000000-0005-0000-0000-00006D130000}"/>
    <cellStyle name="Comma 14 2" xfId="2209" xr:uid="{00000000-0005-0000-0000-00006E130000}"/>
    <cellStyle name="Comma 14 2 2" xfId="6608" xr:uid="{00000000-0005-0000-0000-00006F130000}"/>
    <cellStyle name="Comma 15" xfId="1238" xr:uid="{00000000-0005-0000-0000-000070130000}"/>
    <cellStyle name="Comma 15 2" xfId="2210" xr:uid="{00000000-0005-0000-0000-000071130000}"/>
    <cellStyle name="Comma 15 2 2" xfId="6609" xr:uid="{00000000-0005-0000-0000-000072130000}"/>
    <cellStyle name="Comma 15 3" xfId="2211" xr:uid="{00000000-0005-0000-0000-000073130000}"/>
    <cellStyle name="Comma 15 3 2" xfId="4130" xr:uid="{00000000-0005-0000-0000-000074130000}"/>
    <cellStyle name="Comma 15 3 2 2" xfId="7208" xr:uid="{00000000-0005-0000-0000-000075130000}"/>
    <cellStyle name="Comma 15 3 3" xfId="6610" xr:uid="{00000000-0005-0000-0000-000076130000}"/>
    <cellStyle name="Comma 16" xfId="1239" xr:uid="{00000000-0005-0000-0000-000077130000}"/>
    <cellStyle name="Comma 16 2" xfId="2212" xr:uid="{00000000-0005-0000-0000-000078130000}"/>
    <cellStyle name="Comma 16 2 2" xfId="6611" xr:uid="{00000000-0005-0000-0000-000079130000}"/>
    <cellStyle name="Comma 17" xfId="1240" xr:uid="{00000000-0005-0000-0000-00007A130000}"/>
    <cellStyle name="Comma 17 2" xfId="2213" xr:uid="{00000000-0005-0000-0000-00007B130000}"/>
    <cellStyle name="Comma 17 2 2" xfId="6612" xr:uid="{00000000-0005-0000-0000-00007C130000}"/>
    <cellStyle name="Comma 18" xfId="1241" xr:uid="{00000000-0005-0000-0000-00007D130000}"/>
    <cellStyle name="Comma 18 2" xfId="2214" xr:uid="{00000000-0005-0000-0000-00007E130000}"/>
    <cellStyle name="Comma 18 2 2" xfId="6613" xr:uid="{00000000-0005-0000-0000-00007F130000}"/>
    <cellStyle name="Comma 19" xfId="1242" xr:uid="{00000000-0005-0000-0000-000080130000}"/>
    <cellStyle name="Comma 19 2" xfId="2215" xr:uid="{00000000-0005-0000-0000-000081130000}"/>
    <cellStyle name="Comma 19 2 2" xfId="6614" xr:uid="{00000000-0005-0000-0000-000082130000}"/>
    <cellStyle name="Comma 2" xfId="1243" xr:uid="{00000000-0005-0000-0000-000083130000}"/>
    <cellStyle name="Comma 2 10" xfId="67" xr:uid="{00000000-0005-0000-0000-000084130000}"/>
    <cellStyle name="Comma 2 10 2" xfId="2217" xr:uid="{00000000-0005-0000-0000-000085130000}"/>
    <cellStyle name="Comma 2 10 2 2" xfId="6616" xr:uid="{00000000-0005-0000-0000-000086130000}"/>
    <cellStyle name="Comma 2 11" xfId="1244" xr:uid="{00000000-0005-0000-0000-000087130000}"/>
    <cellStyle name="Comma 2 11 2" xfId="2218" xr:uid="{00000000-0005-0000-0000-000088130000}"/>
    <cellStyle name="Comma 2 11 2 2" xfId="6617" xr:uid="{00000000-0005-0000-0000-000089130000}"/>
    <cellStyle name="Comma 2 12" xfId="1245" xr:uid="{00000000-0005-0000-0000-00008A130000}"/>
    <cellStyle name="Comma 2 12 2" xfId="2219" xr:uid="{00000000-0005-0000-0000-00008B130000}"/>
    <cellStyle name="Comma 2 12 2 2" xfId="6618" xr:uid="{00000000-0005-0000-0000-00008C130000}"/>
    <cellStyle name="Comma 2 13" xfId="1246" xr:uid="{00000000-0005-0000-0000-00008D130000}"/>
    <cellStyle name="Comma 2 13 2" xfId="2220" xr:uid="{00000000-0005-0000-0000-00008E130000}"/>
    <cellStyle name="Comma 2 13 2 2" xfId="6619" xr:uid="{00000000-0005-0000-0000-00008F130000}"/>
    <cellStyle name="Comma 2 14" xfId="1247" xr:uid="{00000000-0005-0000-0000-000090130000}"/>
    <cellStyle name="Comma 2 14 2" xfId="2221" xr:uid="{00000000-0005-0000-0000-000091130000}"/>
    <cellStyle name="Comma 2 14 2 2" xfId="6620" xr:uid="{00000000-0005-0000-0000-000092130000}"/>
    <cellStyle name="Comma 2 15" xfId="1248" xr:uid="{00000000-0005-0000-0000-000093130000}"/>
    <cellStyle name="Comma 2 15 2" xfId="2222" xr:uid="{00000000-0005-0000-0000-000094130000}"/>
    <cellStyle name="Comma 2 15 2 2" xfId="6621" xr:uid="{00000000-0005-0000-0000-000095130000}"/>
    <cellStyle name="Comma 2 16" xfId="1249" xr:uid="{00000000-0005-0000-0000-000096130000}"/>
    <cellStyle name="Comma 2 16 2" xfId="2223" xr:uid="{00000000-0005-0000-0000-000097130000}"/>
    <cellStyle name="Comma 2 16 2 2" xfId="6622" xr:uid="{00000000-0005-0000-0000-000098130000}"/>
    <cellStyle name="Comma 2 17" xfId="1250" xr:uid="{00000000-0005-0000-0000-000099130000}"/>
    <cellStyle name="Comma 2 17 2" xfId="2224" xr:uid="{00000000-0005-0000-0000-00009A130000}"/>
    <cellStyle name="Comma 2 17 2 2" xfId="6623" xr:uid="{00000000-0005-0000-0000-00009B130000}"/>
    <cellStyle name="Comma 2 18" xfId="1251" xr:uid="{00000000-0005-0000-0000-00009C130000}"/>
    <cellStyle name="Comma 2 18 2" xfId="2225" xr:uid="{00000000-0005-0000-0000-00009D130000}"/>
    <cellStyle name="Comma 2 18 2 2" xfId="6624" xr:uid="{00000000-0005-0000-0000-00009E130000}"/>
    <cellStyle name="Comma 2 19" xfId="1252" xr:uid="{00000000-0005-0000-0000-00009F130000}"/>
    <cellStyle name="Comma 2 19 2" xfId="2226" xr:uid="{00000000-0005-0000-0000-0000A0130000}"/>
    <cellStyle name="Comma 2 19 2 2" xfId="6625" xr:uid="{00000000-0005-0000-0000-0000A1130000}"/>
    <cellStyle name="Comma 2 2" xfId="1253" xr:uid="{00000000-0005-0000-0000-0000A2130000}"/>
    <cellStyle name="Comma 2 2 2" xfId="2052" xr:uid="{00000000-0005-0000-0000-0000A3130000}"/>
    <cellStyle name="Comma 2 2 2 2" xfId="2229" xr:uid="{00000000-0005-0000-0000-0000A4130000}"/>
    <cellStyle name="Comma 2 2 2 2 2" xfId="16258" xr:uid="{00000000-0005-0000-0000-0000A5130000}"/>
    <cellStyle name="Comma 2 2 2 3" xfId="2230" xr:uid="{00000000-0005-0000-0000-0000A6130000}"/>
    <cellStyle name="Comma 2 2 2 3 2" xfId="4131" xr:uid="{00000000-0005-0000-0000-0000A7130000}"/>
    <cellStyle name="Comma 2 2 2 3 2 2" xfId="7209" xr:uid="{00000000-0005-0000-0000-0000A8130000}"/>
    <cellStyle name="Comma 2 2 2 3 3" xfId="6628" xr:uid="{00000000-0005-0000-0000-0000A9130000}"/>
    <cellStyle name="Comma 2 2 2 4" xfId="2231" xr:uid="{00000000-0005-0000-0000-0000AA130000}"/>
    <cellStyle name="Comma 2 2 2 4 2" xfId="4132" xr:uid="{00000000-0005-0000-0000-0000AB130000}"/>
    <cellStyle name="Comma 2 2 2 4 2 2" xfId="7210" xr:uid="{00000000-0005-0000-0000-0000AC130000}"/>
    <cellStyle name="Comma 2 2 2 4 3" xfId="6629" xr:uid="{00000000-0005-0000-0000-0000AD130000}"/>
    <cellStyle name="Comma 2 2 2 5" xfId="2069" xr:uid="{00000000-0005-0000-0000-0000AE130000}"/>
    <cellStyle name="Comma 2 2 2 6" xfId="2228" xr:uid="{00000000-0005-0000-0000-0000AF130000}"/>
    <cellStyle name="Comma 2 2 2 6 2" xfId="6627" xr:uid="{00000000-0005-0000-0000-0000B0130000}"/>
    <cellStyle name="Comma 2 2 2 7" xfId="16257" xr:uid="{00000000-0005-0000-0000-0000B1130000}"/>
    <cellStyle name="Comma 2 2 3" xfId="2058" xr:uid="{00000000-0005-0000-0000-0000B2130000}"/>
    <cellStyle name="Comma 2 2 3 2" xfId="2233" xr:uid="{00000000-0005-0000-0000-0000B3130000}"/>
    <cellStyle name="Comma 2 2 3 2 2" xfId="2234" xr:uid="{00000000-0005-0000-0000-0000B4130000}"/>
    <cellStyle name="Comma 2 2 3 2 3" xfId="4133" xr:uid="{00000000-0005-0000-0000-0000B5130000}"/>
    <cellStyle name="Comma 2 2 3 2 3 2" xfId="7211" xr:uid="{00000000-0005-0000-0000-0000B6130000}"/>
    <cellStyle name="Comma 2 2 3 2 4" xfId="6631" xr:uid="{00000000-0005-0000-0000-0000B7130000}"/>
    <cellStyle name="Comma 2 2 3 3" xfId="2235" xr:uid="{00000000-0005-0000-0000-0000B8130000}"/>
    <cellStyle name="Comma 2 2 3 3 2" xfId="4134" xr:uid="{00000000-0005-0000-0000-0000B9130000}"/>
    <cellStyle name="Comma 2 2 3 3 2 2" xfId="7212" xr:uid="{00000000-0005-0000-0000-0000BA130000}"/>
    <cellStyle name="Comma 2 2 3 3 3" xfId="6632" xr:uid="{00000000-0005-0000-0000-0000BB130000}"/>
    <cellStyle name="Comma 2 2 3 4" xfId="2236" xr:uid="{00000000-0005-0000-0000-0000BC130000}"/>
    <cellStyle name="Comma 2 2 3 5" xfId="2232" xr:uid="{00000000-0005-0000-0000-0000BD130000}"/>
    <cellStyle name="Comma 2 2 3 5 2" xfId="6630" xr:uid="{00000000-0005-0000-0000-0000BE130000}"/>
    <cellStyle name="Comma 2 2 3 6" xfId="6511" xr:uid="{00000000-0005-0000-0000-0000BF130000}"/>
    <cellStyle name="Comma 2 2 3 7" xfId="16259" xr:uid="{00000000-0005-0000-0000-0000C0130000}"/>
    <cellStyle name="Comma 2 2 4" xfId="2237" xr:uid="{00000000-0005-0000-0000-0000C1130000}"/>
    <cellStyle name="Comma 2 2 4 2" xfId="4135" xr:uid="{00000000-0005-0000-0000-0000C2130000}"/>
    <cellStyle name="Comma 2 2 4 2 2" xfId="7213" xr:uid="{00000000-0005-0000-0000-0000C3130000}"/>
    <cellStyle name="Comma 2 2 4 3" xfId="6633" xr:uid="{00000000-0005-0000-0000-0000C4130000}"/>
    <cellStyle name="Comma 2 2 4 4" xfId="16260" xr:uid="{00000000-0005-0000-0000-0000C5130000}"/>
    <cellStyle name="Comma 2 2 5" xfId="2238" xr:uid="{00000000-0005-0000-0000-0000C6130000}"/>
    <cellStyle name="Comma 2 2 6" xfId="2239" xr:uid="{00000000-0005-0000-0000-0000C7130000}"/>
    <cellStyle name="Comma 2 2 6 2" xfId="4137" xr:uid="{00000000-0005-0000-0000-0000C8130000}"/>
    <cellStyle name="Comma 2 2 6 2 2" xfId="7215" xr:uid="{00000000-0005-0000-0000-0000C9130000}"/>
    <cellStyle name="Comma 2 2 6 3" xfId="4136" xr:uid="{00000000-0005-0000-0000-0000CA130000}"/>
    <cellStyle name="Comma 2 2 6 3 2" xfId="7214" xr:uid="{00000000-0005-0000-0000-0000CB130000}"/>
    <cellStyle name="Comma 2 2 6 4" xfId="6634" xr:uid="{00000000-0005-0000-0000-0000CC130000}"/>
    <cellStyle name="Comma 2 2 7" xfId="2227" xr:uid="{00000000-0005-0000-0000-0000CD130000}"/>
    <cellStyle name="Comma 2 2 7 2" xfId="6626" xr:uid="{00000000-0005-0000-0000-0000CE130000}"/>
    <cellStyle name="Comma 2 2 8" xfId="16256" xr:uid="{00000000-0005-0000-0000-0000CF130000}"/>
    <cellStyle name="Comma 2 20" xfId="1254" xr:uid="{00000000-0005-0000-0000-0000D0130000}"/>
    <cellStyle name="Comma 2 20 2" xfId="2240" xr:uid="{00000000-0005-0000-0000-0000D1130000}"/>
    <cellStyle name="Comma 2 20 2 2" xfId="6635" xr:uid="{00000000-0005-0000-0000-0000D2130000}"/>
    <cellStyle name="Comma 2 21" xfId="1255" xr:uid="{00000000-0005-0000-0000-0000D3130000}"/>
    <cellStyle name="Comma 2 21 2" xfId="2241" xr:uid="{00000000-0005-0000-0000-0000D4130000}"/>
    <cellStyle name="Comma 2 21 2 2" xfId="6636" xr:uid="{00000000-0005-0000-0000-0000D5130000}"/>
    <cellStyle name="Comma 2 22" xfId="1256" xr:uid="{00000000-0005-0000-0000-0000D6130000}"/>
    <cellStyle name="Comma 2 22 2" xfId="2242" xr:uid="{00000000-0005-0000-0000-0000D7130000}"/>
    <cellStyle name="Comma 2 22 2 2" xfId="6637" xr:uid="{00000000-0005-0000-0000-0000D8130000}"/>
    <cellStyle name="Comma 2 23" xfId="1257" xr:uid="{00000000-0005-0000-0000-0000D9130000}"/>
    <cellStyle name="Comma 2 23 2" xfId="2243" xr:uid="{00000000-0005-0000-0000-0000DA130000}"/>
    <cellStyle name="Comma 2 23 2 2" xfId="6638" xr:uid="{00000000-0005-0000-0000-0000DB130000}"/>
    <cellStyle name="Comma 2 24" xfId="1258" xr:uid="{00000000-0005-0000-0000-0000DC130000}"/>
    <cellStyle name="Comma 2 24 2" xfId="2244" xr:uid="{00000000-0005-0000-0000-0000DD130000}"/>
    <cellStyle name="Comma 2 24 2 2" xfId="6639" xr:uid="{00000000-0005-0000-0000-0000DE130000}"/>
    <cellStyle name="Comma 2 25" xfId="1259" xr:uid="{00000000-0005-0000-0000-0000DF130000}"/>
    <cellStyle name="Comma 2 25 2" xfId="2245" xr:uid="{00000000-0005-0000-0000-0000E0130000}"/>
    <cellStyle name="Comma 2 25 2 2" xfId="6640" xr:uid="{00000000-0005-0000-0000-0000E1130000}"/>
    <cellStyle name="Comma 2 26" xfId="1260" xr:uid="{00000000-0005-0000-0000-0000E2130000}"/>
    <cellStyle name="Comma 2 26 2" xfId="2246" xr:uid="{00000000-0005-0000-0000-0000E3130000}"/>
    <cellStyle name="Comma 2 26 2 2" xfId="6641" xr:uid="{00000000-0005-0000-0000-0000E4130000}"/>
    <cellStyle name="Comma 2 27" xfId="1261" xr:uid="{00000000-0005-0000-0000-0000E5130000}"/>
    <cellStyle name="Comma 2 27 2" xfId="2247" xr:uid="{00000000-0005-0000-0000-0000E6130000}"/>
    <cellStyle name="Comma 2 27 2 2" xfId="6642" xr:uid="{00000000-0005-0000-0000-0000E7130000}"/>
    <cellStyle name="Comma 2 28" xfId="1262" xr:uid="{00000000-0005-0000-0000-0000E8130000}"/>
    <cellStyle name="Comma 2 28 2" xfId="2248" xr:uid="{00000000-0005-0000-0000-0000E9130000}"/>
    <cellStyle name="Comma 2 28 2 2" xfId="6643" xr:uid="{00000000-0005-0000-0000-0000EA130000}"/>
    <cellStyle name="Comma 2 29" xfId="1263" xr:uid="{00000000-0005-0000-0000-0000EB130000}"/>
    <cellStyle name="Comma 2 29 2" xfId="2249" xr:uid="{00000000-0005-0000-0000-0000EC130000}"/>
    <cellStyle name="Comma 2 29 2 2" xfId="6644" xr:uid="{00000000-0005-0000-0000-0000ED130000}"/>
    <cellStyle name="Comma 2 3" xfId="1264" xr:uid="{00000000-0005-0000-0000-0000EE130000}"/>
    <cellStyle name="Comma 2 3 2" xfId="2251" xr:uid="{00000000-0005-0000-0000-0000EF130000}"/>
    <cellStyle name="Comma 2 3 2 2" xfId="2252" xr:uid="{00000000-0005-0000-0000-0000F0130000}"/>
    <cellStyle name="Comma 2 3 2 2 2" xfId="2253" xr:uid="{00000000-0005-0000-0000-0000F1130000}"/>
    <cellStyle name="Comma 2 3 2 2 3" xfId="4138" xr:uid="{00000000-0005-0000-0000-0000F2130000}"/>
    <cellStyle name="Comma 2 3 2 2 3 2" xfId="7216" xr:uid="{00000000-0005-0000-0000-0000F3130000}"/>
    <cellStyle name="Comma 2 3 2 2 4" xfId="6647" xr:uid="{00000000-0005-0000-0000-0000F4130000}"/>
    <cellStyle name="Comma 2 3 2 3" xfId="4139" xr:uid="{00000000-0005-0000-0000-0000F5130000}"/>
    <cellStyle name="Comma 2 3 2 3 2" xfId="7217" xr:uid="{00000000-0005-0000-0000-0000F6130000}"/>
    <cellStyle name="Comma 2 3 2 4" xfId="6646" xr:uid="{00000000-0005-0000-0000-0000F7130000}"/>
    <cellStyle name="Comma 2 3 2 5" xfId="16262" xr:uid="{00000000-0005-0000-0000-0000F8130000}"/>
    <cellStyle name="Comma 2 3 3" xfId="2254" xr:uid="{00000000-0005-0000-0000-0000F9130000}"/>
    <cellStyle name="Comma 2 3 3 2" xfId="4140" xr:uid="{00000000-0005-0000-0000-0000FA130000}"/>
    <cellStyle name="Comma 2 3 3 2 2" xfId="7218" xr:uid="{00000000-0005-0000-0000-0000FB130000}"/>
    <cellStyle name="Comma 2 3 3 3" xfId="6648" xr:uid="{00000000-0005-0000-0000-0000FC130000}"/>
    <cellStyle name="Comma 2 3 4" xfId="2250" xr:uid="{00000000-0005-0000-0000-0000FD130000}"/>
    <cellStyle name="Comma 2 3 4 2" xfId="6645" xr:uid="{00000000-0005-0000-0000-0000FE130000}"/>
    <cellStyle name="Comma 2 3 5" xfId="16261" xr:uid="{00000000-0005-0000-0000-0000FF130000}"/>
    <cellStyle name="Comma 2 30" xfId="1265" xr:uid="{00000000-0005-0000-0000-000000140000}"/>
    <cellStyle name="Comma 2 30 2" xfId="2255" xr:uid="{00000000-0005-0000-0000-000001140000}"/>
    <cellStyle name="Comma 2 30 2 2" xfId="6649" xr:uid="{00000000-0005-0000-0000-000002140000}"/>
    <cellStyle name="Comma 2 31" xfId="1266" xr:uid="{00000000-0005-0000-0000-000003140000}"/>
    <cellStyle name="Comma 2 31 2" xfId="2256" xr:uid="{00000000-0005-0000-0000-000004140000}"/>
    <cellStyle name="Comma 2 31 2 2" xfId="6650" xr:uid="{00000000-0005-0000-0000-000005140000}"/>
    <cellStyle name="Comma 2 32" xfId="1267" xr:uid="{00000000-0005-0000-0000-000006140000}"/>
    <cellStyle name="Comma 2 32 2" xfId="2257" xr:uid="{00000000-0005-0000-0000-000007140000}"/>
    <cellStyle name="Comma 2 32 2 2" xfId="6651" xr:uid="{00000000-0005-0000-0000-000008140000}"/>
    <cellStyle name="Comma 2 33" xfId="1268" xr:uid="{00000000-0005-0000-0000-000009140000}"/>
    <cellStyle name="Comma 2 33 2" xfId="2258" xr:uid="{00000000-0005-0000-0000-00000A140000}"/>
    <cellStyle name="Comma 2 33 2 2" xfId="6652" xr:uid="{00000000-0005-0000-0000-00000B140000}"/>
    <cellStyle name="Comma 2 34" xfId="1269" xr:uid="{00000000-0005-0000-0000-00000C140000}"/>
    <cellStyle name="Comma 2 34 2" xfId="2259" xr:uid="{00000000-0005-0000-0000-00000D140000}"/>
    <cellStyle name="Comma 2 34 2 2" xfId="6653" xr:uid="{00000000-0005-0000-0000-00000E140000}"/>
    <cellStyle name="Comma 2 35" xfId="1270" xr:uid="{00000000-0005-0000-0000-00000F140000}"/>
    <cellStyle name="Comma 2 35 2" xfId="2260" xr:uid="{00000000-0005-0000-0000-000010140000}"/>
    <cellStyle name="Comma 2 35 2 2" xfId="6654" xr:uid="{00000000-0005-0000-0000-000011140000}"/>
    <cellStyle name="Comma 2 36" xfId="1271" xr:uid="{00000000-0005-0000-0000-000012140000}"/>
    <cellStyle name="Comma 2 36 2" xfId="2261" xr:uid="{00000000-0005-0000-0000-000013140000}"/>
    <cellStyle name="Comma 2 36 2 2" xfId="6655" xr:uid="{00000000-0005-0000-0000-000014140000}"/>
    <cellStyle name="Comma 2 37" xfId="1272" xr:uid="{00000000-0005-0000-0000-000015140000}"/>
    <cellStyle name="Comma 2 37 2" xfId="2262" xr:uid="{00000000-0005-0000-0000-000016140000}"/>
    <cellStyle name="Comma 2 37 2 2" xfId="6656" xr:uid="{00000000-0005-0000-0000-000017140000}"/>
    <cellStyle name="Comma 2 38" xfId="1273" xr:uid="{00000000-0005-0000-0000-000018140000}"/>
    <cellStyle name="Comma 2 38 2" xfId="2263" xr:uid="{00000000-0005-0000-0000-000019140000}"/>
    <cellStyle name="Comma 2 38 2 2" xfId="6657" xr:uid="{00000000-0005-0000-0000-00001A140000}"/>
    <cellStyle name="Comma 2 39" xfId="1274" xr:uid="{00000000-0005-0000-0000-00001B140000}"/>
    <cellStyle name="Comma 2 39 2" xfId="2264" xr:uid="{00000000-0005-0000-0000-00001C140000}"/>
    <cellStyle name="Comma 2 39 2 2" xfId="6658" xr:uid="{00000000-0005-0000-0000-00001D140000}"/>
    <cellStyle name="Comma 2 4" xfId="1275" xr:uid="{00000000-0005-0000-0000-00001E140000}"/>
    <cellStyle name="Comma 2 4 2" xfId="2266" xr:uid="{00000000-0005-0000-0000-00001F140000}"/>
    <cellStyle name="Comma 2 4 3" xfId="2267" xr:uid="{00000000-0005-0000-0000-000020140000}"/>
    <cellStyle name="Comma 2 4 3 2" xfId="4141" xr:uid="{00000000-0005-0000-0000-000021140000}"/>
    <cellStyle name="Comma 2 4 3 2 2" xfId="7219" xr:uid="{00000000-0005-0000-0000-000022140000}"/>
    <cellStyle name="Comma 2 4 3 3" xfId="6660" xr:uid="{00000000-0005-0000-0000-000023140000}"/>
    <cellStyle name="Comma 2 4 4" xfId="2265" xr:uid="{00000000-0005-0000-0000-000024140000}"/>
    <cellStyle name="Comma 2 4 4 2" xfId="6659" xr:uid="{00000000-0005-0000-0000-000025140000}"/>
    <cellStyle name="Comma 2 4 5" xfId="16263" xr:uid="{00000000-0005-0000-0000-000026140000}"/>
    <cellStyle name="Comma 2 40" xfId="1276" xr:uid="{00000000-0005-0000-0000-000027140000}"/>
    <cellStyle name="Comma 2 40 2" xfId="2268" xr:uid="{00000000-0005-0000-0000-000028140000}"/>
    <cellStyle name="Comma 2 40 2 2" xfId="6661" xr:uid="{00000000-0005-0000-0000-000029140000}"/>
    <cellStyle name="Comma 2 41" xfId="1277" xr:uid="{00000000-0005-0000-0000-00002A140000}"/>
    <cellStyle name="Comma 2 41 2" xfId="2269" xr:uid="{00000000-0005-0000-0000-00002B140000}"/>
    <cellStyle name="Comma 2 41 2 2" xfId="6662" xr:uid="{00000000-0005-0000-0000-00002C140000}"/>
    <cellStyle name="Comma 2 42" xfId="1278" xr:uid="{00000000-0005-0000-0000-00002D140000}"/>
    <cellStyle name="Comma 2 42 2" xfId="2270" xr:uid="{00000000-0005-0000-0000-00002E140000}"/>
    <cellStyle name="Comma 2 42 2 2" xfId="6663" xr:uid="{00000000-0005-0000-0000-00002F140000}"/>
    <cellStyle name="Comma 2 43" xfId="1279" xr:uid="{00000000-0005-0000-0000-000030140000}"/>
    <cellStyle name="Comma 2 43 2" xfId="2271" xr:uid="{00000000-0005-0000-0000-000031140000}"/>
    <cellStyle name="Comma 2 43 2 2" xfId="6664" xr:uid="{00000000-0005-0000-0000-000032140000}"/>
    <cellStyle name="Comma 2 44" xfId="1280" xr:uid="{00000000-0005-0000-0000-000033140000}"/>
    <cellStyle name="Comma 2 44 2" xfId="2272" xr:uid="{00000000-0005-0000-0000-000034140000}"/>
    <cellStyle name="Comma 2 44 2 2" xfId="6665" xr:uid="{00000000-0005-0000-0000-000035140000}"/>
    <cellStyle name="Comma 2 45" xfId="1281" xr:uid="{00000000-0005-0000-0000-000036140000}"/>
    <cellStyle name="Comma 2 45 2" xfId="2273" xr:uid="{00000000-0005-0000-0000-000037140000}"/>
    <cellStyle name="Comma 2 45 2 2" xfId="6666" xr:uid="{00000000-0005-0000-0000-000038140000}"/>
    <cellStyle name="Comma 2 46" xfId="1282" xr:uid="{00000000-0005-0000-0000-000039140000}"/>
    <cellStyle name="Comma 2 46 2" xfId="2274" xr:uid="{00000000-0005-0000-0000-00003A140000}"/>
    <cellStyle name="Comma 2 46 2 2" xfId="6667" xr:uid="{00000000-0005-0000-0000-00003B140000}"/>
    <cellStyle name="Comma 2 47" xfId="1283" xr:uid="{00000000-0005-0000-0000-00003C140000}"/>
    <cellStyle name="Comma 2 47 2" xfId="2275" xr:uid="{00000000-0005-0000-0000-00003D140000}"/>
    <cellStyle name="Comma 2 47 2 2" xfId="6668" xr:uid="{00000000-0005-0000-0000-00003E140000}"/>
    <cellStyle name="Comma 2 48" xfId="1284" xr:uid="{00000000-0005-0000-0000-00003F140000}"/>
    <cellStyle name="Comma 2 48 2" xfId="2276" xr:uid="{00000000-0005-0000-0000-000040140000}"/>
    <cellStyle name="Comma 2 48 2 2" xfId="6669" xr:uid="{00000000-0005-0000-0000-000041140000}"/>
    <cellStyle name="Comma 2 49" xfId="1285" xr:uid="{00000000-0005-0000-0000-000042140000}"/>
    <cellStyle name="Comma 2 49 2" xfId="2277" xr:uid="{00000000-0005-0000-0000-000043140000}"/>
    <cellStyle name="Comma 2 49 2 2" xfId="6670" xr:uid="{00000000-0005-0000-0000-000044140000}"/>
    <cellStyle name="Comma 2 5" xfId="1286" xr:uid="{00000000-0005-0000-0000-000045140000}"/>
    <cellStyle name="Comma 2 5 2" xfId="2278" xr:uid="{00000000-0005-0000-0000-000046140000}"/>
    <cellStyle name="Comma 2 5 2 2" xfId="6671" xr:uid="{00000000-0005-0000-0000-000047140000}"/>
    <cellStyle name="Comma 2 5 3" xfId="16264" xr:uid="{00000000-0005-0000-0000-000048140000}"/>
    <cellStyle name="Comma 2 50" xfId="1287" xr:uid="{00000000-0005-0000-0000-000049140000}"/>
    <cellStyle name="Comma 2 50 2" xfId="2279" xr:uid="{00000000-0005-0000-0000-00004A140000}"/>
    <cellStyle name="Comma 2 50 2 2" xfId="6672" xr:uid="{00000000-0005-0000-0000-00004B140000}"/>
    <cellStyle name="Comma 2 51" xfId="1288" xr:uid="{00000000-0005-0000-0000-00004C140000}"/>
    <cellStyle name="Comma 2 51 2" xfId="2280" xr:uid="{00000000-0005-0000-0000-00004D140000}"/>
    <cellStyle name="Comma 2 51 2 2" xfId="6673" xr:uid="{00000000-0005-0000-0000-00004E140000}"/>
    <cellStyle name="Comma 2 52" xfId="1289" xr:uid="{00000000-0005-0000-0000-00004F140000}"/>
    <cellStyle name="Comma 2 52 2" xfId="2281" xr:uid="{00000000-0005-0000-0000-000050140000}"/>
    <cellStyle name="Comma 2 52 2 2" xfId="6674" xr:uid="{00000000-0005-0000-0000-000051140000}"/>
    <cellStyle name="Comma 2 53" xfId="1290" xr:uid="{00000000-0005-0000-0000-000052140000}"/>
    <cellStyle name="Comma 2 53 2" xfId="2282" xr:uid="{00000000-0005-0000-0000-000053140000}"/>
    <cellStyle name="Comma 2 53 2 2" xfId="6675" xr:uid="{00000000-0005-0000-0000-000054140000}"/>
    <cellStyle name="Comma 2 54" xfId="1291" xr:uid="{00000000-0005-0000-0000-000055140000}"/>
    <cellStyle name="Comma 2 54 2" xfId="2283" xr:uid="{00000000-0005-0000-0000-000056140000}"/>
    <cellStyle name="Comma 2 54 2 2" xfId="6676" xr:uid="{00000000-0005-0000-0000-000057140000}"/>
    <cellStyle name="Comma 2 55" xfId="1292" xr:uid="{00000000-0005-0000-0000-000058140000}"/>
    <cellStyle name="Comma 2 55 2" xfId="2284" xr:uid="{00000000-0005-0000-0000-000059140000}"/>
    <cellStyle name="Comma 2 55 2 2" xfId="6677" xr:uid="{00000000-0005-0000-0000-00005A140000}"/>
    <cellStyle name="Comma 2 56" xfId="1293" xr:uid="{00000000-0005-0000-0000-00005B140000}"/>
    <cellStyle name="Comma 2 56 2" xfId="2285" xr:uid="{00000000-0005-0000-0000-00005C140000}"/>
    <cellStyle name="Comma 2 56 2 2" xfId="6678" xr:uid="{00000000-0005-0000-0000-00005D140000}"/>
    <cellStyle name="Comma 2 57" xfId="1294" xr:uid="{00000000-0005-0000-0000-00005E140000}"/>
    <cellStyle name="Comma 2 57 2" xfId="2286" xr:uid="{00000000-0005-0000-0000-00005F140000}"/>
    <cellStyle name="Comma 2 57 2 2" xfId="6679" xr:uid="{00000000-0005-0000-0000-000060140000}"/>
    <cellStyle name="Comma 2 58" xfId="1295" xr:uid="{00000000-0005-0000-0000-000061140000}"/>
    <cellStyle name="Comma 2 58 2" xfId="2287" xr:uid="{00000000-0005-0000-0000-000062140000}"/>
    <cellStyle name="Comma 2 58 2 2" xfId="6680" xr:uid="{00000000-0005-0000-0000-000063140000}"/>
    <cellStyle name="Comma 2 59" xfId="1296" xr:uid="{00000000-0005-0000-0000-000064140000}"/>
    <cellStyle name="Comma 2 59 2" xfId="2288" xr:uid="{00000000-0005-0000-0000-000065140000}"/>
    <cellStyle name="Comma 2 59 2 2" xfId="6681" xr:uid="{00000000-0005-0000-0000-000066140000}"/>
    <cellStyle name="Comma 2 6" xfId="1297" xr:uid="{00000000-0005-0000-0000-000067140000}"/>
    <cellStyle name="Comma 2 6 2" xfId="2289" xr:uid="{00000000-0005-0000-0000-000068140000}"/>
    <cellStyle name="Comma 2 6 2 2" xfId="6682" xr:uid="{00000000-0005-0000-0000-000069140000}"/>
    <cellStyle name="Comma 2 6 3" xfId="16265" xr:uid="{00000000-0005-0000-0000-00006A140000}"/>
    <cellStyle name="Comma 2 60" xfId="1298" xr:uid="{00000000-0005-0000-0000-00006B140000}"/>
    <cellStyle name="Comma 2 60 2" xfId="2290" xr:uid="{00000000-0005-0000-0000-00006C140000}"/>
    <cellStyle name="Comma 2 60 2 2" xfId="6683" xr:uid="{00000000-0005-0000-0000-00006D140000}"/>
    <cellStyle name="Comma 2 61" xfId="1299" xr:uid="{00000000-0005-0000-0000-00006E140000}"/>
    <cellStyle name="Comma 2 61 2" xfId="2291" xr:uid="{00000000-0005-0000-0000-00006F140000}"/>
    <cellStyle name="Comma 2 61 2 2" xfId="6684" xr:uid="{00000000-0005-0000-0000-000070140000}"/>
    <cellStyle name="Comma 2 62" xfId="2292" xr:uid="{00000000-0005-0000-0000-000071140000}"/>
    <cellStyle name="Comma 2 63" xfId="2293" xr:uid="{00000000-0005-0000-0000-000072140000}"/>
    <cellStyle name="Comma 2 63 2" xfId="4143" xr:uid="{00000000-0005-0000-0000-000073140000}"/>
    <cellStyle name="Comma 2 63 2 2" xfId="7221" xr:uid="{00000000-0005-0000-0000-000074140000}"/>
    <cellStyle name="Comma 2 63 3" xfId="4142" xr:uid="{00000000-0005-0000-0000-000075140000}"/>
    <cellStyle name="Comma 2 63 3 2" xfId="7220" xr:uid="{00000000-0005-0000-0000-000076140000}"/>
    <cellStyle name="Comma 2 63 4" xfId="6685" xr:uid="{00000000-0005-0000-0000-000077140000}"/>
    <cellStyle name="Comma 2 64" xfId="2216" xr:uid="{00000000-0005-0000-0000-000078140000}"/>
    <cellStyle name="Comma 2 64 2" xfId="6615" xr:uid="{00000000-0005-0000-0000-000079140000}"/>
    <cellStyle name="Comma 2 65" xfId="16255" xr:uid="{00000000-0005-0000-0000-00007A140000}"/>
    <cellStyle name="Comma 2 7" xfId="1300" xr:uid="{00000000-0005-0000-0000-00007B140000}"/>
    <cellStyle name="Comma 2 7 2" xfId="2294" xr:uid="{00000000-0005-0000-0000-00007C140000}"/>
    <cellStyle name="Comma 2 7 2 2" xfId="6686" xr:uid="{00000000-0005-0000-0000-00007D140000}"/>
    <cellStyle name="Comma 2 8" xfId="1301" xr:uid="{00000000-0005-0000-0000-00007E140000}"/>
    <cellStyle name="Comma 2 8 2" xfId="2295" xr:uid="{00000000-0005-0000-0000-00007F140000}"/>
    <cellStyle name="Comma 2 8 2 2" xfId="6687" xr:uid="{00000000-0005-0000-0000-000080140000}"/>
    <cellStyle name="Comma 2 9" xfId="1302" xr:uid="{00000000-0005-0000-0000-000081140000}"/>
    <cellStyle name="Comma 2 9 2" xfId="2296" xr:uid="{00000000-0005-0000-0000-000082140000}"/>
    <cellStyle name="Comma 2 9 2 2" xfId="6688" xr:uid="{00000000-0005-0000-0000-000083140000}"/>
    <cellStyle name="Comma 20" xfId="1303" xr:uid="{00000000-0005-0000-0000-000084140000}"/>
    <cellStyle name="Comma 20 2" xfId="2297" xr:uid="{00000000-0005-0000-0000-000085140000}"/>
    <cellStyle name="Comma 20 2 2" xfId="6689" xr:uid="{00000000-0005-0000-0000-000086140000}"/>
    <cellStyle name="Comma 21" xfId="1304" xr:uid="{00000000-0005-0000-0000-000087140000}"/>
    <cellStyle name="Comma 21 2" xfId="2298" xr:uid="{00000000-0005-0000-0000-000088140000}"/>
    <cellStyle name="Comma 21 2 2" xfId="6690" xr:uid="{00000000-0005-0000-0000-000089140000}"/>
    <cellStyle name="Comma 22" xfId="1305" xr:uid="{00000000-0005-0000-0000-00008A140000}"/>
    <cellStyle name="Comma 22 2" xfId="2299" xr:uid="{00000000-0005-0000-0000-00008B140000}"/>
    <cellStyle name="Comma 22 2 2" xfId="6691" xr:uid="{00000000-0005-0000-0000-00008C140000}"/>
    <cellStyle name="Comma 23" xfId="1306" xr:uid="{00000000-0005-0000-0000-00008D140000}"/>
    <cellStyle name="Comma 23 2" xfId="2300" xr:uid="{00000000-0005-0000-0000-00008E140000}"/>
    <cellStyle name="Comma 23 2 2" xfId="6692" xr:uid="{00000000-0005-0000-0000-00008F140000}"/>
    <cellStyle name="Comma 24" xfId="1307" xr:uid="{00000000-0005-0000-0000-000090140000}"/>
    <cellStyle name="Comma 24 2" xfId="2301" xr:uid="{00000000-0005-0000-0000-000091140000}"/>
    <cellStyle name="Comma 24 2 2" xfId="6693" xr:uid="{00000000-0005-0000-0000-000092140000}"/>
    <cellStyle name="Comma 25" xfId="1308" xr:uid="{00000000-0005-0000-0000-000093140000}"/>
    <cellStyle name="Comma 25 2" xfId="2302" xr:uid="{00000000-0005-0000-0000-000094140000}"/>
    <cellStyle name="Comma 25 2 2" xfId="6694" xr:uid="{00000000-0005-0000-0000-000095140000}"/>
    <cellStyle name="Comma 26" xfId="1309" xr:uid="{00000000-0005-0000-0000-000096140000}"/>
    <cellStyle name="Comma 26 2" xfId="2303" xr:uid="{00000000-0005-0000-0000-000097140000}"/>
    <cellStyle name="Comma 26 2 2" xfId="6695" xr:uid="{00000000-0005-0000-0000-000098140000}"/>
    <cellStyle name="Comma 26 3" xfId="16250" xr:uid="{00000000-0005-0000-0000-000099140000}"/>
    <cellStyle name="Comma 26 4" xfId="16266" xr:uid="{00000000-0005-0000-0000-00009A140000}"/>
    <cellStyle name="Comma 27" xfId="1310" xr:uid="{00000000-0005-0000-0000-00009B140000}"/>
    <cellStyle name="Comma 27 2" xfId="2304" xr:uid="{00000000-0005-0000-0000-00009C140000}"/>
    <cellStyle name="Comma 27 2 2" xfId="6696" xr:uid="{00000000-0005-0000-0000-00009D140000}"/>
    <cellStyle name="Comma 28" xfId="1311" xr:uid="{00000000-0005-0000-0000-00009E140000}"/>
    <cellStyle name="Comma 28 2" xfId="2305" xr:uid="{00000000-0005-0000-0000-00009F140000}"/>
    <cellStyle name="Comma 28 2 2" xfId="6697" xr:uid="{00000000-0005-0000-0000-0000A0140000}"/>
    <cellStyle name="Comma 29" xfId="1312" xr:uid="{00000000-0005-0000-0000-0000A1140000}"/>
    <cellStyle name="Comma 29 2" xfId="2306" xr:uid="{00000000-0005-0000-0000-0000A2140000}"/>
    <cellStyle name="Comma 29 2 2" xfId="6698" xr:uid="{00000000-0005-0000-0000-0000A3140000}"/>
    <cellStyle name="Comma 3" xfId="1313" xr:uid="{00000000-0005-0000-0000-0000A4140000}"/>
    <cellStyle name="Comma 3 2" xfId="1314" xr:uid="{00000000-0005-0000-0000-0000A5140000}"/>
    <cellStyle name="Comma 3 2 2" xfId="2309" xr:uid="{00000000-0005-0000-0000-0000A6140000}"/>
    <cellStyle name="Comma 3 2 2 2" xfId="4144" xr:uid="{00000000-0005-0000-0000-0000A7140000}"/>
    <cellStyle name="Comma 3 2 2 2 2" xfId="7222" xr:uid="{00000000-0005-0000-0000-0000A8140000}"/>
    <cellStyle name="Comma 3 2 2 3" xfId="6701" xr:uid="{00000000-0005-0000-0000-0000A9140000}"/>
    <cellStyle name="Comma 3 2 3" xfId="2308" xr:uid="{00000000-0005-0000-0000-0000AA140000}"/>
    <cellStyle name="Comma 3 2 3 2" xfId="6700" xr:uid="{00000000-0005-0000-0000-0000AB140000}"/>
    <cellStyle name="Comma 3 2 4" xfId="6505" xr:uid="{00000000-0005-0000-0000-0000AC140000}"/>
    <cellStyle name="Comma 3 2 5" xfId="16268" xr:uid="{00000000-0005-0000-0000-0000AD140000}"/>
    <cellStyle name="Comma 3 3" xfId="2310" xr:uid="{00000000-0005-0000-0000-0000AE140000}"/>
    <cellStyle name="Comma 3 3 2" xfId="2311" xr:uid="{00000000-0005-0000-0000-0000AF140000}"/>
    <cellStyle name="Comma 3 3 2 2" xfId="4145" xr:uid="{00000000-0005-0000-0000-0000B0140000}"/>
    <cellStyle name="Comma 3 3 2 2 2" xfId="7223" xr:uid="{00000000-0005-0000-0000-0000B1140000}"/>
    <cellStyle name="Comma 3 3 2 3" xfId="6703" xr:uid="{00000000-0005-0000-0000-0000B2140000}"/>
    <cellStyle name="Comma 3 3 3" xfId="4146" xr:uid="{00000000-0005-0000-0000-0000B3140000}"/>
    <cellStyle name="Comma 3 3 3 2" xfId="7224" xr:uid="{00000000-0005-0000-0000-0000B4140000}"/>
    <cellStyle name="Comma 3 3 4" xfId="6702" xr:uid="{00000000-0005-0000-0000-0000B5140000}"/>
    <cellStyle name="Comma 3 4" xfId="68" xr:uid="{00000000-0005-0000-0000-0000B6140000}"/>
    <cellStyle name="Comma 3 4 2" xfId="2312" xr:uid="{00000000-0005-0000-0000-0000B7140000}"/>
    <cellStyle name="Comma 3 4 3" xfId="6503" xr:uid="{00000000-0005-0000-0000-0000B8140000}"/>
    <cellStyle name="Comma 3 5" xfId="2313" xr:uid="{00000000-0005-0000-0000-0000B9140000}"/>
    <cellStyle name="Comma 3 5 2" xfId="4148" xr:uid="{00000000-0005-0000-0000-0000BA140000}"/>
    <cellStyle name="Comma 3 5 2 2" xfId="7226" xr:uid="{00000000-0005-0000-0000-0000BB140000}"/>
    <cellStyle name="Comma 3 5 3" xfId="4147" xr:uid="{00000000-0005-0000-0000-0000BC140000}"/>
    <cellStyle name="Comma 3 5 3 2" xfId="7225" xr:uid="{00000000-0005-0000-0000-0000BD140000}"/>
    <cellStyle name="Comma 3 5 4" xfId="6704" xr:uid="{00000000-0005-0000-0000-0000BE140000}"/>
    <cellStyle name="Comma 3 6" xfId="2307" xr:uid="{00000000-0005-0000-0000-0000BF140000}"/>
    <cellStyle name="Comma 3 6 2" xfId="6699" xr:uid="{00000000-0005-0000-0000-0000C0140000}"/>
    <cellStyle name="Comma 3 7" xfId="16267" xr:uid="{00000000-0005-0000-0000-0000C1140000}"/>
    <cellStyle name="Comma 30" xfId="1315" xr:uid="{00000000-0005-0000-0000-0000C2140000}"/>
    <cellStyle name="Comma 30 2" xfId="2314" xr:uid="{00000000-0005-0000-0000-0000C3140000}"/>
    <cellStyle name="Comma 30 2 2" xfId="6705" xr:uid="{00000000-0005-0000-0000-0000C4140000}"/>
    <cellStyle name="Comma 31" xfId="1316" xr:uid="{00000000-0005-0000-0000-0000C5140000}"/>
    <cellStyle name="Comma 31 2" xfId="2315" xr:uid="{00000000-0005-0000-0000-0000C6140000}"/>
    <cellStyle name="Comma 31 2 2" xfId="6706" xr:uid="{00000000-0005-0000-0000-0000C7140000}"/>
    <cellStyle name="Comma 32" xfId="1317" xr:uid="{00000000-0005-0000-0000-0000C8140000}"/>
    <cellStyle name="Comma 32 2" xfId="2316" xr:uid="{00000000-0005-0000-0000-0000C9140000}"/>
    <cellStyle name="Comma 32 2 2" xfId="6707" xr:uid="{00000000-0005-0000-0000-0000CA140000}"/>
    <cellStyle name="Comma 33" xfId="1318" xr:uid="{00000000-0005-0000-0000-0000CB140000}"/>
    <cellStyle name="Comma 33 2" xfId="2317" xr:uid="{00000000-0005-0000-0000-0000CC140000}"/>
    <cellStyle name="Comma 33 2 2" xfId="6708" xr:uid="{00000000-0005-0000-0000-0000CD140000}"/>
    <cellStyle name="Comma 34" xfId="1319" xr:uid="{00000000-0005-0000-0000-0000CE140000}"/>
    <cellStyle name="Comma 34 2" xfId="8" xr:uid="{00000000-0005-0000-0000-0000CF140000}"/>
    <cellStyle name="Comma 34 2 2" xfId="6513" xr:uid="{00000000-0005-0000-0000-0000D0140000}"/>
    <cellStyle name="Comma 34 2 3" xfId="2063" xr:uid="{00000000-0005-0000-0000-0000D1140000}"/>
    <cellStyle name="Comma 34 3" xfId="14" xr:uid="{00000000-0005-0000-0000-0000D2140000}"/>
    <cellStyle name="Comma 34 4" xfId="2318" xr:uid="{00000000-0005-0000-0000-0000D3140000}"/>
    <cellStyle name="Comma 34 4 2" xfId="6709" xr:uid="{00000000-0005-0000-0000-0000D4140000}"/>
    <cellStyle name="Comma 35" xfId="1320" xr:uid="{00000000-0005-0000-0000-0000D5140000}"/>
    <cellStyle name="Comma 35 2" xfId="2319" xr:uid="{00000000-0005-0000-0000-0000D6140000}"/>
    <cellStyle name="Comma 35 2 2" xfId="6710" xr:uid="{00000000-0005-0000-0000-0000D7140000}"/>
    <cellStyle name="Comma 36" xfId="1321" xr:uid="{00000000-0005-0000-0000-0000D8140000}"/>
    <cellStyle name="Comma 36 2" xfId="2320" xr:uid="{00000000-0005-0000-0000-0000D9140000}"/>
    <cellStyle name="Comma 36 2 2" xfId="6711" xr:uid="{00000000-0005-0000-0000-0000DA140000}"/>
    <cellStyle name="Comma 37" xfId="1322" xr:uid="{00000000-0005-0000-0000-0000DB140000}"/>
    <cellStyle name="Comma 37 2" xfId="2321" xr:uid="{00000000-0005-0000-0000-0000DC140000}"/>
    <cellStyle name="Comma 37 2 2" xfId="6712" xr:uid="{00000000-0005-0000-0000-0000DD140000}"/>
    <cellStyle name="Comma 38" xfId="1323" xr:uid="{00000000-0005-0000-0000-0000DE140000}"/>
    <cellStyle name="Comma 38 2" xfId="2322" xr:uid="{00000000-0005-0000-0000-0000DF140000}"/>
    <cellStyle name="Comma 38 2 2" xfId="6713" xr:uid="{00000000-0005-0000-0000-0000E0140000}"/>
    <cellStyle name="Comma 39" xfId="1324" xr:uid="{00000000-0005-0000-0000-0000E1140000}"/>
    <cellStyle name="Comma 39 2" xfId="2323" xr:uid="{00000000-0005-0000-0000-0000E2140000}"/>
    <cellStyle name="Comma 39 2 2" xfId="6714" xr:uid="{00000000-0005-0000-0000-0000E3140000}"/>
    <cellStyle name="Comma 4" xfId="1325" xr:uid="{00000000-0005-0000-0000-0000E4140000}"/>
    <cellStyle name="Comma 4 10" xfId="16269" xr:uid="{00000000-0005-0000-0000-0000E5140000}"/>
    <cellStyle name="Comma 4 2" xfId="2325" xr:uid="{00000000-0005-0000-0000-0000E6140000}"/>
    <cellStyle name="Comma 4 2 2" xfId="2326" xr:uid="{00000000-0005-0000-0000-0000E7140000}"/>
    <cellStyle name="Comma 4 2 3" xfId="2327" xr:uid="{00000000-0005-0000-0000-0000E8140000}"/>
    <cellStyle name="Comma 4 2 4" xfId="4149" xr:uid="{00000000-0005-0000-0000-0000E9140000}"/>
    <cellStyle name="Comma 4 2 4 2" xfId="7227" xr:uid="{00000000-0005-0000-0000-0000EA140000}"/>
    <cellStyle name="Comma 4 2 5" xfId="6716" xr:uid="{00000000-0005-0000-0000-0000EB140000}"/>
    <cellStyle name="Comma 4 3" xfId="2328" xr:uid="{00000000-0005-0000-0000-0000EC140000}"/>
    <cellStyle name="Comma 4 3 2" xfId="2329" xr:uid="{00000000-0005-0000-0000-0000ED140000}"/>
    <cellStyle name="Comma 4 3 3" xfId="4150" xr:uid="{00000000-0005-0000-0000-0000EE140000}"/>
    <cellStyle name="Comma 4 3 3 2" xfId="7228" xr:uid="{00000000-0005-0000-0000-0000EF140000}"/>
    <cellStyle name="Comma 4 3 4" xfId="6717" xr:uid="{00000000-0005-0000-0000-0000F0140000}"/>
    <cellStyle name="Comma 4 4" xfId="2330" xr:uid="{00000000-0005-0000-0000-0000F1140000}"/>
    <cellStyle name="Comma 4 5" xfId="2331" xr:uid="{00000000-0005-0000-0000-0000F2140000}"/>
    <cellStyle name="Comma 4 5 2" xfId="4151" xr:uid="{00000000-0005-0000-0000-0000F3140000}"/>
    <cellStyle name="Comma 4 5 2 2" xfId="7229" xr:uid="{00000000-0005-0000-0000-0000F4140000}"/>
    <cellStyle name="Comma 4 5 3" xfId="6718" xr:uid="{00000000-0005-0000-0000-0000F5140000}"/>
    <cellStyle name="Comma 4 6" xfId="2332" xr:uid="{00000000-0005-0000-0000-0000F6140000}"/>
    <cellStyle name="Comma 4 7" xfId="2333" xr:uid="{00000000-0005-0000-0000-0000F7140000}"/>
    <cellStyle name="Comma 4 7 2" xfId="4153" xr:uid="{00000000-0005-0000-0000-0000F8140000}"/>
    <cellStyle name="Comma 4 7 2 2" xfId="7231" xr:uid="{00000000-0005-0000-0000-0000F9140000}"/>
    <cellStyle name="Comma 4 7 3" xfId="4152" xr:uid="{00000000-0005-0000-0000-0000FA140000}"/>
    <cellStyle name="Comma 4 7 3 2" xfId="7230" xr:uid="{00000000-0005-0000-0000-0000FB140000}"/>
    <cellStyle name="Comma 4 7 4" xfId="6719" xr:uid="{00000000-0005-0000-0000-0000FC140000}"/>
    <cellStyle name="Comma 4 8" xfId="2324" xr:uid="{00000000-0005-0000-0000-0000FD140000}"/>
    <cellStyle name="Comma 4 8 2" xfId="6715" xr:uid="{00000000-0005-0000-0000-0000FE140000}"/>
    <cellStyle name="Comma 4 9" xfId="6506" xr:uid="{00000000-0005-0000-0000-0000FF140000}"/>
    <cellStyle name="Comma 40" xfId="1326" xr:uid="{00000000-0005-0000-0000-000000150000}"/>
    <cellStyle name="Comma 40 2" xfId="2334" xr:uid="{00000000-0005-0000-0000-000001150000}"/>
    <cellStyle name="Comma 40 2 2" xfId="6720" xr:uid="{00000000-0005-0000-0000-000002150000}"/>
    <cellStyle name="Comma 41" xfId="1327" xr:uid="{00000000-0005-0000-0000-000003150000}"/>
    <cellStyle name="Comma 41 2" xfId="2335" xr:uid="{00000000-0005-0000-0000-000004150000}"/>
    <cellStyle name="Comma 41 2 2" xfId="6721" xr:uid="{00000000-0005-0000-0000-000005150000}"/>
    <cellStyle name="Comma 42" xfId="1328" xr:uid="{00000000-0005-0000-0000-000006150000}"/>
    <cellStyle name="Comma 42 2" xfId="2336" xr:uid="{00000000-0005-0000-0000-000007150000}"/>
    <cellStyle name="Comma 42 2 2" xfId="6722" xr:uid="{00000000-0005-0000-0000-000008150000}"/>
    <cellStyle name="Comma 43" xfId="1329" xr:uid="{00000000-0005-0000-0000-000009150000}"/>
    <cellStyle name="Comma 43 2" xfId="2337" xr:uid="{00000000-0005-0000-0000-00000A150000}"/>
    <cellStyle name="Comma 43 2 2" xfId="6723" xr:uid="{00000000-0005-0000-0000-00000B150000}"/>
    <cellStyle name="Comma 44" xfId="1330" xr:uid="{00000000-0005-0000-0000-00000C150000}"/>
    <cellStyle name="Comma 44 2" xfId="2338" xr:uid="{00000000-0005-0000-0000-00000D150000}"/>
    <cellStyle name="Comma 44 2 2" xfId="6724" xr:uid="{00000000-0005-0000-0000-00000E150000}"/>
    <cellStyle name="Comma 45" xfId="1331" xr:uid="{00000000-0005-0000-0000-00000F150000}"/>
    <cellStyle name="Comma 45 2" xfId="2339" xr:uid="{00000000-0005-0000-0000-000010150000}"/>
    <cellStyle name="Comma 45 2 2" xfId="6725" xr:uid="{00000000-0005-0000-0000-000011150000}"/>
    <cellStyle name="Comma 46" xfId="1332" xr:uid="{00000000-0005-0000-0000-000012150000}"/>
    <cellStyle name="Comma 46 2" xfId="2340" xr:uid="{00000000-0005-0000-0000-000013150000}"/>
    <cellStyle name="Comma 46 2 2" xfId="6726" xr:uid="{00000000-0005-0000-0000-000014150000}"/>
    <cellStyle name="Comma 47" xfId="1333" xr:uid="{00000000-0005-0000-0000-000015150000}"/>
    <cellStyle name="Comma 47 2" xfId="2341" xr:uid="{00000000-0005-0000-0000-000016150000}"/>
    <cellStyle name="Comma 47 2 2" xfId="6727" xr:uid="{00000000-0005-0000-0000-000017150000}"/>
    <cellStyle name="Comma 48" xfId="1334" xr:uid="{00000000-0005-0000-0000-000018150000}"/>
    <cellStyle name="Comma 48 2" xfId="2342" xr:uid="{00000000-0005-0000-0000-000019150000}"/>
    <cellStyle name="Comma 48 2 2" xfId="6728" xr:uid="{00000000-0005-0000-0000-00001A150000}"/>
    <cellStyle name="Comma 49" xfId="1335" xr:uid="{00000000-0005-0000-0000-00001B150000}"/>
    <cellStyle name="Comma 49 2" xfId="2343" xr:uid="{00000000-0005-0000-0000-00001C150000}"/>
    <cellStyle name="Comma 49 2 2" xfId="6729" xr:uid="{00000000-0005-0000-0000-00001D150000}"/>
    <cellStyle name="Comma 5" xfId="1336" xr:uid="{00000000-0005-0000-0000-00001E150000}"/>
    <cellStyle name="Comma 5 10" xfId="2345" xr:uid="{00000000-0005-0000-0000-00001F150000}"/>
    <cellStyle name="Comma 5 11" xfId="2346" xr:uid="{00000000-0005-0000-0000-000020150000}"/>
    <cellStyle name="Comma 5 12" xfId="2347" xr:uid="{00000000-0005-0000-0000-000021150000}"/>
    <cellStyle name="Comma 5 13" xfId="2348" xr:uid="{00000000-0005-0000-0000-000022150000}"/>
    <cellStyle name="Comma 5 14" xfId="2349" xr:uid="{00000000-0005-0000-0000-000023150000}"/>
    <cellStyle name="Comma 5 15" xfId="2350" xr:uid="{00000000-0005-0000-0000-000024150000}"/>
    <cellStyle name="Comma 5 16" xfId="2351" xr:uid="{00000000-0005-0000-0000-000025150000}"/>
    <cellStyle name="Comma 5 17" xfId="2352" xr:uid="{00000000-0005-0000-0000-000026150000}"/>
    <cellStyle name="Comma 5 18" xfId="2344" xr:uid="{00000000-0005-0000-0000-000027150000}"/>
    <cellStyle name="Comma 5 18 2" xfId="6730" xr:uid="{00000000-0005-0000-0000-000028150000}"/>
    <cellStyle name="Comma 5 19" xfId="6507" xr:uid="{00000000-0005-0000-0000-000029150000}"/>
    <cellStyle name="Comma 5 2" xfId="2353" xr:uid="{00000000-0005-0000-0000-00002A150000}"/>
    <cellStyle name="Comma 5 2 2" xfId="2354" xr:uid="{00000000-0005-0000-0000-00002B150000}"/>
    <cellStyle name="Comma 5 2 3" xfId="2355" xr:uid="{00000000-0005-0000-0000-00002C150000}"/>
    <cellStyle name="Comma 5 2 4" xfId="4154" xr:uid="{00000000-0005-0000-0000-00002D150000}"/>
    <cellStyle name="Comma 5 2 4 2" xfId="7232" xr:uid="{00000000-0005-0000-0000-00002E150000}"/>
    <cellStyle name="Comma 5 2 5" xfId="6731" xr:uid="{00000000-0005-0000-0000-00002F150000}"/>
    <cellStyle name="Comma 5 20" xfId="16270" xr:uid="{00000000-0005-0000-0000-000030150000}"/>
    <cellStyle name="Comma 5 3" xfId="2356" xr:uid="{00000000-0005-0000-0000-000031150000}"/>
    <cellStyle name="Comma 5 4" xfId="2357" xr:uid="{00000000-0005-0000-0000-000032150000}"/>
    <cellStyle name="Comma 5 5" xfId="2358" xr:uid="{00000000-0005-0000-0000-000033150000}"/>
    <cellStyle name="Comma 5 6" xfId="2359" xr:uid="{00000000-0005-0000-0000-000034150000}"/>
    <cellStyle name="Comma 5 7" xfId="2360" xr:uid="{00000000-0005-0000-0000-000035150000}"/>
    <cellStyle name="Comma 5 8" xfId="2361" xr:uid="{00000000-0005-0000-0000-000036150000}"/>
    <cellStyle name="Comma 5 9" xfId="2362" xr:uid="{00000000-0005-0000-0000-000037150000}"/>
    <cellStyle name="Comma 50" xfId="1337" xr:uid="{00000000-0005-0000-0000-000038150000}"/>
    <cellStyle name="Comma 50 2" xfId="2363" xr:uid="{00000000-0005-0000-0000-000039150000}"/>
    <cellStyle name="Comma 50 2 2" xfId="6732" xr:uid="{00000000-0005-0000-0000-00003A150000}"/>
    <cellStyle name="Comma 51" xfId="1338" xr:uid="{00000000-0005-0000-0000-00003B150000}"/>
    <cellStyle name="Comma 51 2" xfId="2364" xr:uid="{00000000-0005-0000-0000-00003C150000}"/>
    <cellStyle name="Comma 51 2 2" xfId="6733" xr:uid="{00000000-0005-0000-0000-00003D150000}"/>
    <cellStyle name="Comma 52" xfId="1339" xr:uid="{00000000-0005-0000-0000-00003E150000}"/>
    <cellStyle name="Comma 52 2" xfId="2365" xr:uid="{00000000-0005-0000-0000-00003F150000}"/>
    <cellStyle name="Comma 52 2 2" xfId="6734" xr:uid="{00000000-0005-0000-0000-000040150000}"/>
    <cellStyle name="Comma 53" xfId="1340" xr:uid="{00000000-0005-0000-0000-000041150000}"/>
    <cellStyle name="Comma 53 2" xfId="2366" xr:uid="{00000000-0005-0000-0000-000042150000}"/>
    <cellStyle name="Comma 53 2 2" xfId="6735" xr:uid="{00000000-0005-0000-0000-000043150000}"/>
    <cellStyle name="Comma 54" xfId="1341" xr:uid="{00000000-0005-0000-0000-000044150000}"/>
    <cellStyle name="Comma 54 2" xfId="2367" xr:uid="{00000000-0005-0000-0000-000045150000}"/>
    <cellStyle name="Comma 54 2 2" xfId="6736" xr:uid="{00000000-0005-0000-0000-000046150000}"/>
    <cellStyle name="Comma 55" xfId="1342" xr:uid="{00000000-0005-0000-0000-000047150000}"/>
    <cellStyle name="Comma 55 2" xfId="2368" xr:uid="{00000000-0005-0000-0000-000048150000}"/>
    <cellStyle name="Comma 55 2 2" xfId="6737" xr:uid="{00000000-0005-0000-0000-000049150000}"/>
    <cellStyle name="Comma 56" xfId="1343" xr:uid="{00000000-0005-0000-0000-00004A150000}"/>
    <cellStyle name="Comma 56 2" xfId="2369" xr:uid="{00000000-0005-0000-0000-00004B150000}"/>
    <cellStyle name="Comma 56 2 2" xfId="6738" xr:uid="{00000000-0005-0000-0000-00004C150000}"/>
    <cellStyle name="Comma 57" xfId="1344" xr:uid="{00000000-0005-0000-0000-00004D150000}"/>
    <cellStyle name="Comma 57 2" xfId="2370" xr:uid="{00000000-0005-0000-0000-00004E150000}"/>
    <cellStyle name="Comma 57 2 2" xfId="6739" xr:uid="{00000000-0005-0000-0000-00004F150000}"/>
    <cellStyle name="Comma 58" xfId="1345" xr:uid="{00000000-0005-0000-0000-000050150000}"/>
    <cellStyle name="Comma 58 2" xfId="2371" xr:uid="{00000000-0005-0000-0000-000051150000}"/>
    <cellStyle name="Comma 58 2 2" xfId="6740" xr:uid="{00000000-0005-0000-0000-000052150000}"/>
    <cellStyle name="Comma 59" xfId="1346" xr:uid="{00000000-0005-0000-0000-000053150000}"/>
    <cellStyle name="Comma 59 2" xfId="2372" xr:uid="{00000000-0005-0000-0000-000054150000}"/>
    <cellStyle name="Comma 59 2 2" xfId="6741" xr:uid="{00000000-0005-0000-0000-000055150000}"/>
    <cellStyle name="Comma 6" xfId="1347" xr:uid="{00000000-0005-0000-0000-000056150000}"/>
    <cellStyle name="Comma 6 2" xfId="2059" xr:uid="{00000000-0005-0000-0000-000057150000}"/>
    <cellStyle name="Comma 6 2 2" xfId="2374" xr:uid="{00000000-0005-0000-0000-000058150000}"/>
    <cellStyle name="Comma 6 2 3" xfId="6512" xr:uid="{00000000-0005-0000-0000-000059150000}"/>
    <cellStyle name="Comma 6 3" xfId="2375" xr:uid="{00000000-0005-0000-0000-00005A150000}"/>
    <cellStyle name="Comma 6 3 2" xfId="4155" xr:uid="{00000000-0005-0000-0000-00005B150000}"/>
    <cellStyle name="Comma 6 4" xfId="2376" xr:uid="{00000000-0005-0000-0000-00005C150000}"/>
    <cellStyle name="Comma 6 5" xfId="2373" xr:uid="{00000000-0005-0000-0000-00005D150000}"/>
    <cellStyle name="Comma 6 5 2" xfId="6742" xr:uid="{00000000-0005-0000-0000-00005E150000}"/>
    <cellStyle name="Comma 6 6" xfId="6508" xr:uid="{00000000-0005-0000-0000-00005F150000}"/>
    <cellStyle name="Comma 6 7" xfId="16271" xr:uid="{00000000-0005-0000-0000-000060150000}"/>
    <cellStyle name="Comma 60" xfId="1348" xr:uid="{00000000-0005-0000-0000-000061150000}"/>
    <cellStyle name="Comma 60 2" xfId="2377" xr:uid="{00000000-0005-0000-0000-000062150000}"/>
    <cellStyle name="Comma 60 2 2" xfId="6743" xr:uid="{00000000-0005-0000-0000-000063150000}"/>
    <cellStyle name="Comma 61" xfId="1349" xr:uid="{00000000-0005-0000-0000-000064150000}"/>
    <cellStyle name="Comma 61 2" xfId="2378" xr:uid="{00000000-0005-0000-0000-000065150000}"/>
    <cellStyle name="Comma 61 2 2" xfId="6744" xr:uid="{00000000-0005-0000-0000-000066150000}"/>
    <cellStyle name="Comma 62" xfId="1350" xr:uid="{00000000-0005-0000-0000-000067150000}"/>
    <cellStyle name="Comma 62 2" xfId="2379" xr:uid="{00000000-0005-0000-0000-000068150000}"/>
    <cellStyle name="Comma 62 2 2" xfId="6745" xr:uid="{00000000-0005-0000-0000-000069150000}"/>
    <cellStyle name="Comma 63" xfId="1351" xr:uid="{00000000-0005-0000-0000-00006A150000}"/>
    <cellStyle name="Comma 63 2" xfId="2380" xr:uid="{00000000-0005-0000-0000-00006B150000}"/>
    <cellStyle name="Comma 63 2 2" xfId="6746" xr:uid="{00000000-0005-0000-0000-00006C150000}"/>
    <cellStyle name="Comma 64" xfId="2065" xr:uid="{00000000-0005-0000-0000-00006D150000}"/>
    <cellStyle name="Comma 64 2" xfId="2382" xr:uid="{00000000-0005-0000-0000-00006E150000}"/>
    <cellStyle name="Comma 64 2 2" xfId="4156" xr:uid="{00000000-0005-0000-0000-00006F150000}"/>
    <cellStyle name="Comma 64 2 2 2" xfId="7233" xr:uid="{00000000-0005-0000-0000-000070150000}"/>
    <cellStyle name="Comma 64 2 3" xfId="6748" xr:uid="{00000000-0005-0000-0000-000071150000}"/>
    <cellStyle name="Comma 64 3" xfId="2381" xr:uid="{00000000-0005-0000-0000-000072150000}"/>
    <cellStyle name="Comma 64 3 2" xfId="6747" xr:uid="{00000000-0005-0000-0000-000073150000}"/>
    <cellStyle name="Comma 65" xfId="2068" xr:uid="{00000000-0005-0000-0000-000074150000}"/>
    <cellStyle name="Comma 65 2" xfId="2383" xr:uid="{00000000-0005-0000-0000-000075150000}"/>
    <cellStyle name="Comma 65 2 2" xfId="6749" xr:uid="{00000000-0005-0000-0000-000076150000}"/>
    <cellStyle name="Comma 65 3" xfId="6462" xr:uid="{00000000-0005-0000-0000-000077150000}"/>
    <cellStyle name="Comma 65 4" xfId="6514" xr:uid="{00000000-0005-0000-0000-000078150000}"/>
    <cellStyle name="Comma 66" xfId="2073" xr:uid="{00000000-0005-0000-0000-000079150000}"/>
    <cellStyle name="Comma 66 2" xfId="2384" xr:uid="{00000000-0005-0000-0000-00007A150000}"/>
    <cellStyle name="Comma 66 2 2" xfId="6750" xr:uid="{00000000-0005-0000-0000-00007B150000}"/>
    <cellStyle name="Comma 66 3" xfId="6515" xr:uid="{00000000-0005-0000-0000-00007C150000}"/>
    <cellStyle name="Comma 67" xfId="2385" xr:uid="{00000000-0005-0000-0000-00007D150000}"/>
    <cellStyle name="Comma 67 2" xfId="4157" xr:uid="{00000000-0005-0000-0000-00007E150000}"/>
    <cellStyle name="Comma 67 2 2" xfId="7234" xr:uid="{00000000-0005-0000-0000-00007F150000}"/>
    <cellStyle name="Comma 67 3" xfId="6751" xr:uid="{00000000-0005-0000-0000-000080150000}"/>
    <cellStyle name="Comma 68" xfId="2386" xr:uid="{00000000-0005-0000-0000-000081150000}"/>
    <cellStyle name="Comma 68 2" xfId="4158" xr:uid="{00000000-0005-0000-0000-000082150000}"/>
    <cellStyle name="Comma 68 2 2" xfId="7235" xr:uid="{00000000-0005-0000-0000-000083150000}"/>
    <cellStyle name="Comma 68 3" xfId="6752" xr:uid="{00000000-0005-0000-0000-000084150000}"/>
    <cellStyle name="Comma 69" xfId="2387" xr:uid="{00000000-0005-0000-0000-000085150000}"/>
    <cellStyle name="Comma 69 2" xfId="4159" xr:uid="{00000000-0005-0000-0000-000086150000}"/>
    <cellStyle name="Comma 69 2 2" xfId="7236" xr:uid="{00000000-0005-0000-0000-000087150000}"/>
    <cellStyle name="Comma 69 3" xfId="6753" xr:uid="{00000000-0005-0000-0000-000088150000}"/>
    <cellStyle name="Comma 7" xfId="1352" xr:uid="{00000000-0005-0000-0000-000089150000}"/>
    <cellStyle name="Comma 7 2" xfId="2389" xr:uid="{00000000-0005-0000-0000-00008A150000}"/>
    <cellStyle name="Comma 7 2 2" xfId="4160" xr:uid="{00000000-0005-0000-0000-00008B150000}"/>
    <cellStyle name="Comma 7 2 2 2" xfId="7237" xr:uid="{00000000-0005-0000-0000-00008C150000}"/>
    <cellStyle name="Comma 7 2 3" xfId="6755" xr:uid="{00000000-0005-0000-0000-00008D150000}"/>
    <cellStyle name="Comma 7 3" xfId="2390" xr:uid="{00000000-0005-0000-0000-00008E150000}"/>
    <cellStyle name="Comma 7 3 2" xfId="4161" xr:uid="{00000000-0005-0000-0000-00008F150000}"/>
    <cellStyle name="Comma 7 4" xfId="2388" xr:uid="{00000000-0005-0000-0000-000090150000}"/>
    <cellStyle name="Comma 7 4 2" xfId="6754" xr:uid="{00000000-0005-0000-0000-000091150000}"/>
    <cellStyle name="Comma 7 5" xfId="6509" xr:uid="{00000000-0005-0000-0000-000092150000}"/>
    <cellStyle name="Comma 7 6" xfId="16272" xr:uid="{00000000-0005-0000-0000-000093150000}"/>
    <cellStyle name="Comma 70" xfId="2391" xr:uid="{00000000-0005-0000-0000-000094150000}"/>
    <cellStyle name="Comma 70 2" xfId="4162" xr:uid="{00000000-0005-0000-0000-000095150000}"/>
    <cellStyle name="Comma 70 2 2" xfId="7238" xr:uid="{00000000-0005-0000-0000-000096150000}"/>
    <cellStyle name="Comma 70 3" xfId="6756" xr:uid="{00000000-0005-0000-0000-000097150000}"/>
    <cellStyle name="Comma 71" xfId="2392" xr:uid="{00000000-0005-0000-0000-000098150000}"/>
    <cellStyle name="Comma 72" xfId="2393" xr:uid="{00000000-0005-0000-0000-000099150000}"/>
    <cellStyle name="Comma 73" xfId="2394" xr:uid="{00000000-0005-0000-0000-00009A150000}"/>
    <cellStyle name="Comma 74" xfId="2395" xr:uid="{00000000-0005-0000-0000-00009B150000}"/>
    <cellStyle name="Comma 75" xfId="2396" xr:uid="{00000000-0005-0000-0000-00009C150000}"/>
    <cellStyle name="Comma 75 2" xfId="4164" xr:uid="{00000000-0005-0000-0000-00009D150000}"/>
    <cellStyle name="Comma 75 2 2" xfId="7240" xr:uid="{00000000-0005-0000-0000-00009E150000}"/>
    <cellStyle name="Comma 75 3" xfId="4163" xr:uid="{00000000-0005-0000-0000-00009F150000}"/>
    <cellStyle name="Comma 75 3 2" xfId="7239" xr:uid="{00000000-0005-0000-0000-0000A0150000}"/>
    <cellStyle name="Comma 75 4" xfId="6757" xr:uid="{00000000-0005-0000-0000-0000A1150000}"/>
    <cellStyle name="Comma 76" xfId="2397" xr:uid="{00000000-0005-0000-0000-0000A2150000}"/>
    <cellStyle name="Comma 76 2" xfId="4166" xr:uid="{00000000-0005-0000-0000-0000A3150000}"/>
    <cellStyle name="Comma 76 2 2" xfId="7242" xr:uid="{00000000-0005-0000-0000-0000A4150000}"/>
    <cellStyle name="Comma 76 3" xfId="4165" xr:uid="{00000000-0005-0000-0000-0000A5150000}"/>
    <cellStyle name="Comma 76 3 2" xfId="7241" xr:uid="{00000000-0005-0000-0000-0000A6150000}"/>
    <cellStyle name="Comma 76 4" xfId="6758" xr:uid="{00000000-0005-0000-0000-0000A7150000}"/>
    <cellStyle name="Comma 77" xfId="2" xr:uid="{00000000-0005-0000-0000-0000A8150000}"/>
    <cellStyle name="Comma 77 2" xfId="4167" xr:uid="{00000000-0005-0000-0000-0000A9150000}"/>
    <cellStyle name="Comma 77 2 2" xfId="7243" xr:uid="{00000000-0005-0000-0000-0000AA150000}"/>
    <cellStyle name="Comma 77 3" xfId="16" xr:uid="{00000000-0005-0000-0000-0000AB150000}"/>
    <cellStyle name="Comma 78" xfId="1" xr:uid="{00000000-0005-0000-0000-0000AC150000}"/>
    <cellStyle name="Comma 78 2" xfId="4168" xr:uid="{00000000-0005-0000-0000-0000AD150000}"/>
    <cellStyle name="Comma 78 2 2" xfId="7244" xr:uid="{00000000-0005-0000-0000-0000AE150000}"/>
    <cellStyle name="Comma 78 3" xfId="6463" xr:uid="{00000000-0005-0000-0000-0000AF150000}"/>
    <cellStyle name="Comma 78 4" xfId="15" xr:uid="{00000000-0005-0000-0000-0000B0150000}"/>
    <cellStyle name="Comma 78 4 2" xfId="6602" xr:uid="{00000000-0005-0000-0000-0000B1150000}"/>
    <cellStyle name="Comma 78 5" xfId="2202" xr:uid="{00000000-0005-0000-0000-0000B2150000}"/>
    <cellStyle name="Comma 79" xfId="2898" xr:uid="{00000000-0005-0000-0000-0000B3150000}"/>
    <cellStyle name="Comma 79 2" xfId="7120" xr:uid="{00000000-0005-0000-0000-0000B4150000}"/>
    <cellStyle name="Comma 8" xfId="1353" xr:uid="{00000000-0005-0000-0000-0000B5150000}"/>
    <cellStyle name="Comma 8 2" xfId="2398" xr:uid="{00000000-0005-0000-0000-0000B6150000}"/>
    <cellStyle name="Comma 8 2 2" xfId="6759" xr:uid="{00000000-0005-0000-0000-0000B7150000}"/>
    <cellStyle name="Comma 8 3" xfId="16273" xr:uid="{00000000-0005-0000-0000-0000B8150000}"/>
    <cellStyle name="Comma 80" xfId="6464" xr:uid="{00000000-0005-0000-0000-0000B9150000}"/>
    <cellStyle name="Comma 81" xfId="6465" xr:uid="{00000000-0005-0000-0000-0000BA150000}"/>
    <cellStyle name="Comma 82" xfId="6466" xr:uid="{00000000-0005-0000-0000-0000BB150000}"/>
    <cellStyle name="Comma 83" xfId="6375" xr:uid="{00000000-0005-0000-0000-0000BC150000}"/>
    <cellStyle name="Comma 84" xfId="4" xr:uid="{00000000-0005-0000-0000-0000BD150000}"/>
    <cellStyle name="Comma 84 2" xfId="17" xr:uid="{00000000-0005-0000-0000-0000BE150000}"/>
    <cellStyle name="Comma 84 2 2" xfId="16275" xr:uid="{00000000-0005-0000-0000-0000BF150000}"/>
    <cellStyle name="Comma 84 3" xfId="16245" xr:uid="{00000000-0005-0000-0000-0000C0150000}"/>
    <cellStyle name="Comma 84 4" xfId="16274" xr:uid="{00000000-0005-0000-0000-0000C1150000}"/>
    <cellStyle name="Comma 85" xfId="6472" xr:uid="{00000000-0005-0000-0000-0000C2150000}"/>
    <cellStyle name="Comma 86" xfId="6471" xr:uid="{00000000-0005-0000-0000-0000C3150000}"/>
    <cellStyle name="Comma 87" xfId="6473" xr:uid="{00000000-0005-0000-0000-0000C4150000}"/>
    <cellStyle name="Comma 88" xfId="6470" xr:uid="{00000000-0005-0000-0000-0000C5150000}"/>
    <cellStyle name="Comma 89" xfId="64" xr:uid="{00000000-0005-0000-0000-0000C6150000}"/>
    <cellStyle name="Comma 9" xfId="1354" xr:uid="{00000000-0005-0000-0000-0000C7150000}"/>
    <cellStyle name="Comma 9 2" xfId="1355" xr:uid="{00000000-0005-0000-0000-0000C8150000}"/>
    <cellStyle name="Comma 9 2 2" xfId="2400" xr:uid="{00000000-0005-0000-0000-0000C9150000}"/>
    <cellStyle name="Comma 9 2 2 2" xfId="6761" xr:uid="{00000000-0005-0000-0000-0000CA150000}"/>
    <cellStyle name="Comma 9 2 3" xfId="6467" xr:uid="{00000000-0005-0000-0000-0000CB150000}"/>
    <cellStyle name="Comma 9 2 4" xfId="6510" xr:uid="{00000000-0005-0000-0000-0000CC150000}"/>
    <cellStyle name="Comma 9 3" xfId="7" xr:uid="{00000000-0005-0000-0000-0000CD150000}"/>
    <cellStyle name="Comma 9 3 2" xfId="6760" xr:uid="{00000000-0005-0000-0000-0000CE150000}"/>
    <cellStyle name="Comma 9 3 3" xfId="2399" xr:uid="{00000000-0005-0000-0000-0000CF150000}"/>
    <cellStyle name="Comma 90" xfId="10585" xr:uid="{00000000-0005-0000-0000-0000D0150000}"/>
    <cellStyle name="Comma 91" xfId="16247" xr:uid="{00000000-0005-0000-0000-0000D1150000}"/>
    <cellStyle name="Comma 92" xfId="16252" xr:uid="{00000000-0005-0000-0000-0000D2150000}"/>
    <cellStyle name="Comma 93" xfId="16254" xr:uid="{00000000-0005-0000-0000-0000D3150000}"/>
    <cellStyle name="Comma0" xfId="2401" xr:uid="{00000000-0005-0000-0000-0000D4150000}"/>
    <cellStyle name="Comma1 - Style1" xfId="2402" xr:uid="{00000000-0005-0000-0000-0000D5150000}"/>
    <cellStyle name="Comma1 - Style1 2" xfId="4169" xr:uid="{00000000-0005-0000-0000-0000D6150000}"/>
    <cellStyle name="CRORE2 - Style2" xfId="2403" xr:uid="{00000000-0005-0000-0000-0000D7150000}"/>
    <cellStyle name="CRORE2 - Style2 2" xfId="4170" xr:uid="{00000000-0005-0000-0000-0000D8150000}"/>
    <cellStyle name="Currency $" xfId="2404" xr:uid="{00000000-0005-0000-0000-0000D9150000}"/>
    <cellStyle name="Currency $ 2" xfId="4171" xr:uid="{00000000-0005-0000-0000-0000DA150000}"/>
    <cellStyle name="Currency [0] 2" xfId="2405" xr:uid="{00000000-0005-0000-0000-0000DB150000}"/>
    <cellStyle name="Currency0" xfId="2406" xr:uid="{00000000-0005-0000-0000-0000DC150000}"/>
    <cellStyle name="Date" xfId="2407" xr:uid="{00000000-0005-0000-0000-0000DD150000}"/>
    <cellStyle name="Euro" xfId="2408" xr:uid="{00000000-0005-0000-0000-0000DE150000}"/>
    <cellStyle name="Excel Built-in 40% - Accent2" xfId="16276" xr:uid="{00000000-0005-0000-0000-0000DF150000}"/>
    <cellStyle name="Excel Built-in 40% - Accent4" xfId="16277" xr:uid="{00000000-0005-0000-0000-0000E0150000}"/>
    <cellStyle name="Excel Built-in 60% - Accent1" xfId="16278" xr:uid="{00000000-0005-0000-0000-0000E1150000}"/>
    <cellStyle name="Excel Built-in Comma" xfId="2054" xr:uid="{00000000-0005-0000-0000-0000E2150000}"/>
    <cellStyle name="Excel Built-in Comma 2" xfId="2409" xr:uid="{00000000-0005-0000-0000-0000E3150000}"/>
    <cellStyle name="Excel Built-in Explanatory Text" xfId="16279" xr:uid="{00000000-0005-0000-0000-0000E4150000}"/>
    <cellStyle name="Excel Built-in Explanatory Text 2" xfId="16280" xr:uid="{00000000-0005-0000-0000-0000E5150000}"/>
    <cellStyle name="Excel Built-in Explanatory Text 2 2" xfId="16281" xr:uid="{00000000-0005-0000-0000-0000E6150000}"/>
    <cellStyle name="Excel Built-in Neutral" xfId="16282" xr:uid="{00000000-0005-0000-0000-0000E7150000}"/>
    <cellStyle name="Excel Built-in Normal" xfId="2053" xr:uid="{00000000-0005-0000-0000-0000E8150000}"/>
    <cellStyle name="Excel Built-in Normal 1" xfId="2411" xr:uid="{00000000-0005-0000-0000-0000E9150000}"/>
    <cellStyle name="Excel Built-in Normal 1 2" xfId="4173" xr:uid="{00000000-0005-0000-0000-0000EA150000}"/>
    <cellStyle name="Excel Built-in Normal 1 3" xfId="16284" xr:uid="{00000000-0005-0000-0000-0000EB150000}"/>
    <cellStyle name="Excel Built-in Normal 2" xfId="2410" xr:uid="{00000000-0005-0000-0000-0000EC150000}"/>
    <cellStyle name="Excel Built-in Normal 2 2" xfId="16285" xr:uid="{00000000-0005-0000-0000-0000ED150000}"/>
    <cellStyle name="Excel Built-in Normal 3" xfId="4172" xr:uid="{00000000-0005-0000-0000-0000EE150000}"/>
    <cellStyle name="Excel Built-in Normal 4" xfId="16283" xr:uid="{00000000-0005-0000-0000-0000EF150000}"/>
    <cellStyle name="Excel Built-in Percent" xfId="2057" xr:uid="{00000000-0005-0000-0000-0000F0150000}"/>
    <cellStyle name="Explanatory Text" xfId="32" builtinId="53" customBuiltin="1"/>
    <cellStyle name="Explanatory Text 10" xfId="1356" xr:uid="{00000000-0005-0000-0000-0000F2150000}"/>
    <cellStyle name="Explanatory Text 11" xfId="1357" xr:uid="{00000000-0005-0000-0000-0000F3150000}"/>
    <cellStyle name="Explanatory Text 12" xfId="1358" xr:uid="{00000000-0005-0000-0000-0000F4150000}"/>
    <cellStyle name="Explanatory Text 13" xfId="1359" xr:uid="{00000000-0005-0000-0000-0000F5150000}"/>
    <cellStyle name="Explanatory Text 14" xfId="1360" xr:uid="{00000000-0005-0000-0000-0000F6150000}"/>
    <cellStyle name="Explanatory Text 15" xfId="1361" xr:uid="{00000000-0005-0000-0000-0000F7150000}"/>
    <cellStyle name="Explanatory Text 16" xfId="1362" xr:uid="{00000000-0005-0000-0000-0000F8150000}"/>
    <cellStyle name="Explanatory Text 17" xfId="1363" xr:uid="{00000000-0005-0000-0000-0000F9150000}"/>
    <cellStyle name="Explanatory Text 18" xfId="1364" xr:uid="{00000000-0005-0000-0000-0000FA150000}"/>
    <cellStyle name="Explanatory Text 19" xfId="1365" xr:uid="{00000000-0005-0000-0000-0000FB150000}"/>
    <cellStyle name="Explanatory Text 2" xfId="1366" xr:uid="{00000000-0005-0000-0000-0000FC150000}"/>
    <cellStyle name="Explanatory Text 2 2" xfId="16287" xr:uid="{00000000-0005-0000-0000-0000FD150000}"/>
    <cellStyle name="Explanatory Text 2 3" xfId="16286" xr:uid="{00000000-0005-0000-0000-0000FE150000}"/>
    <cellStyle name="Explanatory Text 20" xfId="1367" xr:uid="{00000000-0005-0000-0000-0000FF150000}"/>
    <cellStyle name="Explanatory Text 21" xfId="1368" xr:uid="{00000000-0005-0000-0000-000000160000}"/>
    <cellStyle name="Explanatory Text 22" xfId="1369" xr:uid="{00000000-0005-0000-0000-000001160000}"/>
    <cellStyle name="Explanatory Text 23" xfId="1370" xr:uid="{00000000-0005-0000-0000-000002160000}"/>
    <cellStyle name="Explanatory Text 24" xfId="1371" xr:uid="{00000000-0005-0000-0000-000003160000}"/>
    <cellStyle name="Explanatory Text 25" xfId="1372" xr:uid="{00000000-0005-0000-0000-000004160000}"/>
    <cellStyle name="Explanatory Text 26" xfId="1373" xr:uid="{00000000-0005-0000-0000-000005160000}"/>
    <cellStyle name="Explanatory Text 27" xfId="1374" xr:uid="{00000000-0005-0000-0000-000006160000}"/>
    <cellStyle name="Explanatory Text 28" xfId="1375" xr:uid="{00000000-0005-0000-0000-000007160000}"/>
    <cellStyle name="Explanatory Text 29" xfId="1376" xr:uid="{00000000-0005-0000-0000-000008160000}"/>
    <cellStyle name="Explanatory Text 3" xfId="1377" xr:uid="{00000000-0005-0000-0000-000009160000}"/>
    <cellStyle name="Explanatory Text 3 2" xfId="16288" xr:uid="{00000000-0005-0000-0000-00000A160000}"/>
    <cellStyle name="Explanatory Text 30" xfId="1378" xr:uid="{00000000-0005-0000-0000-00000B160000}"/>
    <cellStyle name="Explanatory Text 31" xfId="1379" xr:uid="{00000000-0005-0000-0000-00000C160000}"/>
    <cellStyle name="Explanatory Text 32" xfId="1380" xr:uid="{00000000-0005-0000-0000-00000D160000}"/>
    <cellStyle name="Explanatory Text 33" xfId="1381" xr:uid="{00000000-0005-0000-0000-00000E160000}"/>
    <cellStyle name="Explanatory Text 34" xfId="1382" xr:uid="{00000000-0005-0000-0000-00000F160000}"/>
    <cellStyle name="Explanatory Text 35" xfId="1383" xr:uid="{00000000-0005-0000-0000-000010160000}"/>
    <cellStyle name="Explanatory Text 36" xfId="1384" xr:uid="{00000000-0005-0000-0000-000011160000}"/>
    <cellStyle name="Explanatory Text 37" xfId="1385" xr:uid="{00000000-0005-0000-0000-000012160000}"/>
    <cellStyle name="Explanatory Text 38" xfId="1386" xr:uid="{00000000-0005-0000-0000-000013160000}"/>
    <cellStyle name="Explanatory Text 39" xfId="1387" xr:uid="{00000000-0005-0000-0000-000014160000}"/>
    <cellStyle name="Explanatory Text 4" xfId="1388" xr:uid="{00000000-0005-0000-0000-000015160000}"/>
    <cellStyle name="Explanatory Text 40" xfId="1389" xr:uid="{00000000-0005-0000-0000-000016160000}"/>
    <cellStyle name="Explanatory Text 41" xfId="1390" xr:uid="{00000000-0005-0000-0000-000017160000}"/>
    <cellStyle name="Explanatory Text 42" xfId="1391" xr:uid="{00000000-0005-0000-0000-000018160000}"/>
    <cellStyle name="Explanatory Text 43" xfId="1392" xr:uid="{00000000-0005-0000-0000-000019160000}"/>
    <cellStyle name="Explanatory Text 44" xfId="1393" xr:uid="{00000000-0005-0000-0000-00001A160000}"/>
    <cellStyle name="Explanatory Text 5" xfId="1394" xr:uid="{00000000-0005-0000-0000-00001B160000}"/>
    <cellStyle name="Explanatory Text 6" xfId="1395" xr:uid="{00000000-0005-0000-0000-00001C160000}"/>
    <cellStyle name="Explanatory Text 7" xfId="1396" xr:uid="{00000000-0005-0000-0000-00001D160000}"/>
    <cellStyle name="Explanatory Text 8" xfId="1397" xr:uid="{00000000-0005-0000-0000-00001E160000}"/>
    <cellStyle name="Explanatory Text 9" xfId="1398" xr:uid="{00000000-0005-0000-0000-00001F160000}"/>
    <cellStyle name="F2" xfId="2412" xr:uid="{00000000-0005-0000-0000-000020160000}"/>
    <cellStyle name="F2 - Style3" xfId="2413" xr:uid="{00000000-0005-0000-0000-000021160000}"/>
    <cellStyle name="F2 - Style3 2" xfId="4174" xr:uid="{00000000-0005-0000-0000-000022160000}"/>
    <cellStyle name="F2_Book1" xfId="2414" xr:uid="{00000000-0005-0000-0000-000023160000}"/>
    <cellStyle name="F3" xfId="2415" xr:uid="{00000000-0005-0000-0000-000024160000}"/>
    <cellStyle name="F4" xfId="2416" xr:uid="{00000000-0005-0000-0000-000025160000}"/>
    <cellStyle name="F5" xfId="2417" xr:uid="{00000000-0005-0000-0000-000026160000}"/>
    <cellStyle name="F6" xfId="2418" xr:uid="{00000000-0005-0000-0000-000027160000}"/>
    <cellStyle name="F7" xfId="2419" xr:uid="{00000000-0005-0000-0000-000028160000}"/>
    <cellStyle name="F8" xfId="2420" xr:uid="{00000000-0005-0000-0000-000029160000}"/>
    <cellStyle name="Fixed" xfId="2421" xr:uid="{00000000-0005-0000-0000-00002A160000}"/>
    <cellStyle name="Fixed1 - Style1" xfId="2422" xr:uid="{00000000-0005-0000-0000-00002B160000}"/>
    <cellStyle name="Fixed1 - Style1 2" xfId="4175" xr:uid="{00000000-0005-0000-0000-00002C160000}"/>
    <cellStyle name="FORM" xfId="2423" xr:uid="{00000000-0005-0000-0000-00002D160000}"/>
    <cellStyle name="Good" xfId="22" builtinId="26" customBuiltin="1"/>
    <cellStyle name="Good 10" xfId="1399" xr:uid="{00000000-0005-0000-0000-00002F160000}"/>
    <cellStyle name="Good 10 2" xfId="4176" xr:uid="{00000000-0005-0000-0000-000030160000}"/>
    <cellStyle name="Good 11" xfId="1400" xr:uid="{00000000-0005-0000-0000-000031160000}"/>
    <cellStyle name="Good 11 2" xfId="4177" xr:uid="{00000000-0005-0000-0000-000032160000}"/>
    <cellStyle name="Good 12" xfId="1401" xr:uid="{00000000-0005-0000-0000-000033160000}"/>
    <cellStyle name="Good 12 2" xfId="4178" xr:uid="{00000000-0005-0000-0000-000034160000}"/>
    <cellStyle name="Good 13" xfId="1402" xr:uid="{00000000-0005-0000-0000-000035160000}"/>
    <cellStyle name="Good 13 2" xfId="4179" xr:uid="{00000000-0005-0000-0000-000036160000}"/>
    <cellStyle name="Good 14" xfId="1403" xr:uid="{00000000-0005-0000-0000-000037160000}"/>
    <cellStyle name="Good 14 2" xfId="4180" xr:uid="{00000000-0005-0000-0000-000038160000}"/>
    <cellStyle name="Good 15" xfId="1404" xr:uid="{00000000-0005-0000-0000-000039160000}"/>
    <cellStyle name="Good 15 2" xfId="4181" xr:uid="{00000000-0005-0000-0000-00003A160000}"/>
    <cellStyle name="Good 16" xfId="1405" xr:uid="{00000000-0005-0000-0000-00003B160000}"/>
    <cellStyle name="Good 16 2" xfId="4182" xr:uid="{00000000-0005-0000-0000-00003C160000}"/>
    <cellStyle name="Good 17" xfId="1406" xr:uid="{00000000-0005-0000-0000-00003D160000}"/>
    <cellStyle name="Good 17 2" xfId="4183" xr:uid="{00000000-0005-0000-0000-00003E160000}"/>
    <cellStyle name="Good 18" xfId="1407" xr:uid="{00000000-0005-0000-0000-00003F160000}"/>
    <cellStyle name="Good 18 2" xfId="4184" xr:uid="{00000000-0005-0000-0000-000040160000}"/>
    <cellStyle name="Good 19" xfId="1408" xr:uid="{00000000-0005-0000-0000-000041160000}"/>
    <cellStyle name="Good 19 2" xfId="4185" xr:uid="{00000000-0005-0000-0000-000042160000}"/>
    <cellStyle name="Good 2" xfId="1409" xr:uid="{00000000-0005-0000-0000-000043160000}"/>
    <cellStyle name="Good 2 2" xfId="4186" xr:uid="{00000000-0005-0000-0000-000044160000}"/>
    <cellStyle name="Good 20" xfId="1410" xr:uid="{00000000-0005-0000-0000-000045160000}"/>
    <cellStyle name="Good 20 2" xfId="4187" xr:uid="{00000000-0005-0000-0000-000046160000}"/>
    <cellStyle name="Good 21" xfId="1411" xr:uid="{00000000-0005-0000-0000-000047160000}"/>
    <cellStyle name="Good 21 2" xfId="4188" xr:uid="{00000000-0005-0000-0000-000048160000}"/>
    <cellStyle name="Good 22" xfId="1412" xr:uid="{00000000-0005-0000-0000-000049160000}"/>
    <cellStyle name="Good 22 2" xfId="4189" xr:uid="{00000000-0005-0000-0000-00004A160000}"/>
    <cellStyle name="Good 23" xfId="1413" xr:uid="{00000000-0005-0000-0000-00004B160000}"/>
    <cellStyle name="Good 23 2" xfId="4190" xr:uid="{00000000-0005-0000-0000-00004C160000}"/>
    <cellStyle name="Good 24" xfId="1414" xr:uid="{00000000-0005-0000-0000-00004D160000}"/>
    <cellStyle name="Good 24 2" xfId="4191" xr:uid="{00000000-0005-0000-0000-00004E160000}"/>
    <cellStyle name="Good 25" xfId="1415" xr:uid="{00000000-0005-0000-0000-00004F160000}"/>
    <cellStyle name="Good 25 2" xfId="4192" xr:uid="{00000000-0005-0000-0000-000050160000}"/>
    <cellStyle name="Good 26" xfId="1416" xr:uid="{00000000-0005-0000-0000-000051160000}"/>
    <cellStyle name="Good 26 2" xfId="4193" xr:uid="{00000000-0005-0000-0000-000052160000}"/>
    <cellStyle name="Good 27" xfId="1417" xr:uid="{00000000-0005-0000-0000-000053160000}"/>
    <cellStyle name="Good 27 2" xfId="4194" xr:uid="{00000000-0005-0000-0000-000054160000}"/>
    <cellStyle name="Good 28" xfId="1418" xr:uid="{00000000-0005-0000-0000-000055160000}"/>
    <cellStyle name="Good 28 2" xfId="4195" xr:uid="{00000000-0005-0000-0000-000056160000}"/>
    <cellStyle name="Good 29" xfId="1419" xr:uid="{00000000-0005-0000-0000-000057160000}"/>
    <cellStyle name="Good 29 2" xfId="4196" xr:uid="{00000000-0005-0000-0000-000058160000}"/>
    <cellStyle name="Good 3" xfId="1420" xr:uid="{00000000-0005-0000-0000-000059160000}"/>
    <cellStyle name="Good 3 2" xfId="4197" xr:uid="{00000000-0005-0000-0000-00005A160000}"/>
    <cellStyle name="Good 30" xfId="1421" xr:uid="{00000000-0005-0000-0000-00005B160000}"/>
    <cellStyle name="Good 30 2" xfId="4198" xr:uid="{00000000-0005-0000-0000-00005C160000}"/>
    <cellStyle name="Good 31" xfId="1422" xr:uid="{00000000-0005-0000-0000-00005D160000}"/>
    <cellStyle name="Good 31 2" xfId="4199" xr:uid="{00000000-0005-0000-0000-00005E160000}"/>
    <cellStyle name="Good 32" xfId="1423" xr:uid="{00000000-0005-0000-0000-00005F160000}"/>
    <cellStyle name="Good 32 2" xfId="4200" xr:uid="{00000000-0005-0000-0000-000060160000}"/>
    <cellStyle name="Good 33" xfId="1424" xr:uid="{00000000-0005-0000-0000-000061160000}"/>
    <cellStyle name="Good 33 2" xfId="4201" xr:uid="{00000000-0005-0000-0000-000062160000}"/>
    <cellStyle name="Good 34" xfId="1425" xr:uid="{00000000-0005-0000-0000-000063160000}"/>
    <cellStyle name="Good 34 2" xfId="4202" xr:uid="{00000000-0005-0000-0000-000064160000}"/>
    <cellStyle name="Good 35" xfId="1426" xr:uid="{00000000-0005-0000-0000-000065160000}"/>
    <cellStyle name="Good 35 2" xfId="4203" xr:uid="{00000000-0005-0000-0000-000066160000}"/>
    <cellStyle name="Good 36" xfId="11" xr:uid="{00000000-0005-0000-0000-000067160000}"/>
    <cellStyle name="Good 36 2" xfId="2064" xr:uid="{00000000-0005-0000-0000-000068160000}"/>
    <cellStyle name="Good 36 3" xfId="4204" xr:uid="{00000000-0005-0000-0000-000069160000}"/>
    <cellStyle name="Good 37" xfId="1427" xr:uid="{00000000-0005-0000-0000-00006A160000}"/>
    <cellStyle name="Good 37 2" xfId="4205" xr:uid="{00000000-0005-0000-0000-00006B160000}"/>
    <cellStyle name="Good 38" xfId="1428" xr:uid="{00000000-0005-0000-0000-00006C160000}"/>
    <cellStyle name="Good 38 2" xfId="4206" xr:uid="{00000000-0005-0000-0000-00006D160000}"/>
    <cellStyle name="Good 39" xfId="1429" xr:uid="{00000000-0005-0000-0000-00006E160000}"/>
    <cellStyle name="Good 39 2" xfId="4207" xr:uid="{00000000-0005-0000-0000-00006F160000}"/>
    <cellStyle name="Good 4" xfId="1430" xr:uid="{00000000-0005-0000-0000-000070160000}"/>
    <cellStyle name="Good 4 2" xfId="4208" xr:uid="{00000000-0005-0000-0000-000071160000}"/>
    <cellStyle name="Good 40" xfId="1431" xr:uid="{00000000-0005-0000-0000-000072160000}"/>
    <cellStyle name="Good 40 2" xfId="4209" xr:uid="{00000000-0005-0000-0000-000073160000}"/>
    <cellStyle name="Good 41" xfId="1432" xr:uid="{00000000-0005-0000-0000-000074160000}"/>
    <cellStyle name="Good 41 2" xfId="4210" xr:uid="{00000000-0005-0000-0000-000075160000}"/>
    <cellStyle name="Good 42" xfId="1433" xr:uid="{00000000-0005-0000-0000-000076160000}"/>
    <cellStyle name="Good 42 2" xfId="4211" xr:uid="{00000000-0005-0000-0000-000077160000}"/>
    <cellStyle name="Good 43" xfId="1434" xr:uid="{00000000-0005-0000-0000-000078160000}"/>
    <cellStyle name="Good 43 2" xfId="4212" xr:uid="{00000000-0005-0000-0000-000079160000}"/>
    <cellStyle name="Good 44" xfId="1435" xr:uid="{00000000-0005-0000-0000-00007A160000}"/>
    <cellStyle name="Good 44 2" xfId="4213" xr:uid="{00000000-0005-0000-0000-00007B160000}"/>
    <cellStyle name="Good 5" xfId="1436" xr:uid="{00000000-0005-0000-0000-00007C160000}"/>
    <cellStyle name="Good 5 2" xfId="4214" xr:uid="{00000000-0005-0000-0000-00007D160000}"/>
    <cellStyle name="Good 6" xfId="1437" xr:uid="{00000000-0005-0000-0000-00007E160000}"/>
    <cellStyle name="Good 6 2" xfId="4215" xr:uid="{00000000-0005-0000-0000-00007F160000}"/>
    <cellStyle name="Good 7" xfId="1438" xr:uid="{00000000-0005-0000-0000-000080160000}"/>
    <cellStyle name="Good 7 2" xfId="4216" xr:uid="{00000000-0005-0000-0000-000081160000}"/>
    <cellStyle name="Good 8" xfId="1439" xr:uid="{00000000-0005-0000-0000-000082160000}"/>
    <cellStyle name="Good 8 2" xfId="4217" xr:uid="{00000000-0005-0000-0000-000083160000}"/>
    <cellStyle name="Good 9" xfId="1440" xr:uid="{00000000-0005-0000-0000-000084160000}"/>
    <cellStyle name="Good 9 2" xfId="4218" xr:uid="{00000000-0005-0000-0000-000085160000}"/>
    <cellStyle name="Grey" xfId="2424" xr:uid="{00000000-0005-0000-0000-000086160000}"/>
    <cellStyle name="Grey 2" xfId="4219" xr:uid="{00000000-0005-0000-0000-000087160000}"/>
    <cellStyle name="HEADER" xfId="2425" xr:uid="{00000000-0005-0000-0000-000088160000}"/>
    <cellStyle name="HEADER 2" xfId="4220" xr:uid="{00000000-0005-0000-0000-000089160000}"/>
    <cellStyle name="Header1" xfId="2426" xr:uid="{00000000-0005-0000-0000-00008A160000}"/>
    <cellStyle name="Header2" xfId="2427" xr:uid="{00000000-0005-0000-0000-00008B160000}"/>
    <cellStyle name="Header2 2" xfId="2428" xr:uid="{00000000-0005-0000-0000-00008C160000}"/>
    <cellStyle name="Header2 2 2" xfId="4222" xr:uid="{00000000-0005-0000-0000-00008D160000}"/>
    <cellStyle name="Header2 2 2 2" xfId="5755" xr:uid="{00000000-0005-0000-0000-00008E160000}"/>
    <cellStyle name="Header2 2 2 2 2" xfId="8705" xr:uid="{00000000-0005-0000-0000-00008F160000}"/>
    <cellStyle name="Header2 2 2 2 2 2" xfId="13445" xr:uid="{00000000-0005-0000-0000-000090160000}"/>
    <cellStyle name="Header2 2 2 2 2 3" xfId="15974" xr:uid="{00000000-0005-0000-0000-000091160000}"/>
    <cellStyle name="Header2 2 2 3" xfId="7246" xr:uid="{00000000-0005-0000-0000-000092160000}"/>
    <cellStyle name="Header2 2 2 3 2" xfId="11986" xr:uid="{00000000-0005-0000-0000-000093160000}"/>
    <cellStyle name="Header2 2 2 3 3" xfId="14515" xr:uid="{00000000-0005-0000-0000-000094160000}"/>
    <cellStyle name="Header2 2 2 4" xfId="10324" xr:uid="{00000000-0005-0000-0000-000095160000}"/>
    <cellStyle name="Header2 2 2 5" xfId="10139" xr:uid="{00000000-0005-0000-0000-000096160000}"/>
    <cellStyle name="Header2 2 3" xfId="5311" xr:uid="{00000000-0005-0000-0000-000097160000}"/>
    <cellStyle name="Header2 2 3 2" xfId="8261" xr:uid="{00000000-0005-0000-0000-000098160000}"/>
    <cellStyle name="Header2 2 3 2 2" xfId="13001" xr:uid="{00000000-0005-0000-0000-000099160000}"/>
    <cellStyle name="Header2 2 3 2 3" xfId="15530" xr:uid="{00000000-0005-0000-0000-00009A160000}"/>
    <cellStyle name="Header2 2 4" xfId="6469" xr:uid="{00000000-0005-0000-0000-00009B160000}"/>
    <cellStyle name="Header2 2 4 2" xfId="11373" xr:uid="{00000000-0005-0000-0000-00009C160000}"/>
    <cellStyle name="Header2 2 5" xfId="6372" xr:uid="{00000000-0005-0000-0000-00009D160000}"/>
    <cellStyle name="Header2 2 5 2" xfId="11284" xr:uid="{00000000-0005-0000-0000-00009E160000}"/>
    <cellStyle name="Header2 2 6" xfId="6763" xr:uid="{00000000-0005-0000-0000-00009F160000}"/>
    <cellStyle name="Header2 2 6 2" xfId="11532" xr:uid="{00000000-0005-0000-0000-0000A0160000}"/>
    <cellStyle name="Header2 2 6 3" xfId="14071" xr:uid="{00000000-0005-0000-0000-0000A1160000}"/>
    <cellStyle name="Header2 2 7" xfId="9542" xr:uid="{00000000-0005-0000-0000-0000A2160000}"/>
    <cellStyle name="Header2 2 8" xfId="9347" xr:uid="{00000000-0005-0000-0000-0000A3160000}"/>
    <cellStyle name="Header2 3" xfId="4221" xr:uid="{00000000-0005-0000-0000-0000A4160000}"/>
    <cellStyle name="Header2 3 2" xfId="5754" xr:uid="{00000000-0005-0000-0000-0000A5160000}"/>
    <cellStyle name="Header2 3 2 2" xfId="8704" xr:uid="{00000000-0005-0000-0000-0000A6160000}"/>
    <cellStyle name="Header2 3 2 2 2" xfId="13444" xr:uid="{00000000-0005-0000-0000-0000A7160000}"/>
    <cellStyle name="Header2 3 2 2 3" xfId="15973" xr:uid="{00000000-0005-0000-0000-0000A8160000}"/>
    <cellStyle name="Header2 3 3" xfId="7245" xr:uid="{00000000-0005-0000-0000-0000A9160000}"/>
    <cellStyle name="Header2 3 3 2" xfId="11985" xr:uid="{00000000-0005-0000-0000-0000AA160000}"/>
    <cellStyle name="Header2 3 3 3" xfId="14514" xr:uid="{00000000-0005-0000-0000-0000AB160000}"/>
    <cellStyle name="Header2 3 4" xfId="10323" xr:uid="{00000000-0005-0000-0000-0000AC160000}"/>
    <cellStyle name="Header2 3 5" xfId="9212" xr:uid="{00000000-0005-0000-0000-0000AD160000}"/>
    <cellStyle name="Header2 4" xfId="5310" xr:uid="{00000000-0005-0000-0000-0000AE160000}"/>
    <cellStyle name="Header2 4 2" xfId="8260" xr:uid="{00000000-0005-0000-0000-0000AF160000}"/>
    <cellStyle name="Header2 4 2 2" xfId="13000" xr:uid="{00000000-0005-0000-0000-0000B0160000}"/>
    <cellStyle name="Header2 4 2 3" xfId="15529" xr:uid="{00000000-0005-0000-0000-0000B1160000}"/>
    <cellStyle name="Header2 5" xfId="6468" xr:uid="{00000000-0005-0000-0000-0000B2160000}"/>
    <cellStyle name="Header2 5 2" xfId="11372" xr:uid="{00000000-0005-0000-0000-0000B3160000}"/>
    <cellStyle name="Header2 6" xfId="6373" xr:uid="{00000000-0005-0000-0000-0000B4160000}"/>
    <cellStyle name="Header2 6 2" xfId="11285" xr:uid="{00000000-0005-0000-0000-0000B5160000}"/>
    <cellStyle name="Header2 7" xfId="6762" xr:uid="{00000000-0005-0000-0000-0000B6160000}"/>
    <cellStyle name="Header2 7 2" xfId="11531" xr:uid="{00000000-0005-0000-0000-0000B7160000}"/>
    <cellStyle name="Header2 7 3" xfId="14070" xr:uid="{00000000-0005-0000-0000-0000B8160000}"/>
    <cellStyle name="Header2 8" xfId="9541" xr:uid="{00000000-0005-0000-0000-0000B9160000}"/>
    <cellStyle name="Header2 9" xfId="9500" xr:uid="{00000000-0005-0000-0000-0000BA160000}"/>
    <cellStyle name="Heading 1" xfId="18" builtinId="16" customBuiltin="1"/>
    <cellStyle name="Heading 1 10" xfId="1441" xr:uid="{00000000-0005-0000-0000-0000BC160000}"/>
    <cellStyle name="Heading 1 11" xfId="1442" xr:uid="{00000000-0005-0000-0000-0000BD160000}"/>
    <cellStyle name="Heading 1 12" xfId="1443" xr:uid="{00000000-0005-0000-0000-0000BE160000}"/>
    <cellStyle name="Heading 1 13" xfId="1444" xr:uid="{00000000-0005-0000-0000-0000BF160000}"/>
    <cellStyle name="Heading 1 14" xfId="1445" xr:uid="{00000000-0005-0000-0000-0000C0160000}"/>
    <cellStyle name="Heading 1 15" xfId="1446" xr:uid="{00000000-0005-0000-0000-0000C1160000}"/>
    <cellStyle name="Heading 1 16" xfId="1447" xr:uid="{00000000-0005-0000-0000-0000C2160000}"/>
    <cellStyle name="Heading 1 17" xfId="1448" xr:uid="{00000000-0005-0000-0000-0000C3160000}"/>
    <cellStyle name="Heading 1 18" xfId="1449" xr:uid="{00000000-0005-0000-0000-0000C4160000}"/>
    <cellStyle name="Heading 1 19" xfId="1450" xr:uid="{00000000-0005-0000-0000-0000C5160000}"/>
    <cellStyle name="Heading 1 2" xfId="1451" xr:uid="{00000000-0005-0000-0000-0000C6160000}"/>
    <cellStyle name="Heading 1 20" xfId="1452" xr:uid="{00000000-0005-0000-0000-0000C7160000}"/>
    <cellStyle name="Heading 1 21" xfId="1453" xr:uid="{00000000-0005-0000-0000-0000C8160000}"/>
    <cellStyle name="Heading 1 22" xfId="1454" xr:uid="{00000000-0005-0000-0000-0000C9160000}"/>
    <cellStyle name="Heading 1 23" xfId="1455" xr:uid="{00000000-0005-0000-0000-0000CA160000}"/>
    <cellStyle name="Heading 1 24" xfId="1456" xr:uid="{00000000-0005-0000-0000-0000CB160000}"/>
    <cellStyle name="Heading 1 25" xfId="1457" xr:uid="{00000000-0005-0000-0000-0000CC160000}"/>
    <cellStyle name="Heading 1 26" xfId="1458" xr:uid="{00000000-0005-0000-0000-0000CD160000}"/>
    <cellStyle name="Heading 1 27" xfId="1459" xr:uid="{00000000-0005-0000-0000-0000CE160000}"/>
    <cellStyle name="Heading 1 28" xfId="1460" xr:uid="{00000000-0005-0000-0000-0000CF160000}"/>
    <cellStyle name="Heading 1 29" xfId="1461" xr:uid="{00000000-0005-0000-0000-0000D0160000}"/>
    <cellStyle name="Heading 1 3" xfId="1462" xr:uid="{00000000-0005-0000-0000-0000D1160000}"/>
    <cellStyle name="Heading 1 30" xfId="1463" xr:uid="{00000000-0005-0000-0000-0000D2160000}"/>
    <cellStyle name="Heading 1 31" xfId="1464" xr:uid="{00000000-0005-0000-0000-0000D3160000}"/>
    <cellStyle name="Heading 1 32" xfId="1465" xr:uid="{00000000-0005-0000-0000-0000D4160000}"/>
    <cellStyle name="Heading 1 33" xfId="1466" xr:uid="{00000000-0005-0000-0000-0000D5160000}"/>
    <cellStyle name="Heading 1 34" xfId="1467" xr:uid="{00000000-0005-0000-0000-0000D6160000}"/>
    <cellStyle name="Heading 1 35" xfId="1468" xr:uid="{00000000-0005-0000-0000-0000D7160000}"/>
    <cellStyle name="Heading 1 36" xfId="1469" xr:uid="{00000000-0005-0000-0000-0000D8160000}"/>
    <cellStyle name="Heading 1 37" xfId="1470" xr:uid="{00000000-0005-0000-0000-0000D9160000}"/>
    <cellStyle name="Heading 1 38" xfId="1471" xr:uid="{00000000-0005-0000-0000-0000DA160000}"/>
    <cellStyle name="Heading 1 39" xfId="1472" xr:uid="{00000000-0005-0000-0000-0000DB160000}"/>
    <cellStyle name="Heading 1 4" xfId="1473" xr:uid="{00000000-0005-0000-0000-0000DC160000}"/>
    <cellStyle name="Heading 1 40" xfId="1474" xr:uid="{00000000-0005-0000-0000-0000DD160000}"/>
    <cellStyle name="Heading 1 41" xfId="1475" xr:uid="{00000000-0005-0000-0000-0000DE160000}"/>
    <cellStyle name="Heading 1 42" xfId="1476" xr:uid="{00000000-0005-0000-0000-0000DF160000}"/>
    <cellStyle name="Heading 1 43" xfId="1477" xr:uid="{00000000-0005-0000-0000-0000E0160000}"/>
    <cellStyle name="Heading 1 44" xfId="1478" xr:uid="{00000000-0005-0000-0000-0000E1160000}"/>
    <cellStyle name="Heading 1 5" xfId="1479" xr:uid="{00000000-0005-0000-0000-0000E2160000}"/>
    <cellStyle name="Heading 1 6" xfId="1480" xr:uid="{00000000-0005-0000-0000-0000E3160000}"/>
    <cellStyle name="Heading 1 7" xfId="1481" xr:uid="{00000000-0005-0000-0000-0000E4160000}"/>
    <cellStyle name="Heading 1 8" xfId="1482" xr:uid="{00000000-0005-0000-0000-0000E5160000}"/>
    <cellStyle name="Heading 1 9" xfId="1483" xr:uid="{00000000-0005-0000-0000-0000E6160000}"/>
    <cellStyle name="Heading 2" xfId="19" builtinId="17" customBuiltin="1"/>
    <cellStyle name="Heading 2 10" xfId="1484" xr:uid="{00000000-0005-0000-0000-0000E8160000}"/>
    <cellStyle name="Heading 2 11" xfId="1485" xr:uid="{00000000-0005-0000-0000-0000E9160000}"/>
    <cellStyle name="Heading 2 12" xfId="1486" xr:uid="{00000000-0005-0000-0000-0000EA160000}"/>
    <cellStyle name="Heading 2 13" xfId="1487" xr:uid="{00000000-0005-0000-0000-0000EB160000}"/>
    <cellStyle name="Heading 2 14" xfId="1488" xr:uid="{00000000-0005-0000-0000-0000EC160000}"/>
    <cellStyle name="Heading 2 15" xfId="1489" xr:uid="{00000000-0005-0000-0000-0000ED160000}"/>
    <cellStyle name="Heading 2 16" xfId="1490" xr:uid="{00000000-0005-0000-0000-0000EE160000}"/>
    <cellStyle name="Heading 2 17" xfId="1491" xr:uid="{00000000-0005-0000-0000-0000EF160000}"/>
    <cellStyle name="Heading 2 18" xfId="1492" xr:uid="{00000000-0005-0000-0000-0000F0160000}"/>
    <cellStyle name="Heading 2 19" xfId="1493" xr:uid="{00000000-0005-0000-0000-0000F1160000}"/>
    <cellStyle name="Heading 2 2" xfId="1494" xr:uid="{00000000-0005-0000-0000-0000F2160000}"/>
    <cellStyle name="Heading 2 20" xfId="1495" xr:uid="{00000000-0005-0000-0000-0000F3160000}"/>
    <cellStyle name="Heading 2 21" xfId="1496" xr:uid="{00000000-0005-0000-0000-0000F4160000}"/>
    <cellStyle name="Heading 2 22" xfId="1497" xr:uid="{00000000-0005-0000-0000-0000F5160000}"/>
    <cellStyle name="Heading 2 23" xfId="1498" xr:uid="{00000000-0005-0000-0000-0000F6160000}"/>
    <cellStyle name="Heading 2 24" xfId="1499" xr:uid="{00000000-0005-0000-0000-0000F7160000}"/>
    <cellStyle name="Heading 2 25" xfId="1500" xr:uid="{00000000-0005-0000-0000-0000F8160000}"/>
    <cellStyle name="Heading 2 26" xfId="1501" xr:uid="{00000000-0005-0000-0000-0000F9160000}"/>
    <cellStyle name="Heading 2 27" xfId="1502" xr:uid="{00000000-0005-0000-0000-0000FA160000}"/>
    <cellStyle name="Heading 2 28" xfId="1503" xr:uid="{00000000-0005-0000-0000-0000FB160000}"/>
    <cellStyle name="Heading 2 29" xfId="1504" xr:uid="{00000000-0005-0000-0000-0000FC160000}"/>
    <cellStyle name="Heading 2 3" xfId="1505" xr:uid="{00000000-0005-0000-0000-0000FD160000}"/>
    <cellStyle name="Heading 2 30" xfId="1506" xr:uid="{00000000-0005-0000-0000-0000FE160000}"/>
    <cellStyle name="Heading 2 31" xfId="1507" xr:uid="{00000000-0005-0000-0000-0000FF160000}"/>
    <cellStyle name="Heading 2 32" xfId="1508" xr:uid="{00000000-0005-0000-0000-000000170000}"/>
    <cellStyle name="Heading 2 33" xfId="1509" xr:uid="{00000000-0005-0000-0000-000001170000}"/>
    <cellStyle name="Heading 2 34" xfId="1510" xr:uid="{00000000-0005-0000-0000-000002170000}"/>
    <cellStyle name="Heading 2 35" xfId="1511" xr:uid="{00000000-0005-0000-0000-000003170000}"/>
    <cellStyle name="Heading 2 36" xfId="1512" xr:uid="{00000000-0005-0000-0000-000004170000}"/>
    <cellStyle name="Heading 2 37" xfId="1513" xr:uid="{00000000-0005-0000-0000-000005170000}"/>
    <cellStyle name="Heading 2 38" xfId="1514" xr:uid="{00000000-0005-0000-0000-000006170000}"/>
    <cellStyle name="Heading 2 39" xfId="1515" xr:uid="{00000000-0005-0000-0000-000007170000}"/>
    <cellStyle name="Heading 2 4" xfId="1516" xr:uid="{00000000-0005-0000-0000-000008170000}"/>
    <cellStyle name="Heading 2 40" xfId="1517" xr:uid="{00000000-0005-0000-0000-000009170000}"/>
    <cellStyle name="Heading 2 41" xfId="1518" xr:uid="{00000000-0005-0000-0000-00000A170000}"/>
    <cellStyle name="Heading 2 42" xfId="1519" xr:uid="{00000000-0005-0000-0000-00000B170000}"/>
    <cellStyle name="Heading 2 43" xfId="1520" xr:uid="{00000000-0005-0000-0000-00000C170000}"/>
    <cellStyle name="Heading 2 44" xfId="1521" xr:uid="{00000000-0005-0000-0000-00000D170000}"/>
    <cellStyle name="Heading 2 5" xfId="1522" xr:uid="{00000000-0005-0000-0000-00000E170000}"/>
    <cellStyle name="Heading 2 6" xfId="1523" xr:uid="{00000000-0005-0000-0000-00000F170000}"/>
    <cellStyle name="Heading 2 7" xfId="1524" xr:uid="{00000000-0005-0000-0000-000010170000}"/>
    <cellStyle name="Heading 2 8" xfId="1525" xr:uid="{00000000-0005-0000-0000-000011170000}"/>
    <cellStyle name="Heading 2 9" xfId="1526" xr:uid="{00000000-0005-0000-0000-000012170000}"/>
    <cellStyle name="Heading 3" xfId="20" builtinId="18" customBuiltin="1"/>
    <cellStyle name="Heading 3 10" xfId="1527" xr:uid="{00000000-0005-0000-0000-000014170000}"/>
    <cellStyle name="Heading 3 11" xfId="1528" xr:uid="{00000000-0005-0000-0000-000015170000}"/>
    <cellStyle name="Heading 3 12" xfId="1529" xr:uid="{00000000-0005-0000-0000-000016170000}"/>
    <cellStyle name="Heading 3 13" xfId="1530" xr:uid="{00000000-0005-0000-0000-000017170000}"/>
    <cellStyle name="Heading 3 14" xfId="1531" xr:uid="{00000000-0005-0000-0000-000018170000}"/>
    <cellStyle name="Heading 3 15" xfId="1532" xr:uid="{00000000-0005-0000-0000-000019170000}"/>
    <cellStyle name="Heading 3 16" xfId="1533" xr:uid="{00000000-0005-0000-0000-00001A170000}"/>
    <cellStyle name="Heading 3 17" xfId="1534" xr:uid="{00000000-0005-0000-0000-00001B170000}"/>
    <cellStyle name="Heading 3 18" xfId="1535" xr:uid="{00000000-0005-0000-0000-00001C170000}"/>
    <cellStyle name="Heading 3 19" xfId="1536" xr:uid="{00000000-0005-0000-0000-00001D170000}"/>
    <cellStyle name="Heading 3 2" xfId="1537" xr:uid="{00000000-0005-0000-0000-00001E170000}"/>
    <cellStyle name="Heading 3 20" xfId="1538" xr:uid="{00000000-0005-0000-0000-00001F170000}"/>
    <cellStyle name="Heading 3 21" xfId="1539" xr:uid="{00000000-0005-0000-0000-000020170000}"/>
    <cellStyle name="Heading 3 22" xfId="1540" xr:uid="{00000000-0005-0000-0000-000021170000}"/>
    <cellStyle name="Heading 3 23" xfId="1541" xr:uid="{00000000-0005-0000-0000-000022170000}"/>
    <cellStyle name="Heading 3 24" xfId="1542" xr:uid="{00000000-0005-0000-0000-000023170000}"/>
    <cellStyle name="Heading 3 25" xfId="1543" xr:uid="{00000000-0005-0000-0000-000024170000}"/>
    <cellStyle name="Heading 3 26" xfId="1544" xr:uid="{00000000-0005-0000-0000-000025170000}"/>
    <cellStyle name="Heading 3 27" xfId="1545" xr:uid="{00000000-0005-0000-0000-000026170000}"/>
    <cellStyle name="Heading 3 28" xfId="1546" xr:uid="{00000000-0005-0000-0000-000027170000}"/>
    <cellStyle name="Heading 3 29" xfId="1547" xr:uid="{00000000-0005-0000-0000-000028170000}"/>
    <cellStyle name="Heading 3 3" xfId="1548" xr:uid="{00000000-0005-0000-0000-000029170000}"/>
    <cellStyle name="Heading 3 30" xfId="1549" xr:uid="{00000000-0005-0000-0000-00002A170000}"/>
    <cellStyle name="Heading 3 31" xfId="1550" xr:uid="{00000000-0005-0000-0000-00002B170000}"/>
    <cellStyle name="Heading 3 32" xfId="1551" xr:uid="{00000000-0005-0000-0000-00002C170000}"/>
    <cellStyle name="Heading 3 33" xfId="1552" xr:uid="{00000000-0005-0000-0000-00002D170000}"/>
    <cellStyle name="Heading 3 34" xfId="1553" xr:uid="{00000000-0005-0000-0000-00002E170000}"/>
    <cellStyle name="Heading 3 35" xfId="1554" xr:uid="{00000000-0005-0000-0000-00002F170000}"/>
    <cellStyle name="Heading 3 36" xfId="1555" xr:uid="{00000000-0005-0000-0000-000030170000}"/>
    <cellStyle name="Heading 3 37" xfId="1556" xr:uid="{00000000-0005-0000-0000-000031170000}"/>
    <cellStyle name="Heading 3 38" xfId="1557" xr:uid="{00000000-0005-0000-0000-000032170000}"/>
    <cellStyle name="Heading 3 39" xfId="1558" xr:uid="{00000000-0005-0000-0000-000033170000}"/>
    <cellStyle name="Heading 3 4" xfId="1559" xr:uid="{00000000-0005-0000-0000-000034170000}"/>
    <cellStyle name="Heading 3 40" xfId="1560" xr:uid="{00000000-0005-0000-0000-000035170000}"/>
    <cellStyle name="Heading 3 41" xfId="1561" xr:uid="{00000000-0005-0000-0000-000036170000}"/>
    <cellStyle name="Heading 3 42" xfId="1562" xr:uid="{00000000-0005-0000-0000-000037170000}"/>
    <cellStyle name="Heading 3 43" xfId="1563" xr:uid="{00000000-0005-0000-0000-000038170000}"/>
    <cellStyle name="Heading 3 44" xfId="1564" xr:uid="{00000000-0005-0000-0000-000039170000}"/>
    <cellStyle name="Heading 3 5" xfId="1565" xr:uid="{00000000-0005-0000-0000-00003A170000}"/>
    <cellStyle name="Heading 3 6" xfId="1566" xr:uid="{00000000-0005-0000-0000-00003B170000}"/>
    <cellStyle name="Heading 3 7" xfId="1567" xr:uid="{00000000-0005-0000-0000-00003C170000}"/>
    <cellStyle name="Heading 3 8" xfId="1568" xr:uid="{00000000-0005-0000-0000-00003D170000}"/>
    <cellStyle name="Heading 3 9" xfId="1569" xr:uid="{00000000-0005-0000-0000-00003E170000}"/>
    <cellStyle name="Heading 4" xfId="21" builtinId="19" customBuiltin="1"/>
    <cellStyle name="Heading 4 10" xfId="1570" xr:uid="{00000000-0005-0000-0000-000040170000}"/>
    <cellStyle name="Heading 4 11" xfId="1571" xr:uid="{00000000-0005-0000-0000-000041170000}"/>
    <cellStyle name="Heading 4 12" xfId="1572" xr:uid="{00000000-0005-0000-0000-000042170000}"/>
    <cellStyle name="Heading 4 13" xfId="1573" xr:uid="{00000000-0005-0000-0000-000043170000}"/>
    <cellStyle name="Heading 4 14" xfId="1574" xr:uid="{00000000-0005-0000-0000-000044170000}"/>
    <cellStyle name="Heading 4 15" xfId="1575" xr:uid="{00000000-0005-0000-0000-000045170000}"/>
    <cellStyle name="Heading 4 16" xfId="1576" xr:uid="{00000000-0005-0000-0000-000046170000}"/>
    <cellStyle name="Heading 4 17" xfId="1577" xr:uid="{00000000-0005-0000-0000-000047170000}"/>
    <cellStyle name="Heading 4 18" xfId="1578" xr:uid="{00000000-0005-0000-0000-000048170000}"/>
    <cellStyle name="Heading 4 19" xfId="1579" xr:uid="{00000000-0005-0000-0000-000049170000}"/>
    <cellStyle name="Heading 4 2" xfId="1580" xr:uid="{00000000-0005-0000-0000-00004A170000}"/>
    <cellStyle name="Heading 4 20" xfId="1581" xr:uid="{00000000-0005-0000-0000-00004B170000}"/>
    <cellStyle name="Heading 4 21" xfId="1582" xr:uid="{00000000-0005-0000-0000-00004C170000}"/>
    <cellStyle name="Heading 4 22" xfId="1583" xr:uid="{00000000-0005-0000-0000-00004D170000}"/>
    <cellStyle name="Heading 4 23" xfId="1584" xr:uid="{00000000-0005-0000-0000-00004E170000}"/>
    <cellStyle name="Heading 4 24" xfId="1585" xr:uid="{00000000-0005-0000-0000-00004F170000}"/>
    <cellStyle name="Heading 4 25" xfId="1586" xr:uid="{00000000-0005-0000-0000-000050170000}"/>
    <cellStyle name="Heading 4 26" xfId="1587" xr:uid="{00000000-0005-0000-0000-000051170000}"/>
    <cellStyle name="Heading 4 27" xfId="1588" xr:uid="{00000000-0005-0000-0000-000052170000}"/>
    <cellStyle name="Heading 4 28" xfId="1589" xr:uid="{00000000-0005-0000-0000-000053170000}"/>
    <cellStyle name="Heading 4 29" xfId="1590" xr:uid="{00000000-0005-0000-0000-000054170000}"/>
    <cellStyle name="Heading 4 3" xfId="1591" xr:uid="{00000000-0005-0000-0000-000055170000}"/>
    <cellStyle name="Heading 4 30" xfId="1592" xr:uid="{00000000-0005-0000-0000-000056170000}"/>
    <cellStyle name="Heading 4 31" xfId="1593" xr:uid="{00000000-0005-0000-0000-000057170000}"/>
    <cellStyle name="Heading 4 32" xfId="1594" xr:uid="{00000000-0005-0000-0000-000058170000}"/>
    <cellStyle name="Heading 4 33" xfId="1595" xr:uid="{00000000-0005-0000-0000-000059170000}"/>
    <cellStyle name="Heading 4 34" xfId="1596" xr:uid="{00000000-0005-0000-0000-00005A170000}"/>
    <cellStyle name="Heading 4 35" xfId="1597" xr:uid="{00000000-0005-0000-0000-00005B170000}"/>
    <cellStyle name="Heading 4 36" xfId="1598" xr:uid="{00000000-0005-0000-0000-00005C170000}"/>
    <cellStyle name="Heading 4 37" xfId="1599" xr:uid="{00000000-0005-0000-0000-00005D170000}"/>
    <cellStyle name="Heading 4 38" xfId="1600" xr:uid="{00000000-0005-0000-0000-00005E170000}"/>
    <cellStyle name="Heading 4 39" xfId="1601" xr:uid="{00000000-0005-0000-0000-00005F170000}"/>
    <cellStyle name="Heading 4 4" xfId="1602" xr:uid="{00000000-0005-0000-0000-000060170000}"/>
    <cellStyle name="Heading 4 40" xfId="1603" xr:uid="{00000000-0005-0000-0000-000061170000}"/>
    <cellStyle name="Heading 4 41" xfId="1604" xr:uid="{00000000-0005-0000-0000-000062170000}"/>
    <cellStyle name="Heading 4 42" xfId="1605" xr:uid="{00000000-0005-0000-0000-000063170000}"/>
    <cellStyle name="Heading 4 43" xfId="1606" xr:uid="{00000000-0005-0000-0000-000064170000}"/>
    <cellStyle name="Heading 4 44" xfId="1607" xr:uid="{00000000-0005-0000-0000-000065170000}"/>
    <cellStyle name="Heading 4 5" xfId="1608" xr:uid="{00000000-0005-0000-0000-000066170000}"/>
    <cellStyle name="Heading 4 6" xfId="1609" xr:uid="{00000000-0005-0000-0000-000067170000}"/>
    <cellStyle name="Heading 4 7" xfId="1610" xr:uid="{00000000-0005-0000-0000-000068170000}"/>
    <cellStyle name="Heading 4 8" xfId="1611" xr:uid="{00000000-0005-0000-0000-000069170000}"/>
    <cellStyle name="Heading 4 9" xfId="1612" xr:uid="{00000000-0005-0000-0000-00006A170000}"/>
    <cellStyle name="Heading1" xfId="2429" xr:uid="{00000000-0005-0000-0000-00006B170000}"/>
    <cellStyle name="Heading2" xfId="2430" xr:uid="{00000000-0005-0000-0000-00006C170000}"/>
    <cellStyle name="Hyperlink 2" xfId="1613" xr:uid="{00000000-0005-0000-0000-00006D170000}"/>
    <cellStyle name="Hyperlink 2 2" xfId="2431" xr:uid="{00000000-0005-0000-0000-00006E170000}"/>
    <cellStyle name="Hyperlink 3" xfId="2432" xr:uid="{00000000-0005-0000-0000-00006F170000}"/>
    <cellStyle name="Indian Amount" xfId="2433" xr:uid="{00000000-0005-0000-0000-000070170000}"/>
    <cellStyle name="Input" xfId="25" builtinId="20" customBuiltin="1"/>
    <cellStyle name="Input [yellow]" xfId="2434" xr:uid="{00000000-0005-0000-0000-000072170000}"/>
    <cellStyle name="Input [yellow] 10" xfId="9346" xr:uid="{00000000-0005-0000-0000-000073170000}"/>
    <cellStyle name="Input [yellow] 2" xfId="2435" xr:uid="{00000000-0005-0000-0000-000074170000}"/>
    <cellStyle name="Input [yellow] 2 2" xfId="4224" xr:uid="{00000000-0005-0000-0000-000075170000}"/>
    <cellStyle name="Input [yellow] 2 2 2" xfId="5757" xr:uid="{00000000-0005-0000-0000-000076170000}"/>
    <cellStyle name="Input [yellow] 2 2 2 2" xfId="8707" xr:uid="{00000000-0005-0000-0000-000077170000}"/>
    <cellStyle name="Input [yellow] 2 2 2 2 2" xfId="13447" xr:uid="{00000000-0005-0000-0000-000078170000}"/>
    <cellStyle name="Input [yellow] 2 2 2 2 3" xfId="15976" xr:uid="{00000000-0005-0000-0000-000079170000}"/>
    <cellStyle name="Input [yellow] 2 2 2 3" xfId="10939" xr:uid="{00000000-0005-0000-0000-00007A170000}"/>
    <cellStyle name="Input [yellow] 2 2 2 4" xfId="13719" xr:uid="{00000000-0005-0000-0000-00007B170000}"/>
    <cellStyle name="Input [yellow] 2 2 3" xfId="7248" xr:uid="{00000000-0005-0000-0000-00007C170000}"/>
    <cellStyle name="Input [yellow] 2 2 3 2" xfId="11988" xr:uid="{00000000-0005-0000-0000-00007D170000}"/>
    <cellStyle name="Input [yellow] 2 2 3 3" xfId="14517" xr:uid="{00000000-0005-0000-0000-00007E170000}"/>
    <cellStyle name="Input [yellow] 2 2 4" xfId="10326" xr:uid="{00000000-0005-0000-0000-00007F170000}"/>
    <cellStyle name="Input [yellow] 2 2 5" xfId="10138" xr:uid="{00000000-0005-0000-0000-000080170000}"/>
    <cellStyle name="Input [yellow] 2 3" xfId="5313" xr:uid="{00000000-0005-0000-0000-000081170000}"/>
    <cellStyle name="Input [yellow] 2 3 2" xfId="8263" xr:uid="{00000000-0005-0000-0000-000082170000}"/>
    <cellStyle name="Input [yellow] 2 3 2 2" xfId="13003" xr:uid="{00000000-0005-0000-0000-000083170000}"/>
    <cellStyle name="Input [yellow] 2 3 2 3" xfId="15532" xr:uid="{00000000-0005-0000-0000-000084170000}"/>
    <cellStyle name="Input [yellow] 2 3 3" xfId="10895" xr:uid="{00000000-0005-0000-0000-000085170000}"/>
    <cellStyle name="Input [yellow] 2 3 4" xfId="13717" xr:uid="{00000000-0005-0000-0000-000086170000}"/>
    <cellStyle name="Input [yellow] 2 4" xfId="4867" xr:uid="{00000000-0005-0000-0000-000087170000}"/>
    <cellStyle name="Input [yellow] 2 4 2" xfId="7819" xr:uid="{00000000-0005-0000-0000-000088170000}"/>
    <cellStyle name="Input [yellow] 2 4 2 2" xfId="12559" xr:uid="{00000000-0005-0000-0000-000089170000}"/>
    <cellStyle name="Input [yellow] 2 4 2 3" xfId="15088" xr:uid="{00000000-0005-0000-0000-00008A170000}"/>
    <cellStyle name="Input [yellow] 2 4 3" xfId="10853" xr:uid="{00000000-0005-0000-0000-00008B170000}"/>
    <cellStyle name="Input [yellow] 2 4 4" xfId="9899" xr:uid="{00000000-0005-0000-0000-00008C170000}"/>
    <cellStyle name="Input [yellow] 2 5" xfId="6475" xr:uid="{00000000-0005-0000-0000-00008D170000}"/>
    <cellStyle name="Input [yellow] 2 6" xfId="6370" xr:uid="{00000000-0005-0000-0000-00008E170000}"/>
    <cellStyle name="Input [yellow] 2 7" xfId="6765" xr:uid="{00000000-0005-0000-0000-00008F170000}"/>
    <cellStyle name="Input [yellow] 2 7 2" xfId="11534" xr:uid="{00000000-0005-0000-0000-000090170000}"/>
    <cellStyle name="Input [yellow] 2 7 3" xfId="14073" xr:uid="{00000000-0005-0000-0000-000091170000}"/>
    <cellStyle name="Input [yellow] 2 8" xfId="9544" xr:uid="{00000000-0005-0000-0000-000092170000}"/>
    <cellStyle name="Input [yellow] 2 9" xfId="11510" xr:uid="{00000000-0005-0000-0000-000093170000}"/>
    <cellStyle name="Input [yellow] 3" xfId="4223" xr:uid="{00000000-0005-0000-0000-000094170000}"/>
    <cellStyle name="Input [yellow] 3 2" xfId="5756" xr:uid="{00000000-0005-0000-0000-000095170000}"/>
    <cellStyle name="Input [yellow] 3 2 2" xfId="8706" xr:uid="{00000000-0005-0000-0000-000096170000}"/>
    <cellStyle name="Input [yellow] 3 2 2 2" xfId="13446" xr:uid="{00000000-0005-0000-0000-000097170000}"/>
    <cellStyle name="Input [yellow] 3 2 2 3" xfId="15975" xr:uid="{00000000-0005-0000-0000-000098170000}"/>
    <cellStyle name="Input [yellow] 3 2 3" xfId="10938" xr:uid="{00000000-0005-0000-0000-000099170000}"/>
    <cellStyle name="Input [yellow] 3 2 4" xfId="13718" xr:uid="{00000000-0005-0000-0000-00009A170000}"/>
    <cellStyle name="Input [yellow] 3 3" xfId="7247" xr:uid="{00000000-0005-0000-0000-00009B170000}"/>
    <cellStyle name="Input [yellow] 3 3 2" xfId="11987" xr:uid="{00000000-0005-0000-0000-00009C170000}"/>
    <cellStyle name="Input [yellow] 3 3 3" xfId="14516" xr:uid="{00000000-0005-0000-0000-00009D170000}"/>
    <cellStyle name="Input [yellow] 3 4" xfId="10325" xr:uid="{00000000-0005-0000-0000-00009E170000}"/>
    <cellStyle name="Input [yellow] 3 5" xfId="9211" xr:uid="{00000000-0005-0000-0000-00009F170000}"/>
    <cellStyle name="Input [yellow] 4" xfId="5312" xr:uid="{00000000-0005-0000-0000-0000A0170000}"/>
    <cellStyle name="Input [yellow] 4 2" xfId="8262" xr:uid="{00000000-0005-0000-0000-0000A1170000}"/>
    <cellStyle name="Input [yellow] 4 2 2" xfId="13002" xr:uid="{00000000-0005-0000-0000-0000A2170000}"/>
    <cellStyle name="Input [yellow] 4 2 3" xfId="15531" xr:uid="{00000000-0005-0000-0000-0000A3170000}"/>
    <cellStyle name="Input [yellow] 4 3" xfId="10894" xr:uid="{00000000-0005-0000-0000-0000A4170000}"/>
    <cellStyle name="Input [yellow] 4 4" xfId="13716" xr:uid="{00000000-0005-0000-0000-0000A5170000}"/>
    <cellStyle name="Input [yellow] 5" xfId="4866" xr:uid="{00000000-0005-0000-0000-0000A6170000}"/>
    <cellStyle name="Input [yellow] 5 2" xfId="7818" xr:uid="{00000000-0005-0000-0000-0000A7170000}"/>
    <cellStyle name="Input [yellow] 5 2 2" xfId="12558" xr:uid="{00000000-0005-0000-0000-0000A8170000}"/>
    <cellStyle name="Input [yellow] 5 2 3" xfId="15087" xr:uid="{00000000-0005-0000-0000-0000A9170000}"/>
    <cellStyle name="Input [yellow] 5 3" xfId="10852" xr:uid="{00000000-0005-0000-0000-0000AA170000}"/>
    <cellStyle name="Input [yellow] 5 4" xfId="8976" xr:uid="{00000000-0005-0000-0000-0000AB170000}"/>
    <cellStyle name="Input [yellow] 6" xfId="6474" xr:uid="{00000000-0005-0000-0000-0000AC170000}"/>
    <cellStyle name="Input [yellow] 7" xfId="6371" xr:uid="{00000000-0005-0000-0000-0000AD170000}"/>
    <cellStyle name="Input [yellow] 8" xfId="6764" xr:uid="{00000000-0005-0000-0000-0000AE170000}"/>
    <cellStyle name="Input [yellow] 8 2" xfId="11533" xr:uid="{00000000-0005-0000-0000-0000AF170000}"/>
    <cellStyle name="Input [yellow] 8 3" xfId="14072" xr:uid="{00000000-0005-0000-0000-0000B0170000}"/>
    <cellStyle name="Input [yellow] 9" xfId="9543" xr:uid="{00000000-0005-0000-0000-0000B1170000}"/>
    <cellStyle name="Input 10" xfId="1614" xr:uid="{00000000-0005-0000-0000-0000B2170000}"/>
    <cellStyle name="Input 10 2" xfId="2437" xr:uid="{00000000-0005-0000-0000-0000B3170000}"/>
    <cellStyle name="Input 10 2 2" xfId="4226" xr:uid="{00000000-0005-0000-0000-0000B4170000}"/>
    <cellStyle name="Input 10 2 2 2" xfId="5759" xr:uid="{00000000-0005-0000-0000-0000B5170000}"/>
    <cellStyle name="Input 10 2 2 2 2" xfId="8709" xr:uid="{00000000-0005-0000-0000-0000B6170000}"/>
    <cellStyle name="Input 10 2 2 2 2 2" xfId="13449" xr:uid="{00000000-0005-0000-0000-0000B7170000}"/>
    <cellStyle name="Input 10 2 2 2 2 3" xfId="15978" xr:uid="{00000000-0005-0000-0000-0000B8170000}"/>
    <cellStyle name="Input 10 2 2 3" xfId="7250" xr:uid="{00000000-0005-0000-0000-0000B9170000}"/>
    <cellStyle name="Input 10 2 2 3 2" xfId="11990" xr:uid="{00000000-0005-0000-0000-0000BA170000}"/>
    <cellStyle name="Input 10 2 2 3 3" xfId="14519" xr:uid="{00000000-0005-0000-0000-0000BB170000}"/>
    <cellStyle name="Input 10 2 2 4" xfId="10328" xr:uid="{00000000-0005-0000-0000-0000BC170000}"/>
    <cellStyle name="Input 10 2 2 5" xfId="10137" xr:uid="{00000000-0005-0000-0000-0000BD170000}"/>
    <cellStyle name="Input 10 2 3" xfId="5315" xr:uid="{00000000-0005-0000-0000-0000BE170000}"/>
    <cellStyle name="Input 10 2 3 2" xfId="8265" xr:uid="{00000000-0005-0000-0000-0000BF170000}"/>
    <cellStyle name="Input 10 2 3 2 2" xfId="13005" xr:uid="{00000000-0005-0000-0000-0000C0170000}"/>
    <cellStyle name="Input 10 2 3 2 3" xfId="15534" xr:uid="{00000000-0005-0000-0000-0000C1170000}"/>
    <cellStyle name="Input 10 2 4" xfId="4869" xr:uid="{00000000-0005-0000-0000-0000C2170000}"/>
    <cellStyle name="Input 10 2 4 2" xfId="7821" xr:uid="{00000000-0005-0000-0000-0000C3170000}"/>
    <cellStyle name="Input 10 2 4 2 2" xfId="12561" xr:uid="{00000000-0005-0000-0000-0000C4170000}"/>
    <cellStyle name="Input 10 2 4 2 3" xfId="15090" xr:uid="{00000000-0005-0000-0000-0000C5170000}"/>
    <cellStyle name="Input 10 2 5" xfId="6368" xr:uid="{00000000-0005-0000-0000-0000C6170000}"/>
    <cellStyle name="Input 10 2 5 2" xfId="11282" xr:uid="{00000000-0005-0000-0000-0000C7170000}"/>
    <cellStyle name="Input 10 2 5 3" xfId="13890" xr:uid="{00000000-0005-0000-0000-0000C8170000}"/>
    <cellStyle name="Input 10 2 6" xfId="6767" xr:uid="{00000000-0005-0000-0000-0000C9170000}"/>
    <cellStyle name="Input 10 2 6 2" xfId="11536" xr:uid="{00000000-0005-0000-0000-0000CA170000}"/>
    <cellStyle name="Input 10 2 6 3" xfId="14075" xr:uid="{00000000-0005-0000-0000-0000CB170000}"/>
    <cellStyle name="Input 10 2 7" xfId="9546" xr:uid="{00000000-0005-0000-0000-0000CC170000}"/>
    <cellStyle name="Input 10 2 8" xfId="9345" xr:uid="{00000000-0005-0000-0000-0000CD170000}"/>
    <cellStyle name="Input 10 3" xfId="2436" xr:uid="{00000000-0005-0000-0000-0000CE170000}"/>
    <cellStyle name="Input 10 3 2" xfId="5314" xr:uid="{00000000-0005-0000-0000-0000CF170000}"/>
    <cellStyle name="Input 10 3 2 2" xfId="8264" xr:uid="{00000000-0005-0000-0000-0000D0170000}"/>
    <cellStyle name="Input 10 3 2 2 2" xfId="13004" xr:uid="{00000000-0005-0000-0000-0000D1170000}"/>
    <cellStyle name="Input 10 3 2 2 3" xfId="15533" xr:uid="{00000000-0005-0000-0000-0000D2170000}"/>
    <cellStyle name="Input 10 3 3" xfId="4868" xr:uid="{00000000-0005-0000-0000-0000D3170000}"/>
    <cellStyle name="Input 10 3 3 2" xfId="7820" xr:uid="{00000000-0005-0000-0000-0000D4170000}"/>
    <cellStyle name="Input 10 3 3 2 2" xfId="12560" xr:uid="{00000000-0005-0000-0000-0000D5170000}"/>
    <cellStyle name="Input 10 3 3 2 3" xfId="15089" xr:uid="{00000000-0005-0000-0000-0000D6170000}"/>
    <cellStyle name="Input 10 3 4" xfId="6766" xr:uid="{00000000-0005-0000-0000-0000D7170000}"/>
    <cellStyle name="Input 10 3 4 2" xfId="11535" xr:uid="{00000000-0005-0000-0000-0000D8170000}"/>
    <cellStyle name="Input 10 3 4 3" xfId="14074" xr:uid="{00000000-0005-0000-0000-0000D9170000}"/>
    <cellStyle name="Input 10 3 5" xfId="9545" xr:uid="{00000000-0005-0000-0000-0000DA170000}"/>
    <cellStyle name="Input 10 3 6" xfId="9499" xr:uid="{00000000-0005-0000-0000-0000DB170000}"/>
    <cellStyle name="Input 10 4" xfId="4225" xr:uid="{00000000-0005-0000-0000-0000DC170000}"/>
    <cellStyle name="Input 10 4 2" xfId="5758" xr:uid="{00000000-0005-0000-0000-0000DD170000}"/>
    <cellStyle name="Input 10 4 2 2" xfId="8708" xr:uid="{00000000-0005-0000-0000-0000DE170000}"/>
    <cellStyle name="Input 10 4 2 2 2" xfId="13448" xr:uid="{00000000-0005-0000-0000-0000DF170000}"/>
    <cellStyle name="Input 10 4 2 2 3" xfId="15977" xr:uid="{00000000-0005-0000-0000-0000E0170000}"/>
    <cellStyle name="Input 10 4 3" xfId="7249" xr:uid="{00000000-0005-0000-0000-0000E1170000}"/>
    <cellStyle name="Input 10 4 3 2" xfId="11989" xr:uid="{00000000-0005-0000-0000-0000E2170000}"/>
    <cellStyle name="Input 10 4 3 3" xfId="14518" xr:uid="{00000000-0005-0000-0000-0000E3170000}"/>
    <cellStyle name="Input 10 4 4" xfId="10327" xr:uid="{00000000-0005-0000-0000-0000E4170000}"/>
    <cellStyle name="Input 10 4 5" xfId="9210" xr:uid="{00000000-0005-0000-0000-0000E5170000}"/>
    <cellStyle name="Input 10 5" xfId="4606" xr:uid="{00000000-0005-0000-0000-0000E6170000}"/>
    <cellStyle name="Input 10 5 2" xfId="7560" xr:uid="{00000000-0005-0000-0000-0000E7170000}"/>
    <cellStyle name="Input 10 5 2 2" xfId="12300" xr:uid="{00000000-0005-0000-0000-0000E8170000}"/>
    <cellStyle name="Input 10 5 2 3" xfId="14829" xr:uid="{00000000-0005-0000-0000-0000E9170000}"/>
    <cellStyle name="Input 10 5 3" xfId="10639" xr:uid="{00000000-0005-0000-0000-0000EA170000}"/>
    <cellStyle name="Input 10 5 4" xfId="9056" xr:uid="{00000000-0005-0000-0000-0000EB170000}"/>
    <cellStyle name="Input 10 6" xfId="6369" xr:uid="{00000000-0005-0000-0000-0000EC170000}"/>
    <cellStyle name="Input 10 6 2" xfId="11283" xr:uid="{00000000-0005-0000-0000-0000ED170000}"/>
    <cellStyle name="Input 10 6 3" xfId="13891" xr:uid="{00000000-0005-0000-0000-0000EE170000}"/>
    <cellStyle name="Input 11" xfId="1615" xr:uid="{00000000-0005-0000-0000-0000EF170000}"/>
    <cellStyle name="Input 11 2" xfId="2439" xr:uid="{00000000-0005-0000-0000-0000F0170000}"/>
    <cellStyle name="Input 11 2 2" xfId="4228" xr:uid="{00000000-0005-0000-0000-0000F1170000}"/>
    <cellStyle name="Input 11 2 2 2" xfId="5761" xr:uid="{00000000-0005-0000-0000-0000F2170000}"/>
    <cellStyle name="Input 11 2 2 2 2" xfId="8711" xr:uid="{00000000-0005-0000-0000-0000F3170000}"/>
    <cellStyle name="Input 11 2 2 2 2 2" xfId="13451" xr:uid="{00000000-0005-0000-0000-0000F4170000}"/>
    <cellStyle name="Input 11 2 2 2 2 3" xfId="15980" xr:uid="{00000000-0005-0000-0000-0000F5170000}"/>
    <cellStyle name="Input 11 2 2 3" xfId="7252" xr:uid="{00000000-0005-0000-0000-0000F6170000}"/>
    <cellStyle name="Input 11 2 2 3 2" xfId="11992" xr:uid="{00000000-0005-0000-0000-0000F7170000}"/>
    <cellStyle name="Input 11 2 2 3 3" xfId="14521" xr:uid="{00000000-0005-0000-0000-0000F8170000}"/>
    <cellStyle name="Input 11 2 2 4" xfId="10330" xr:uid="{00000000-0005-0000-0000-0000F9170000}"/>
    <cellStyle name="Input 11 2 2 5" xfId="10136" xr:uid="{00000000-0005-0000-0000-0000FA170000}"/>
    <cellStyle name="Input 11 2 3" xfId="5317" xr:uid="{00000000-0005-0000-0000-0000FB170000}"/>
    <cellStyle name="Input 11 2 3 2" xfId="8267" xr:uid="{00000000-0005-0000-0000-0000FC170000}"/>
    <cellStyle name="Input 11 2 3 2 2" xfId="13007" xr:uid="{00000000-0005-0000-0000-0000FD170000}"/>
    <cellStyle name="Input 11 2 3 2 3" xfId="15536" xr:uid="{00000000-0005-0000-0000-0000FE170000}"/>
    <cellStyle name="Input 11 2 4" xfId="4871" xr:uid="{00000000-0005-0000-0000-0000FF170000}"/>
    <cellStyle name="Input 11 2 4 2" xfId="7823" xr:uid="{00000000-0005-0000-0000-000000180000}"/>
    <cellStyle name="Input 11 2 4 2 2" xfId="12563" xr:uid="{00000000-0005-0000-0000-000001180000}"/>
    <cellStyle name="Input 11 2 4 2 3" xfId="15092" xr:uid="{00000000-0005-0000-0000-000002180000}"/>
    <cellStyle name="Input 11 2 5" xfId="6366" xr:uid="{00000000-0005-0000-0000-000003180000}"/>
    <cellStyle name="Input 11 2 5 2" xfId="11280" xr:uid="{00000000-0005-0000-0000-000004180000}"/>
    <cellStyle name="Input 11 2 5 3" xfId="13888" xr:uid="{00000000-0005-0000-0000-000005180000}"/>
    <cellStyle name="Input 11 2 6" xfId="6769" xr:uid="{00000000-0005-0000-0000-000006180000}"/>
    <cellStyle name="Input 11 2 6 2" xfId="11538" xr:uid="{00000000-0005-0000-0000-000007180000}"/>
    <cellStyle name="Input 11 2 6 3" xfId="14077" xr:uid="{00000000-0005-0000-0000-000008180000}"/>
    <cellStyle name="Input 11 2 7" xfId="9548" xr:uid="{00000000-0005-0000-0000-000009180000}"/>
    <cellStyle name="Input 11 2 8" xfId="9498" xr:uid="{00000000-0005-0000-0000-00000A180000}"/>
    <cellStyle name="Input 11 3" xfId="2438" xr:uid="{00000000-0005-0000-0000-00000B180000}"/>
    <cellStyle name="Input 11 3 2" xfId="5316" xr:uid="{00000000-0005-0000-0000-00000C180000}"/>
    <cellStyle name="Input 11 3 2 2" xfId="8266" xr:uid="{00000000-0005-0000-0000-00000D180000}"/>
    <cellStyle name="Input 11 3 2 2 2" xfId="13006" xr:uid="{00000000-0005-0000-0000-00000E180000}"/>
    <cellStyle name="Input 11 3 2 2 3" xfId="15535" xr:uid="{00000000-0005-0000-0000-00000F180000}"/>
    <cellStyle name="Input 11 3 3" xfId="4870" xr:uid="{00000000-0005-0000-0000-000010180000}"/>
    <cellStyle name="Input 11 3 3 2" xfId="7822" xr:uid="{00000000-0005-0000-0000-000011180000}"/>
    <cellStyle name="Input 11 3 3 2 2" xfId="12562" xr:uid="{00000000-0005-0000-0000-000012180000}"/>
    <cellStyle name="Input 11 3 3 2 3" xfId="15091" xr:uid="{00000000-0005-0000-0000-000013180000}"/>
    <cellStyle name="Input 11 3 4" xfId="6768" xr:uid="{00000000-0005-0000-0000-000014180000}"/>
    <cellStyle name="Input 11 3 4 2" xfId="11537" xr:uid="{00000000-0005-0000-0000-000015180000}"/>
    <cellStyle name="Input 11 3 4 3" xfId="14076" xr:uid="{00000000-0005-0000-0000-000016180000}"/>
    <cellStyle name="Input 11 3 5" xfId="9547" xr:uid="{00000000-0005-0000-0000-000017180000}"/>
    <cellStyle name="Input 11 3 6" xfId="11509" xr:uid="{00000000-0005-0000-0000-000018180000}"/>
    <cellStyle name="Input 11 4" xfId="4227" xr:uid="{00000000-0005-0000-0000-000019180000}"/>
    <cellStyle name="Input 11 4 2" xfId="5760" xr:uid="{00000000-0005-0000-0000-00001A180000}"/>
    <cellStyle name="Input 11 4 2 2" xfId="8710" xr:uid="{00000000-0005-0000-0000-00001B180000}"/>
    <cellStyle name="Input 11 4 2 2 2" xfId="13450" xr:uid="{00000000-0005-0000-0000-00001C180000}"/>
    <cellStyle name="Input 11 4 2 2 3" xfId="15979" xr:uid="{00000000-0005-0000-0000-00001D180000}"/>
    <cellStyle name="Input 11 4 3" xfId="7251" xr:uid="{00000000-0005-0000-0000-00001E180000}"/>
    <cellStyle name="Input 11 4 3 2" xfId="11991" xr:uid="{00000000-0005-0000-0000-00001F180000}"/>
    <cellStyle name="Input 11 4 3 3" xfId="14520" xr:uid="{00000000-0005-0000-0000-000020180000}"/>
    <cellStyle name="Input 11 4 4" xfId="10329" xr:uid="{00000000-0005-0000-0000-000021180000}"/>
    <cellStyle name="Input 11 4 5" xfId="9209" xr:uid="{00000000-0005-0000-0000-000022180000}"/>
    <cellStyle name="Input 11 5" xfId="4607" xr:uid="{00000000-0005-0000-0000-000023180000}"/>
    <cellStyle name="Input 11 5 2" xfId="7561" xr:uid="{00000000-0005-0000-0000-000024180000}"/>
    <cellStyle name="Input 11 5 2 2" xfId="12301" xr:uid="{00000000-0005-0000-0000-000025180000}"/>
    <cellStyle name="Input 11 5 2 3" xfId="14830" xr:uid="{00000000-0005-0000-0000-000026180000}"/>
    <cellStyle name="Input 11 5 3" xfId="10640" xr:uid="{00000000-0005-0000-0000-000027180000}"/>
    <cellStyle name="Input 11 5 4" xfId="9984" xr:uid="{00000000-0005-0000-0000-000028180000}"/>
    <cellStyle name="Input 11 6" xfId="6367" xr:uid="{00000000-0005-0000-0000-000029180000}"/>
    <cellStyle name="Input 11 6 2" xfId="11281" xr:uid="{00000000-0005-0000-0000-00002A180000}"/>
    <cellStyle name="Input 11 6 3" xfId="13889" xr:uid="{00000000-0005-0000-0000-00002B180000}"/>
    <cellStyle name="Input 12" xfId="1616" xr:uid="{00000000-0005-0000-0000-00002C180000}"/>
    <cellStyle name="Input 12 2" xfId="2441" xr:uid="{00000000-0005-0000-0000-00002D180000}"/>
    <cellStyle name="Input 12 2 2" xfId="4230" xr:uid="{00000000-0005-0000-0000-00002E180000}"/>
    <cellStyle name="Input 12 2 2 2" xfId="5763" xr:uid="{00000000-0005-0000-0000-00002F180000}"/>
    <cellStyle name="Input 12 2 2 2 2" xfId="8713" xr:uid="{00000000-0005-0000-0000-000030180000}"/>
    <cellStyle name="Input 12 2 2 2 2 2" xfId="13453" xr:uid="{00000000-0005-0000-0000-000031180000}"/>
    <cellStyle name="Input 12 2 2 2 2 3" xfId="15982" xr:uid="{00000000-0005-0000-0000-000032180000}"/>
    <cellStyle name="Input 12 2 2 3" xfId="7254" xr:uid="{00000000-0005-0000-0000-000033180000}"/>
    <cellStyle name="Input 12 2 2 3 2" xfId="11994" xr:uid="{00000000-0005-0000-0000-000034180000}"/>
    <cellStyle name="Input 12 2 2 3 3" xfId="14523" xr:uid="{00000000-0005-0000-0000-000035180000}"/>
    <cellStyle name="Input 12 2 2 4" xfId="10332" xr:uid="{00000000-0005-0000-0000-000036180000}"/>
    <cellStyle name="Input 12 2 2 5" xfId="10135" xr:uid="{00000000-0005-0000-0000-000037180000}"/>
    <cellStyle name="Input 12 2 3" xfId="5319" xr:uid="{00000000-0005-0000-0000-000038180000}"/>
    <cellStyle name="Input 12 2 3 2" xfId="8269" xr:uid="{00000000-0005-0000-0000-000039180000}"/>
    <cellStyle name="Input 12 2 3 2 2" xfId="13009" xr:uid="{00000000-0005-0000-0000-00003A180000}"/>
    <cellStyle name="Input 12 2 3 2 3" xfId="15538" xr:uid="{00000000-0005-0000-0000-00003B180000}"/>
    <cellStyle name="Input 12 2 4" xfId="4873" xr:uid="{00000000-0005-0000-0000-00003C180000}"/>
    <cellStyle name="Input 12 2 4 2" xfId="7825" xr:uid="{00000000-0005-0000-0000-00003D180000}"/>
    <cellStyle name="Input 12 2 4 2 2" xfId="12565" xr:uid="{00000000-0005-0000-0000-00003E180000}"/>
    <cellStyle name="Input 12 2 4 2 3" xfId="15094" xr:uid="{00000000-0005-0000-0000-00003F180000}"/>
    <cellStyle name="Input 12 2 5" xfId="6364" xr:uid="{00000000-0005-0000-0000-000040180000}"/>
    <cellStyle name="Input 12 2 5 2" xfId="11278" xr:uid="{00000000-0005-0000-0000-000041180000}"/>
    <cellStyle name="Input 12 2 5 3" xfId="13886" xr:uid="{00000000-0005-0000-0000-000042180000}"/>
    <cellStyle name="Input 12 2 6" xfId="6771" xr:uid="{00000000-0005-0000-0000-000043180000}"/>
    <cellStyle name="Input 12 2 6 2" xfId="11540" xr:uid="{00000000-0005-0000-0000-000044180000}"/>
    <cellStyle name="Input 12 2 6 3" xfId="14079" xr:uid="{00000000-0005-0000-0000-000045180000}"/>
    <cellStyle name="Input 12 2 7" xfId="9550" xr:uid="{00000000-0005-0000-0000-000046180000}"/>
    <cellStyle name="Input 12 2 8" xfId="11508" xr:uid="{00000000-0005-0000-0000-000047180000}"/>
    <cellStyle name="Input 12 3" xfId="2440" xr:uid="{00000000-0005-0000-0000-000048180000}"/>
    <cellStyle name="Input 12 3 2" xfId="5318" xr:uid="{00000000-0005-0000-0000-000049180000}"/>
    <cellStyle name="Input 12 3 2 2" xfId="8268" xr:uid="{00000000-0005-0000-0000-00004A180000}"/>
    <cellStyle name="Input 12 3 2 2 2" xfId="13008" xr:uid="{00000000-0005-0000-0000-00004B180000}"/>
    <cellStyle name="Input 12 3 2 2 3" xfId="15537" xr:uid="{00000000-0005-0000-0000-00004C180000}"/>
    <cellStyle name="Input 12 3 3" xfId="4872" xr:uid="{00000000-0005-0000-0000-00004D180000}"/>
    <cellStyle name="Input 12 3 3 2" xfId="7824" xr:uid="{00000000-0005-0000-0000-00004E180000}"/>
    <cellStyle name="Input 12 3 3 2 2" xfId="12564" xr:uid="{00000000-0005-0000-0000-00004F180000}"/>
    <cellStyle name="Input 12 3 3 2 3" xfId="15093" xr:uid="{00000000-0005-0000-0000-000050180000}"/>
    <cellStyle name="Input 12 3 4" xfId="6770" xr:uid="{00000000-0005-0000-0000-000051180000}"/>
    <cellStyle name="Input 12 3 4 2" xfId="11539" xr:uid="{00000000-0005-0000-0000-000052180000}"/>
    <cellStyle name="Input 12 3 4 3" xfId="14078" xr:uid="{00000000-0005-0000-0000-000053180000}"/>
    <cellStyle name="Input 12 3 5" xfId="9549" xr:uid="{00000000-0005-0000-0000-000054180000}"/>
    <cellStyle name="Input 12 3 6" xfId="9344" xr:uid="{00000000-0005-0000-0000-000055180000}"/>
    <cellStyle name="Input 12 4" xfId="4229" xr:uid="{00000000-0005-0000-0000-000056180000}"/>
    <cellStyle name="Input 12 4 2" xfId="5762" xr:uid="{00000000-0005-0000-0000-000057180000}"/>
    <cellStyle name="Input 12 4 2 2" xfId="8712" xr:uid="{00000000-0005-0000-0000-000058180000}"/>
    <cellStyle name="Input 12 4 2 2 2" xfId="13452" xr:uid="{00000000-0005-0000-0000-000059180000}"/>
    <cellStyle name="Input 12 4 2 2 3" xfId="15981" xr:uid="{00000000-0005-0000-0000-00005A180000}"/>
    <cellStyle name="Input 12 4 3" xfId="7253" xr:uid="{00000000-0005-0000-0000-00005B180000}"/>
    <cellStyle name="Input 12 4 3 2" xfId="11993" xr:uid="{00000000-0005-0000-0000-00005C180000}"/>
    <cellStyle name="Input 12 4 3 3" xfId="14522" xr:uid="{00000000-0005-0000-0000-00005D180000}"/>
    <cellStyle name="Input 12 4 4" xfId="10331" xr:uid="{00000000-0005-0000-0000-00005E180000}"/>
    <cellStyle name="Input 12 4 5" xfId="9208" xr:uid="{00000000-0005-0000-0000-00005F180000}"/>
    <cellStyle name="Input 12 5" xfId="4608" xr:uid="{00000000-0005-0000-0000-000060180000}"/>
    <cellStyle name="Input 12 5 2" xfId="7562" xr:uid="{00000000-0005-0000-0000-000061180000}"/>
    <cellStyle name="Input 12 5 2 2" xfId="12302" xr:uid="{00000000-0005-0000-0000-000062180000}"/>
    <cellStyle name="Input 12 5 2 3" xfId="14831" xr:uid="{00000000-0005-0000-0000-000063180000}"/>
    <cellStyle name="Input 12 5 3" xfId="10641" xr:uid="{00000000-0005-0000-0000-000064180000}"/>
    <cellStyle name="Input 12 5 4" xfId="9055" xr:uid="{00000000-0005-0000-0000-000065180000}"/>
    <cellStyle name="Input 12 6" xfId="6365" xr:uid="{00000000-0005-0000-0000-000066180000}"/>
    <cellStyle name="Input 12 6 2" xfId="11279" xr:uid="{00000000-0005-0000-0000-000067180000}"/>
    <cellStyle name="Input 12 6 3" xfId="13887" xr:uid="{00000000-0005-0000-0000-000068180000}"/>
    <cellStyle name="Input 13" xfId="1617" xr:uid="{00000000-0005-0000-0000-000069180000}"/>
    <cellStyle name="Input 13 2" xfId="2443" xr:uid="{00000000-0005-0000-0000-00006A180000}"/>
    <cellStyle name="Input 13 2 2" xfId="4232" xr:uid="{00000000-0005-0000-0000-00006B180000}"/>
    <cellStyle name="Input 13 2 2 2" xfId="5765" xr:uid="{00000000-0005-0000-0000-00006C180000}"/>
    <cellStyle name="Input 13 2 2 2 2" xfId="8715" xr:uid="{00000000-0005-0000-0000-00006D180000}"/>
    <cellStyle name="Input 13 2 2 2 2 2" xfId="13455" xr:uid="{00000000-0005-0000-0000-00006E180000}"/>
    <cellStyle name="Input 13 2 2 2 2 3" xfId="15984" xr:uid="{00000000-0005-0000-0000-00006F180000}"/>
    <cellStyle name="Input 13 2 2 3" xfId="7256" xr:uid="{00000000-0005-0000-0000-000070180000}"/>
    <cellStyle name="Input 13 2 2 3 2" xfId="11996" xr:uid="{00000000-0005-0000-0000-000071180000}"/>
    <cellStyle name="Input 13 2 2 3 3" xfId="14525" xr:uid="{00000000-0005-0000-0000-000072180000}"/>
    <cellStyle name="Input 13 2 2 4" xfId="10334" xr:uid="{00000000-0005-0000-0000-000073180000}"/>
    <cellStyle name="Input 13 2 2 5" xfId="10134" xr:uid="{00000000-0005-0000-0000-000074180000}"/>
    <cellStyle name="Input 13 2 3" xfId="5321" xr:uid="{00000000-0005-0000-0000-000075180000}"/>
    <cellStyle name="Input 13 2 3 2" xfId="8271" xr:uid="{00000000-0005-0000-0000-000076180000}"/>
    <cellStyle name="Input 13 2 3 2 2" xfId="13011" xr:uid="{00000000-0005-0000-0000-000077180000}"/>
    <cellStyle name="Input 13 2 3 2 3" xfId="15540" xr:uid="{00000000-0005-0000-0000-000078180000}"/>
    <cellStyle name="Input 13 2 4" xfId="4875" xr:uid="{00000000-0005-0000-0000-000079180000}"/>
    <cellStyle name="Input 13 2 4 2" xfId="7827" xr:uid="{00000000-0005-0000-0000-00007A180000}"/>
    <cellStyle name="Input 13 2 4 2 2" xfId="12567" xr:uid="{00000000-0005-0000-0000-00007B180000}"/>
    <cellStyle name="Input 13 2 4 2 3" xfId="15096" xr:uid="{00000000-0005-0000-0000-00007C180000}"/>
    <cellStyle name="Input 13 2 5" xfId="6362" xr:uid="{00000000-0005-0000-0000-00007D180000}"/>
    <cellStyle name="Input 13 2 5 2" xfId="11276" xr:uid="{00000000-0005-0000-0000-00007E180000}"/>
    <cellStyle name="Input 13 2 5 3" xfId="13884" xr:uid="{00000000-0005-0000-0000-00007F180000}"/>
    <cellStyle name="Input 13 2 6" xfId="6773" xr:uid="{00000000-0005-0000-0000-000080180000}"/>
    <cellStyle name="Input 13 2 6 2" xfId="11542" xr:uid="{00000000-0005-0000-0000-000081180000}"/>
    <cellStyle name="Input 13 2 6 3" xfId="14081" xr:uid="{00000000-0005-0000-0000-000082180000}"/>
    <cellStyle name="Input 13 2 7" xfId="9552" xr:uid="{00000000-0005-0000-0000-000083180000}"/>
    <cellStyle name="Input 13 2 8" xfId="9343" xr:uid="{00000000-0005-0000-0000-000084180000}"/>
    <cellStyle name="Input 13 3" xfId="2442" xr:uid="{00000000-0005-0000-0000-000085180000}"/>
    <cellStyle name="Input 13 3 2" xfId="5320" xr:uid="{00000000-0005-0000-0000-000086180000}"/>
    <cellStyle name="Input 13 3 2 2" xfId="8270" xr:uid="{00000000-0005-0000-0000-000087180000}"/>
    <cellStyle name="Input 13 3 2 2 2" xfId="13010" xr:uid="{00000000-0005-0000-0000-000088180000}"/>
    <cellStyle name="Input 13 3 2 2 3" xfId="15539" xr:uid="{00000000-0005-0000-0000-000089180000}"/>
    <cellStyle name="Input 13 3 3" xfId="4874" xr:uid="{00000000-0005-0000-0000-00008A180000}"/>
    <cellStyle name="Input 13 3 3 2" xfId="7826" xr:uid="{00000000-0005-0000-0000-00008B180000}"/>
    <cellStyle name="Input 13 3 3 2 2" xfId="12566" xr:uid="{00000000-0005-0000-0000-00008C180000}"/>
    <cellStyle name="Input 13 3 3 2 3" xfId="15095" xr:uid="{00000000-0005-0000-0000-00008D180000}"/>
    <cellStyle name="Input 13 3 4" xfId="6772" xr:uid="{00000000-0005-0000-0000-00008E180000}"/>
    <cellStyle name="Input 13 3 4 2" xfId="11541" xr:uid="{00000000-0005-0000-0000-00008F180000}"/>
    <cellStyle name="Input 13 3 4 3" xfId="14080" xr:uid="{00000000-0005-0000-0000-000090180000}"/>
    <cellStyle name="Input 13 3 5" xfId="9551" xr:uid="{00000000-0005-0000-0000-000091180000}"/>
    <cellStyle name="Input 13 3 6" xfId="9497" xr:uid="{00000000-0005-0000-0000-000092180000}"/>
    <cellStyle name="Input 13 4" xfId="4231" xr:uid="{00000000-0005-0000-0000-000093180000}"/>
    <cellStyle name="Input 13 4 2" xfId="5764" xr:uid="{00000000-0005-0000-0000-000094180000}"/>
    <cellStyle name="Input 13 4 2 2" xfId="8714" xr:uid="{00000000-0005-0000-0000-000095180000}"/>
    <cellStyle name="Input 13 4 2 2 2" xfId="13454" xr:uid="{00000000-0005-0000-0000-000096180000}"/>
    <cellStyle name="Input 13 4 2 2 3" xfId="15983" xr:uid="{00000000-0005-0000-0000-000097180000}"/>
    <cellStyle name="Input 13 4 3" xfId="7255" xr:uid="{00000000-0005-0000-0000-000098180000}"/>
    <cellStyle name="Input 13 4 3 2" xfId="11995" xr:uid="{00000000-0005-0000-0000-000099180000}"/>
    <cellStyle name="Input 13 4 3 3" xfId="14524" xr:uid="{00000000-0005-0000-0000-00009A180000}"/>
    <cellStyle name="Input 13 4 4" xfId="10333" xr:uid="{00000000-0005-0000-0000-00009B180000}"/>
    <cellStyle name="Input 13 4 5" xfId="9207" xr:uid="{00000000-0005-0000-0000-00009C180000}"/>
    <cellStyle name="Input 13 5" xfId="4609" xr:uid="{00000000-0005-0000-0000-00009D180000}"/>
    <cellStyle name="Input 13 5 2" xfId="7563" xr:uid="{00000000-0005-0000-0000-00009E180000}"/>
    <cellStyle name="Input 13 5 2 2" xfId="12303" xr:uid="{00000000-0005-0000-0000-00009F180000}"/>
    <cellStyle name="Input 13 5 2 3" xfId="14832" xr:uid="{00000000-0005-0000-0000-0000A0180000}"/>
    <cellStyle name="Input 13 5 3" xfId="10642" xr:uid="{00000000-0005-0000-0000-0000A1180000}"/>
    <cellStyle name="Input 13 5 4" xfId="9983" xr:uid="{00000000-0005-0000-0000-0000A2180000}"/>
    <cellStyle name="Input 13 6" xfId="6363" xr:uid="{00000000-0005-0000-0000-0000A3180000}"/>
    <cellStyle name="Input 13 6 2" xfId="11277" xr:uid="{00000000-0005-0000-0000-0000A4180000}"/>
    <cellStyle name="Input 13 6 3" xfId="13885" xr:uid="{00000000-0005-0000-0000-0000A5180000}"/>
    <cellStyle name="Input 14" xfId="1618" xr:uid="{00000000-0005-0000-0000-0000A6180000}"/>
    <cellStyle name="Input 14 2" xfId="2445" xr:uid="{00000000-0005-0000-0000-0000A7180000}"/>
    <cellStyle name="Input 14 2 2" xfId="4234" xr:uid="{00000000-0005-0000-0000-0000A8180000}"/>
    <cellStyle name="Input 14 2 2 2" xfId="5767" xr:uid="{00000000-0005-0000-0000-0000A9180000}"/>
    <cellStyle name="Input 14 2 2 2 2" xfId="8717" xr:uid="{00000000-0005-0000-0000-0000AA180000}"/>
    <cellStyle name="Input 14 2 2 2 2 2" xfId="13457" xr:uid="{00000000-0005-0000-0000-0000AB180000}"/>
    <cellStyle name="Input 14 2 2 2 2 3" xfId="15986" xr:uid="{00000000-0005-0000-0000-0000AC180000}"/>
    <cellStyle name="Input 14 2 2 3" xfId="7258" xr:uid="{00000000-0005-0000-0000-0000AD180000}"/>
    <cellStyle name="Input 14 2 2 3 2" xfId="11998" xr:uid="{00000000-0005-0000-0000-0000AE180000}"/>
    <cellStyle name="Input 14 2 2 3 3" xfId="14527" xr:uid="{00000000-0005-0000-0000-0000AF180000}"/>
    <cellStyle name="Input 14 2 2 4" xfId="10336" xr:uid="{00000000-0005-0000-0000-0000B0180000}"/>
    <cellStyle name="Input 14 2 2 5" xfId="10133" xr:uid="{00000000-0005-0000-0000-0000B1180000}"/>
    <cellStyle name="Input 14 2 3" xfId="5323" xr:uid="{00000000-0005-0000-0000-0000B2180000}"/>
    <cellStyle name="Input 14 2 3 2" xfId="8273" xr:uid="{00000000-0005-0000-0000-0000B3180000}"/>
    <cellStyle name="Input 14 2 3 2 2" xfId="13013" xr:uid="{00000000-0005-0000-0000-0000B4180000}"/>
    <cellStyle name="Input 14 2 3 2 3" xfId="15542" xr:uid="{00000000-0005-0000-0000-0000B5180000}"/>
    <cellStyle name="Input 14 2 4" xfId="4877" xr:uid="{00000000-0005-0000-0000-0000B6180000}"/>
    <cellStyle name="Input 14 2 4 2" xfId="7829" xr:uid="{00000000-0005-0000-0000-0000B7180000}"/>
    <cellStyle name="Input 14 2 4 2 2" xfId="12569" xr:uid="{00000000-0005-0000-0000-0000B8180000}"/>
    <cellStyle name="Input 14 2 4 2 3" xfId="15098" xr:uid="{00000000-0005-0000-0000-0000B9180000}"/>
    <cellStyle name="Input 14 2 5" xfId="6360" xr:uid="{00000000-0005-0000-0000-0000BA180000}"/>
    <cellStyle name="Input 14 2 5 2" xfId="11274" xr:uid="{00000000-0005-0000-0000-0000BB180000}"/>
    <cellStyle name="Input 14 2 5 3" xfId="13882" xr:uid="{00000000-0005-0000-0000-0000BC180000}"/>
    <cellStyle name="Input 14 2 6" xfId="6775" xr:uid="{00000000-0005-0000-0000-0000BD180000}"/>
    <cellStyle name="Input 14 2 6 2" xfId="11544" xr:uid="{00000000-0005-0000-0000-0000BE180000}"/>
    <cellStyle name="Input 14 2 6 3" xfId="14083" xr:uid="{00000000-0005-0000-0000-0000BF180000}"/>
    <cellStyle name="Input 14 2 7" xfId="9554" xr:uid="{00000000-0005-0000-0000-0000C0180000}"/>
    <cellStyle name="Input 14 2 8" xfId="9496" xr:uid="{00000000-0005-0000-0000-0000C1180000}"/>
    <cellStyle name="Input 14 3" xfId="2444" xr:uid="{00000000-0005-0000-0000-0000C2180000}"/>
    <cellStyle name="Input 14 3 2" xfId="5322" xr:uid="{00000000-0005-0000-0000-0000C3180000}"/>
    <cellStyle name="Input 14 3 2 2" xfId="8272" xr:uid="{00000000-0005-0000-0000-0000C4180000}"/>
    <cellStyle name="Input 14 3 2 2 2" xfId="13012" xr:uid="{00000000-0005-0000-0000-0000C5180000}"/>
    <cellStyle name="Input 14 3 2 2 3" xfId="15541" xr:uid="{00000000-0005-0000-0000-0000C6180000}"/>
    <cellStyle name="Input 14 3 3" xfId="4876" xr:uid="{00000000-0005-0000-0000-0000C7180000}"/>
    <cellStyle name="Input 14 3 3 2" xfId="7828" xr:uid="{00000000-0005-0000-0000-0000C8180000}"/>
    <cellStyle name="Input 14 3 3 2 2" xfId="12568" xr:uid="{00000000-0005-0000-0000-0000C9180000}"/>
    <cellStyle name="Input 14 3 3 2 3" xfId="15097" xr:uid="{00000000-0005-0000-0000-0000CA180000}"/>
    <cellStyle name="Input 14 3 4" xfId="6774" xr:uid="{00000000-0005-0000-0000-0000CB180000}"/>
    <cellStyle name="Input 14 3 4 2" xfId="11543" xr:uid="{00000000-0005-0000-0000-0000CC180000}"/>
    <cellStyle name="Input 14 3 4 3" xfId="14082" xr:uid="{00000000-0005-0000-0000-0000CD180000}"/>
    <cellStyle name="Input 14 3 5" xfId="9553" xr:uid="{00000000-0005-0000-0000-0000CE180000}"/>
    <cellStyle name="Input 14 3 6" xfId="11507" xr:uid="{00000000-0005-0000-0000-0000CF180000}"/>
    <cellStyle name="Input 14 4" xfId="4233" xr:uid="{00000000-0005-0000-0000-0000D0180000}"/>
    <cellStyle name="Input 14 4 2" xfId="5766" xr:uid="{00000000-0005-0000-0000-0000D1180000}"/>
    <cellStyle name="Input 14 4 2 2" xfId="8716" xr:uid="{00000000-0005-0000-0000-0000D2180000}"/>
    <cellStyle name="Input 14 4 2 2 2" xfId="13456" xr:uid="{00000000-0005-0000-0000-0000D3180000}"/>
    <cellStyle name="Input 14 4 2 2 3" xfId="15985" xr:uid="{00000000-0005-0000-0000-0000D4180000}"/>
    <cellStyle name="Input 14 4 3" xfId="7257" xr:uid="{00000000-0005-0000-0000-0000D5180000}"/>
    <cellStyle name="Input 14 4 3 2" xfId="11997" xr:uid="{00000000-0005-0000-0000-0000D6180000}"/>
    <cellStyle name="Input 14 4 3 3" xfId="14526" xr:uid="{00000000-0005-0000-0000-0000D7180000}"/>
    <cellStyle name="Input 14 4 4" xfId="10335" xr:uid="{00000000-0005-0000-0000-0000D8180000}"/>
    <cellStyle name="Input 14 4 5" xfId="9206" xr:uid="{00000000-0005-0000-0000-0000D9180000}"/>
    <cellStyle name="Input 14 5" xfId="4610" xr:uid="{00000000-0005-0000-0000-0000DA180000}"/>
    <cellStyle name="Input 14 5 2" xfId="7564" xr:uid="{00000000-0005-0000-0000-0000DB180000}"/>
    <cellStyle name="Input 14 5 2 2" xfId="12304" xr:uid="{00000000-0005-0000-0000-0000DC180000}"/>
    <cellStyle name="Input 14 5 2 3" xfId="14833" xr:uid="{00000000-0005-0000-0000-0000DD180000}"/>
    <cellStyle name="Input 14 5 3" xfId="10643" xr:uid="{00000000-0005-0000-0000-0000DE180000}"/>
    <cellStyle name="Input 14 5 4" xfId="9054" xr:uid="{00000000-0005-0000-0000-0000DF180000}"/>
    <cellStyle name="Input 14 6" xfId="6361" xr:uid="{00000000-0005-0000-0000-0000E0180000}"/>
    <cellStyle name="Input 14 6 2" xfId="11275" xr:uid="{00000000-0005-0000-0000-0000E1180000}"/>
    <cellStyle name="Input 14 6 3" xfId="13883" xr:uid="{00000000-0005-0000-0000-0000E2180000}"/>
    <cellStyle name="Input 15" xfId="1619" xr:uid="{00000000-0005-0000-0000-0000E3180000}"/>
    <cellStyle name="Input 15 2" xfId="2447" xr:uid="{00000000-0005-0000-0000-0000E4180000}"/>
    <cellStyle name="Input 15 2 2" xfId="4236" xr:uid="{00000000-0005-0000-0000-0000E5180000}"/>
    <cellStyle name="Input 15 2 2 2" xfId="5769" xr:uid="{00000000-0005-0000-0000-0000E6180000}"/>
    <cellStyle name="Input 15 2 2 2 2" xfId="8719" xr:uid="{00000000-0005-0000-0000-0000E7180000}"/>
    <cellStyle name="Input 15 2 2 2 2 2" xfId="13459" xr:uid="{00000000-0005-0000-0000-0000E8180000}"/>
    <cellStyle name="Input 15 2 2 2 2 3" xfId="15988" xr:uid="{00000000-0005-0000-0000-0000E9180000}"/>
    <cellStyle name="Input 15 2 2 3" xfId="7260" xr:uid="{00000000-0005-0000-0000-0000EA180000}"/>
    <cellStyle name="Input 15 2 2 3 2" xfId="12000" xr:uid="{00000000-0005-0000-0000-0000EB180000}"/>
    <cellStyle name="Input 15 2 2 3 3" xfId="14529" xr:uid="{00000000-0005-0000-0000-0000EC180000}"/>
    <cellStyle name="Input 15 2 2 4" xfId="10338" xr:uid="{00000000-0005-0000-0000-0000ED180000}"/>
    <cellStyle name="Input 15 2 2 5" xfId="10132" xr:uid="{00000000-0005-0000-0000-0000EE180000}"/>
    <cellStyle name="Input 15 2 3" xfId="5325" xr:uid="{00000000-0005-0000-0000-0000EF180000}"/>
    <cellStyle name="Input 15 2 3 2" xfId="8275" xr:uid="{00000000-0005-0000-0000-0000F0180000}"/>
    <cellStyle name="Input 15 2 3 2 2" xfId="13015" xr:uid="{00000000-0005-0000-0000-0000F1180000}"/>
    <cellStyle name="Input 15 2 3 2 3" xfId="15544" xr:uid="{00000000-0005-0000-0000-0000F2180000}"/>
    <cellStyle name="Input 15 2 4" xfId="4879" xr:uid="{00000000-0005-0000-0000-0000F3180000}"/>
    <cellStyle name="Input 15 2 4 2" xfId="7831" xr:uid="{00000000-0005-0000-0000-0000F4180000}"/>
    <cellStyle name="Input 15 2 4 2 2" xfId="12571" xr:uid="{00000000-0005-0000-0000-0000F5180000}"/>
    <cellStyle name="Input 15 2 4 2 3" xfId="15100" xr:uid="{00000000-0005-0000-0000-0000F6180000}"/>
    <cellStyle name="Input 15 2 5" xfId="6358" xr:uid="{00000000-0005-0000-0000-0000F7180000}"/>
    <cellStyle name="Input 15 2 5 2" xfId="11272" xr:uid="{00000000-0005-0000-0000-0000F8180000}"/>
    <cellStyle name="Input 15 2 5 3" xfId="13880" xr:uid="{00000000-0005-0000-0000-0000F9180000}"/>
    <cellStyle name="Input 15 2 6" xfId="6777" xr:uid="{00000000-0005-0000-0000-0000FA180000}"/>
    <cellStyle name="Input 15 2 6 2" xfId="11546" xr:uid="{00000000-0005-0000-0000-0000FB180000}"/>
    <cellStyle name="Input 15 2 6 3" xfId="14085" xr:uid="{00000000-0005-0000-0000-0000FC180000}"/>
    <cellStyle name="Input 15 2 7" xfId="9556" xr:uid="{00000000-0005-0000-0000-0000FD180000}"/>
    <cellStyle name="Input 15 2 8" xfId="11506" xr:uid="{00000000-0005-0000-0000-0000FE180000}"/>
    <cellStyle name="Input 15 3" xfId="2446" xr:uid="{00000000-0005-0000-0000-0000FF180000}"/>
    <cellStyle name="Input 15 3 2" xfId="5324" xr:uid="{00000000-0005-0000-0000-000000190000}"/>
    <cellStyle name="Input 15 3 2 2" xfId="8274" xr:uid="{00000000-0005-0000-0000-000001190000}"/>
    <cellStyle name="Input 15 3 2 2 2" xfId="13014" xr:uid="{00000000-0005-0000-0000-000002190000}"/>
    <cellStyle name="Input 15 3 2 2 3" xfId="15543" xr:uid="{00000000-0005-0000-0000-000003190000}"/>
    <cellStyle name="Input 15 3 3" xfId="4878" xr:uid="{00000000-0005-0000-0000-000004190000}"/>
    <cellStyle name="Input 15 3 3 2" xfId="7830" xr:uid="{00000000-0005-0000-0000-000005190000}"/>
    <cellStyle name="Input 15 3 3 2 2" xfId="12570" xr:uid="{00000000-0005-0000-0000-000006190000}"/>
    <cellStyle name="Input 15 3 3 2 3" xfId="15099" xr:uid="{00000000-0005-0000-0000-000007190000}"/>
    <cellStyle name="Input 15 3 4" xfId="6776" xr:uid="{00000000-0005-0000-0000-000008190000}"/>
    <cellStyle name="Input 15 3 4 2" xfId="11545" xr:uid="{00000000-0005-0000-0000-000009190000}"/>
    <cellStyle name="Input 15 3 4 3" xfId="14084" xr:uid="{00000000-0005-0000-0000-00000A190000}"/>
    <cellStyle name="Input 15 3 5" xfId="9555" xr:uid="{00000000-0005-0000-0000-00000B190000}"/>
    <cellStyle name="Input 15 3 6" xfId="9342" xr:uid="{00000000-0005-0000-0000-00000C190000}"/>
    <cellStyle name="Input 15 4" xfId="4235" xr:uid="{00000000-0005-0000-0000-00000D190000}"/>
    <cellStyle name="Input 15 4 2" xfId="5768" xr:uid="{00000000-0005-0000-0000-00000E190000}"/>
    <cellStyle name="Input 15 4 2 2" xfId="8718" xr:uid="{00000000-0005-0000-0000-00000F190000}"/>
    <cellStyle name="Input 15 4 2 2 2" xfId="13458" xr:uid="{00000000-0005-0000-0000-000010190000}"/>
    <cellStyle name="Input 15 4 2 2 3" xfId="15987" xr:uid="{00000000-0005-0000-0000-000011190000}"/>
    <cellStyle name="Input 15 4 3" xfId="7259" xr:uid="{00000000-0005-0000-0000-000012190000}"/>
    <cellStyle name="Input 15 4 3 2" xfId="11999" xr:uid="{00000000-0005-0000-0000-000013190000}"/>
    <cellStyle name="Input 15 4 3 3" xfId="14528" xr:uid="{00000000-0005-0000-0000-000014190000}"/>
    <cellStyle name="Input 15 4 4" xfId="10337" xr:uid="{00000000-0005-0000-0000-000015190000}"/>
    <cellStyle name="Input 15 4 5" xfId="9205" xr:uid="{00000000-0005-0000-0000-000016190000}"/>
    <cellStyle name="Input 15 5" xfId="4611" xr:uid="{00000000-0005-0000-0000-000017190000}"/>
    <cellStyle name="Input 15 5 2" xfId="7565" xr:uid="{00000000-0005-0000-0000-000018190000}"/>
    <cellStyle name="Input 15 5 2 2" xfId="12305" xr:uid="{00000000-0005-0000-0000-000019190000}"/>
    <cellStyle name="Input 15 5 2 3" xfId="14834" xr:uid="{00000000-0005-0000-0000-00001A190000}"/>
    <cellStyle name="Input 15 5 3" xfId="10644" xr:uid="{00000000-0005-0000-0000-00001B190000}"/>
    <cellStyle name="Input 15 5 4" xfId="9982" xr:uid="{00000000-0005-0000-0000-00001C190000}"/>
    <cellStyle name="Input 15 6" xfId="6359" xr:uid="{00000000-0005-0000-0000-00001D190000}"/>
    <cellStyle name="Input 15 6 2" xfId="11273" xr:uid="{00000000-0005-0000-0000-00001E190000}"/>
    <cellStyle name="Input 15 6 3" xfId="13881" xr:uid="{00000000-0005-0000-0000-00001F190000}"/>
    <cellStyle name="Input 16" xfId="1620" xr:uid="{00000000-0005-0000-0000-000020190000}"/>
    <cellStyle name="Input 16 2" xfId="2449" xr:uid="{00000000-0005-0000-0000-000021190000}"/>
    <cellStyle name="Input 16 2 2" xfId="4238" xr:uid="{00000000-0005-0000-0000-000022190000}"/>
    <cellStyle name="Input 16 2 2 2" xfId="5771" xr:uid="{00000000-0005-0000-0000-000023190000}"/>
    <cellStyle name="Input 16 2 2 2 2" xfId="8721" xr:uid="{00000000-0005-0000-0000-000024190000}"/>
    <cellStyle name="Input 16 2 2 2 2 2" xfId="13461" xr:uid="{00000000-0005-0000-0000-000025190000}"/>
    <cellStyle name="Input 16 2 2 2 2 3" xfId="15990" xr:uid="{00000000-0005-0000-0000-000026190000}"/>
    <cellStyle name="Input 16 2 2 3" xfId="7262" xr:uid="{00000000-0005-0000-0000-000027190000}"/>
    <cellStyle name="Input 16 2 2 3 2" xfId="12002" xr:uid="{00000000-0005-0000-0000-000028190000}"/>
    <cellStyle name="Input 16 2 2 3 3" xfId="14531" xr:uid="{00000000-0005-0000-0000-000029190000}"/>
    <cellStyle name="Input 16 2 2 4" xfId="10340" xr:uid="{00000000-0005-0000-0000-00002A190000}"/>
    <cellStyle name="Input 16 2 2 5" xfId="10131" xr:uid="{00000000-0005-0000-0000-00002B190000}"/>
    <cellStyle name="Input 16 2 3" xfId="5327" xr:uid="{00000000-0005-0000-0000-00002C190000}"/>
    <cellStyle name="Input 16 2 3 2" xfId="8277" xr:uid="{00000000-0005-0000-0000-00002D190000}"/>
    <cellStyle name="Input 16 2 3 2 2" xfId="13017" xr:uid="{00000000-0005-0000-0000-00002E190000}"/>
    <cellStyle name="Input 16 2 3 2 3" xfId="15546" xr:uid="{00000000-0005-0000-0000-00002F190000}"/>
    <cellStyle name="Input 16 2 4" xfId="4881" xr:uid="{00000000-0005-0000-0000-000030190000}"/>
    <cellStyle name="Input 16 2 4 2" xfId="7833" xr:uid="{00000000-0005-0000-0000-000031190000}"/>
    <cellStyle name="Input 16 2 4 2 2" xfId="12573" xr:uid="{00000000-0005-0000-0000-000032190000}"/>
    <cellStyle name="Input 16 2 4 2 3" xfId="15102" xr:uid="{00000000-0005-0000-0000-000033190000}"/>
    <cellStyle name="Input 16 2 5" xfId="6356" xr:uid="{00000000-0005-0000-0000-000034190000}"/>
    <cellStyle name="Input 16 2 5 2" xfId="11270" xr:uid="{00000000-0005-0000-0000-000035190000}"/>
    <cellStyle name="Input 16 2 5 3" xfId="13878" xr:uid="{00000000-0005-0000-0000-000036190000}"/>
    <cellStyle name="Input 16 2 6" xfId="6779" xr:uid="{00000000-0005-0000-0000-000037190000}"/>
    <cellStyle name="Input 16 2 6 2" xfId="11548" xr:uid="{00000000-0005-0000-0000-000038190000}"/>
    <cellStyle name="Input 16 2 6 3" xfId="14087" xr:uid="{00000000-0005-0000-0000-000039190000}"/>
    <cellStyle name="Input 16 2 7" xfId="9558" xr:uid="{00000000-0005-0000-0000-00003A190000}"/>
    <cellStyle name="Input 16 2 8" xfId="9341" xr:uid="{00000000-0005-0000-0000-00003B190000}"/>
    <cellStyle name="Input 16 3" xfId="2448" xr:uid="{00000000-0005-0000-0000-00003C190000}"/>
    <cellStyle name="Input 16 3 2" xfId="5326" xr:uid="{00000000-0005-0000-0000-00003D190000}"/>
    <cellStyle name="Input 16 3 2 2" xfId="8276" xr:uid="{00000000-0005-0000-0000-00003E190000}"/>
    <cellStyle name="Input 16 3 2 2 2" xfId="13016" xr:uid="{00000000-0005-0000-0000-00003F190000}"/>
    <cellStyle name="Input 16 3 2 2 3" xfId="15545" xr:uid="{00000000-0005-0000-0000-000040190000}"/>
    <cellStyle name="Input 16 3 3" xfId="4880" xr:uid="{00000000-0005-0000-0000-000041190000}"/>
    <cellStyle name="Input 16 3 3 2" xfId="7832" xr:uid="{00000000-0005-0000-0000-000042190000}"/>
    <cellStyle name="Input 16 3 3 2 2" xfId="12572" xr:uid="{00000000-0005-0000-0000-000043190000}"/>
    <cellStyle name="Input 16 3 3 2 3" xfId="15101" xr:uid="{00000000-0005-0000-0000-000044190000}"/>
    <cellStyle name="Input 16 3 4" xfId="6778" xr:uid="{00000000-0005-0000-0000-000045190000}"/>
    <cellStyle name="Input 16 3 4 2" xfId="11547" xr:uid="{00000000-0005-0000-0000-000046190000}"/>
    <cellStyle name="Input 16 3 4 3" xfId="14086" xr:uid="{00000000-0005-0000-0000-000047190000}"/>
    <cellStyle name="Input 16 3 5" xfId="9557" xr:uid="{00000000-0005-0000-0000-000048190000}"/>
    <cellStyle name="Input 16 3 6" xfId="9495" xr:uid="{00000000-0005-0000-0000-000049190000}"/>
    <cellStyle name="Input 16 4" xfId="4237" xr:uid="{00000000-0005-0000-0000-00004A190000}"/>
    <cellStyle name="Input 16 4 2" xfId="5770" xr:uid="{00000000-0005-0000-0000-00004B190000}"/>
    <cellStyle name="Input 16 4 2 2" xfId="8720" xr:uid="{00000000-0005-0000-0000-00004C190000}"/>
    <cellStyle name="Input 16 4 2 2 2" xfId="13460" xr:uid="{00000000-0005-0000-0000-00004D190000}"/>
    <cellStyle name="Input 16 4 2 2 3" xfId="15989" xr:uid="{00000000-0005-0000-0000-00004E190000}"/>
    <cellStyle name="Input 16 4 3" xfId="7261" xr:uid="{00000000-0005-0000-0000-00004F190000}"/>
    <cellStyle name="Input 16 4 3 2" xfId="12001" xr:uid="{00000000-0005-0000-0000-000050190000}"/>
    <cellStyle name="Input 16 4 3 3" xfId="14530" xr:uid="{00000000-0005-0000-0000-000051190000}"/>
    <cellStyle name="Input 16 4 4" xfId="10339" xr:uid="{00000000-0005-0000-0000-000052190000}"/>
    <cellStyle name="Input 16 4 5" xfId="9204" xr:uid="{00000000-0005-0000-0000-000053190000}"/>
    <cellStyle name="Input 16 5" xfId="4612" xr:uid="{00000000-0005-0000-0000-000054190000}"/>
    <cellStyle name="Input 16 5 2" xfId="7566" xr:uid="{00000000-0005-0000-0000-000055190000}"/>
    <cellStyle name="Input 16 5 2 2" xfId="12306" xr:uid="{00000000-0005-0000-0000-000056190000}"/>
    <cellStyle name="Input 16 5 2 3" xfId="14835" xr:uid="{00000000-0005-0000-0000-000057190000}"/>
    <cellStyle name="Input 16 5 3" xfId="10645" xr:uid="{00000000-0005-0000-0000-000058190000}"/>
    <cellStyle name="Input 16 5 4" xfId="9053" xr:uid="{00000000-0005-0000-0000-000059190000}"/>
    <cellStyle name="Input 16 6" xfId="6357" xr:uid="{00000000-0005-0000-0000-00005A190000}"/>
    <cellStyle name="Input 16 6 2" xfId="11271" xr:uid="{00000000-0005-0000-0000-00005B190000}"/>
    <cellStyle name="Input 16 6 3" xfId="13879" xr:uid="{00000000-0005-0000-0000-00005C190000}"/>
    <cellStyle name="Input 17" xfId="1621" xr:uid="{00000000-0005-0000-0000-00005D190000}"/>
    <cellStyle name="Input 17 2" xfId="2451" xr:uid="{00000000-0005-0000-0000-00005E190000}"/>
    <cellStyle name="Input 17 2 2" xfId="4240" xr:uid="{00000000-0005-0000-0000-00005F190000}"/>
    <cellStyle name="Input 17 2 2 2" xfId="5773" xr:uid="{00000000-0005-0000-0000-000060190000}"/>
    <cellStyle name="Input 17 2 2 2 2" xfId="8723" xr:uid="{00000000-0005-0000-0000-000061190000}"/>
    <cellStyle name="Input 17 2 2 2 2 2" xfId="13463" xr:uid="{00000000-0005-0000-0000-000062190000}"/>
    <cellStyle name="Input 17 2 2 2 2 3" xfId="15992" xr:uid="{00000000-0005-0000-0000-000063190000}"/>
    <cellStyle name="Input 17 2 2 3" xfId="7264" xr:uid="{00000000-0005-0000-0000-000064190000}"/>
    <cellStyle name="Input 17 2 2 3 2" xfId="12004" xr:uid="{00000000-0005-0000-0000-000065190000}"/>
    <cellStyle name="Input 17 2 2 3 3" xfId="14533" xr:uid="{00000000-0005-0000-0000-000066190000}"/>
    <cellStyle name="Input 17 2 2 4" xfId="10342" xr:uid="{00000000-0005-0000-0000-000067190000}"/>
    <cellStyle name="Input 17 2 2 5" xfId="10130" xr:uid="{00000000-0005-0000-0000-000068190000}"/>
    <cellStyle name="Input 17 2 3" xfId="5329" xr:uid="{00000000-0005-0000-0000-000069190000}"/>
    <cellStyle name="Input 17 2 3 2" xfId="8279" xr:uid="{00000000-0005-0000-0000-00006A190000}"/>
    <cellStyle name="Input 17 2 3 2 2" xfId="13019" xr:uid="{00000000-0005-0000-0000-00006B190000}"/>
    <cellStyle name="Input 17 2 3 2 3" xfId="15548" xr:uid="{00000000-0005-0000-0000-00006C190000}"/>
    <cellStyle name="Input 17 2 4" xfId="4883" xr:uid="{00000000-0005-0000-0000-00006D190000}"/>
    <cellStyle name="Input 17 2 4 2" xfId="7835" xr:uid="{00000000-0005-0000-0000-00006E190000}"/>
    <cellStyle name="Input 17 2 4 2 2" xfId="12575" xr:uid="{00000000-0005-0000-0000-00006F190000}"/>
    <cellStyle name="Input 17 2 4 2 3" xfId="15104" xr:uid="{00000000-0005-0000-0000-000070190000}"/>
    <cellStyle name="Input 17 2 5" xfId="6354" xr:uid="{00000000-0005-0000-0000-000071190000}"/>
    <cellStyle name="Input 17 2 5 2" xfId="11268" xr:uid="{00000000-0005-0000-0000-000072190000}"/>
    <cellStyle name="Input 17 2 5 3" xfId="13876" xr:uid="{00000000-0005-0000-0000-000073190000}"/>
    <cellStyle name="Input 17 2 6" xfId="6781" xr:uid="{00000000-0005-0000-0000-000074190000}"/>
    <cellStyle name="Input 17 2 6 2" xfId="11550" xr:uid="{00000000-0005-0000-0000-000075190000}"/>
    <cellStyle name="Input 17 2 6 3" xfId="14089" xr:uid="{00000000-0005-0000-0000-000076190000}"/>
    <cellStyle name="Input 17 2 7" xfId="9560" xr:uid="{00000000-0005-0000-0000-000077190000}"/>
    <cellStyle name="Input 17 2 8" xfId="9494" xr:uid="{00000000-0005-0000-0000-000078190000}"/>
    <cellStyle name="Input 17 3" xfId="2450" xr:uid="{00000000-0005-0000-0000-000079190000}"/>
    <cellStyle name="Input 17 3 2" xfId="5328" xr:uid="{00000000-0005-0000-0000-00007A190000}"/>
    <cellStyle name="Input 17 3 2 2" xfId="8278" xr:uid="{00000000-0005-0000-0000-00007B190000}"/>
    <cellStyle name="Input 17 3 2 2 2" xfId="13018" xr:uid="{00000000-0005-0000-0000-00007C190000}"/>
    <cellStyle name="Input 17 3 2 2 3" xfId="15547" xr:uid="{00000000-0005-0000-0000-00007D190000}"/>
    <cellStyle name="Input 17 3 3" xfId="4882" xr:uid="{00000000-0005-0000-0000-00007E190000}"/>
    <cellStyle name="Input 17 3 3 2" xfId="7834" xr:uid="{00000000-0005-0000-0000-00007F190000}"/>
    <cellStyle name="Input 17 3 3 2 2" xfId="12574" xr:uid="{00000000-0005-0000-0000-000080190000}"/>
    <cellStyle name="Input 17 3 3 2 3" xfId="15103" xr:uid="{00000000-0005-0000-0000-000081190000}"/>
    <cellStyle name="Input 17 3 4" xfId="6780" xr:uid="{00000000-0005-0000-0000-000082190000}"/>
    <cellStyle name="Input 17 3 4 2" xfId="11549" xr:uid="{00000000-0005-0000-0000-000083190000}"/>
    <cellStyle name="Input 17 3 4 3" xfId="14088" xr:uid="{00000000-0005-0000-0000-000084190000}"/>
    <cellStyle name="Input 17 3 5" xfId="9559" xr:uid="{00000000-0005-0000-0000-000085190000}"/>
    <cellStyle name="Input 17 3 6" xfId="11505" xr:uid="{00000000-0005-0000-0000-000086190000}"/>
    <cellStyle name="Input 17 4" xfId="4239" xr:uid="{00000000-0005-0000-0000-000087190000}"/>
    <cellStyle name="Input 17 4 2" xfId="5772" xr:uid="{00000000-0005-0000-0000-000088190000}"/>
    <cellStyle name="Input 17 4 2 2" xfId="8722" xr:uid="{00000000-0005-0000-0000-000089190000}"/>
    <cellStyle name="Input 17 4 2 2 2" xfId="13462" xr:uid="{00000000-0005-0000-0000-00008A190000}"/>
    <cellStyle name="Input 17 4 2 2 3" xfId="15991" xr:uid="{00000000-0005-0000-0000-00008B190000}"/>
    <cellStyle name="Input 17 4 3" xfId="7263" xr:uid="{00000000-0005-0000-0000-00008C190000}"/>
    <cellStyle name="Input 17 4 3 2" xfId="12003" xr:uid="{00000000-0005-0000-0000-00008D190000}"/>
    <cellStyle name="Input 17 4 3 3" xfId="14532" xr:uid="{00000000-0005-0000-0000-00008E190000}"/>
    <cellStyle name="Input 17 4 4" xfId="10341" xr:uid="{00000000-0005-0000-0000-00008F190000}"/>
    <cellStyle name="Input 17 4 5" xfId="9203" xr:uid="{00000000-0005-0000-0000-000090190000}"/>
    <cellStyle name="Input 17 5" xfId="4613" xr:uid="{00000000-0005-0000-0000-000091190000}"/>
    <cellStyle name="Input 17 5 2" xfId="7567" xr:uid="{00000000-0005-0000-0000-000092190000}"/>
    <cellStyle name="Input 17 5 2 2" xfId="12307" xr:uid="{00000000-0005-0000-0000-000093190000}"/>
    <cellStyle name="Input 17 5 2 3" xfId="14836" xr:uid="{00000000-0005-0000-0000-000094190000}"/>
    <cellStyle name="Input 17 5 3" xfId="10646" xr:uid="{00000000-0005-0000-0000-000095190000}"/>
    <cellStyle name="Input 17 5 4" xfId="9981" xr:uid="{00000000-0005-0000-0000-000096190000}"/>
    <cellStyle name="Input 17 6" xfId="6355" xr:uid="{00000000-0005-0000-0000-000097190000}"/>
    <cellStyle name="Input 17 6 2" xfId="11269" xr:uid="{00000000-0005-0000-0000-000098190000}"/>
    <cellStyle name="Input 17 6 3" xfId="13877" xr:uid="{00000000-0005-0000-0000-000099190000}"/>
    <cellStyle name="Input 18" xfId="1622" xr:uid="{00000000-0005-0000-0000-00009A190000}"/>
    <cellStyle name="Input 18 2" xfId="2453" xr:uid="{00000000-0005-0000-0000-00009B190000}"/>
    <cellStyle name="Input 18 2 2" xfId="4242" xr:uid="{00000000-0005-0000-0000-00009C190000}"/>
    <cellStyle name="Input 18 2 2 2" xfId="5775" xr:uid="{00000000-0005-0000-0000-00009D190000}"/>
    <cellStyle name="Input 18 2 2 2 2" xfId="8725" xr:uid="{00000000-0005-0000-0000-00009E190000}"/>
    <cellStyle name="Input 18 2 2 2 2 2" xfId="13465" xr:uid="{00000000-0005-0000-0000-00009F190000}"/>
    <cellStyle name="Input 18 2 2 2 2 3" xfId="15994" xr:uid="{00000000-0005-0000-0000-0000A0190000}"/>
    <cellStyle name="Input 18 2 2 3" xfId="7266" xr:uid="{00000000-0005-0000-0000-0000A1190000}"/>
    <cellStyle name="Input 18 2 2 3 2" xfId="12006" xr:uid="{00000000-0005-0000-0000-0000A2190000}"/>
    <cellStyle name="Input 18 2 2 3 3" xfId="14535" xr:uid="{00000000-0005-0000-0000-0000A3190000}"/>
    <cellStyle name="Input 18 2 2 4" xfId="10344" xr:uid="{00000000-0005-0000-0000-0000A4190000}"/>
    <cellStyle name="Input 18 2 2 5" xfId="10129" xr:uid="{00000000-0005-0000-0000-0000A5190000}"/>
    <cellStyle name="Input 18 2 3" xfId="5331" xr:uid="{00000000-0005-0000-0000-0000A6190000}"/>
    <cellStyle name="Input 18 2 3 2" xfId="8281" xr:uid="{00000000-0005-0000-0000-0000A7190000}"/>
    <cellStyle name="Input 18 2 3 2 2" xfId="13021" xr:uid="{00000000-0005-0000-0000-0000A8190000}"/>
    <cellStyle name="Input 18 2 3 2 3" xfId="15550" xr:uid="{00000000-0005-0000-0000-0000A9190000}"/>
    <cellStyle name="Input 18 2 4" xfId="4885" xr:uid="{00000000-0005-0000-0000-0000AA190000}"/>
    <cellStyle name="Input 18 2 4 2" xfId="7837" xr:uid="{00000000-0005-0000-0000-0000AB190000}"/>
    <cellStyle name="Input 18 2 4 2 2" xfId="12577" xr:uid="{00000000-0005-0000-0000-0000AC190000}"/>
    <cellStyle name="Input 18 2 4 2 3" xfId="15106" xr:uid="{00000000-0005-0000-0000-0000AD190000}"/>
    <cellStyle name="Input 18 2 5" xfId="6352" xr:uid="{00000000-0005-0000-0000-0000AE190000}"/>
    <cellStyle name="Input 18 2 5 2" xfId="11266" xr:uid="{00000000-0005-0000-0000-0000AF190000}"/>
    <cellStyle name="Input 18 2 5 3" xfId="13874" xr:uid="{00000000-0005-0000-0000-0000B0190000}"/>
    <cellStyle name="Input 18 2 6" xfId="6783" xr:uid="{00000000-0005-0000-0000-0000B1190000}"/>
    <cellStyle name="Input 18 2 6 2" xfId="11552" xr:uid="{00000000-0005-0000-0000-0000B2190000}"/>
    <cellStyle name="Input 18 2 6 3" xfId="14091" xr:uid="{00000000-0005-0000-0000-0000B3190000}"/>
    <cellStyle name="Input 18 2 7" xfId="9562" xr:uid="{00000000-0005-0000-0000-0000B4190000}"/>
    <cellStyle name="Input 18 2 8" xfId="11504" xr:uid="{00000000-0005-0000-0000-0000B5190000}"/>
    <cellStyle name="Input 18 3" xfId="2452" xr:uid="{00000000-0005-0000-0000-0000B6190000}"/>
    <cellStyle name="Input 18 3 2" xfId="5330" xr:uid="{00000000-0005-0000-0000-0000B7190000}"/>
    <cellStyle name="Input 18 3 2 2" xfId="8280" xr:uid="{00000000-0005-0000-0000-0000B8190000}"/>
    <cellStyle name="Input 18 3 2 2 2" xfId="13020" xr:uid="{00000000-0005-0000-0000-0000B9190000}"/>
    <cellStyle name="Input 18 3 2 2 3" xfId="15549" xr:uid="{00000000-0005-0000-0000-0000BA190000}"/>
    <cellStyle name="Input 18 3 3" xfId="4884" xr:uid="{00000000-0005-0000-0000-0000BB190000}"/>
    <cellStyle name="Input 18 3 3 2" xfId="7836" xr:uid="{00000000-0005-0000-0000-0000BC190000}"/>
    <cellStyle name="Input 18 3 3 2 2" xfId="12576" xr:uid="{00000000-0005-0000-0000-0000BD190000}"/>
    <cellStyle name="Input 18 3 3 2 3" xfId="15105" xr:uid="{00000000-0005-0000-0000-0000BE190000}"/>
    <cellStyle name="Input 18 3 4" xfId="6782" xr:uid="{00000000-0005-0000-0000-0000BF190000}"/>
    <cellStyle name="Input 18 3 4 2" xfId="11551" xr:uid="{00000000-0005-0000-0000-0000C0190000}"/>
    <cellStyle name="Input 18 3 4 3" xfId="14090" xr:uid="{00000000-0005-0000-0000-0000C1190000}"/>
    <cellStyle name="Input 18 3 5" xfId="9561" xr:uid="{00000000-0005-0000-0000-0000C2190000}"/>
    <cellStyle name="Input 18 3 6" xfId="9340" xr:uid="{00000000-0005-0000-0000-0000C3190000}"/>
    <cellStyle name="Input 18 4" xfId="4241" xr:uid="{00000000-0005-0000-0000-0000C4190000}"/>
    <cellStyle name="Input 18 4 2" xfId="5774" xr:uid="{00000000-0005-0000-0000-0000C5190000}"/>
    <cellStyle name="Input 18 4 2 2" xfId="8724" xr:uid="{00000000-0005-0000-0000-0000C6190000}"/>
    <cellStyle name="Input 18 4 2 2 2" xfId="13464" xr:uid="{00000000-0005-0000-0000-0000C7190000}"/>
    <cellStyle name="Input 18 4 2 2 3" xfId="15993" xr:uid="{00000000-0005-0000-0000-0000C8190000}"/>
    <cellStyle name="Input 18 4 3" xfId="7265" xr:uid="{00000000-0005-0000-0000-0000C9190000}"/>
    <cellStyle name="Input 18 4 3 2" xfId="12005" xr:uid="{00000000-0005-0000-0000-0000CA190000}"/>
    <cellStyle name="Input 18 4 3 3" xfId="14534" xr:uid="{00000000-0005-0000-0000-0000CB190000}"/>
    <cellStyle name="Input 18 4 4" xfId="10343" xr:uid="{00000000-0005-0000-0000-0000CC190000}"/>
    <cellStyle name="Input 18 4 5" xfId="9202" xr:uid="{00000000-0005-0000-0000-0000CD190000}"/>
    <cellStyle name="Input 18 5" xfId="4614" xr:uid="{00000000-0005-0000-0000-0000CE190000}"/>
    <cellStyle name="Input 18 5 2" xfId="7568" xr:uid="{00000000-0005-0000-0000-0000CF190000}"/>
    <cellStyle name="Input 18 5 2 2" xfId="12308" xr:uid="{00000000-0005-0000-0000-0000D0190000}"/>
    <cellStyle name="Input 18 5 2 3" xfId="14837" xr:uid="{00000000-0005-0000-0000-0000D1190000}"/>
    <cellStyle name="Input 18 5 3" xfId="10647" xr:uid="{00000000-0005-0000-0000-0000D2190000}"/>
    <cellStyle name="Input 18 5 4" xfId="9052" xr:uid="{00000000-0005-0000-0000-0000D3190000}"/>
    <cellStyle name="Input 18 6" xfId="6353" xr:uid="{00000000-0005-0000-0000-0000D4190000}"/>
    <cellStyle name="Input 18 6 2" xfId="11267" xr:uid="{00000000-0005-0000-0000-0000D5190000}"/>
    <cellStyle name="Input 18 6 3" xfId="13875" xr:uid="{00000000-0005-0000-0000-0000D6190000}"/>
    <cellStyle name="Input 19" xfId="1623" xr:uid="{00000000-0005-0000-0000-0000D7190000}"/>
    <cellStyle name="Input 19 2" xfId="2455" xr:uid="{00000000-0005-0000-0000-0000D8190000}"/>
    <cellStyle name="Input 19 2 2" xfId="4244" xr:uid="{00000000-0005-0000-0000-0000D9190000}"/>
    <cellStyle name="Input 19 2 2 2" xfId="5777" xr:uid="{00000000-0005-0000-0000-0000DA190000}"/>
    <cellStyle name="Input 19 2 2 2 2" xfId="8727" xr:uid="{00000000-0005-0000-0000-0000DB190000}"/>
    <cellStyle name="Input 19 2 2 2 2 2" xfId="13467" xr:uid="{00000000-0005-0000-0000-0000DC190000}"/>
    <cellStyle name="Input 19 2 2 2 2 3" xfId="15996" xr:uid="{00000000-0005-0000-0000-0000DD190000}"/>
    <cellStyle name="Input 19 2 2 3" xfId="7268" xr:uid="{00000000-0005-0000-0000-0000DE190000}"/>
    <cellStyle name="Input 19 2 2 3 2" xfId="12008" xr:uid="{00000000-0005-0000-0000-0000DF190000}"/>
    <cellStyle name="Input 19 2 2 3 3" xfId="14537" xr:uid="{00000000-0005-0000-0000-0000E0190000}"/>
    <cellStyle name="Input 19 2 2 4" xfId="10346" xr:uid="{00000000-0005-0000-0000-0000E1190000}"/>
    <cellStyle name="Input 19 2 2 5" xfId="10128" xr:uid="{00000000-0005-0000-0000-0000E2190000}"/>
    <cellStyle name="Input 19 2 3" xfId="5333" xr:uid="{00000000-0005-0000-0000-0000E3190000}"/>
    <cellStyle name="Input 19 2 3 2" xfId="8283" xr:uid="{00000000-0005-0000-0000-0000E4190000}"/>
    <cellStyle name="Input 19 2 3 2 2" xfId="13023" xr:uid="{00000000-0005-0000-0000-0000E5190000}"/>
    <cellStyle name="Input 19 2 3 2 3" xfId="15552" xr:uid="{00000000-0005-0000-0000-0000E6190000}"/>
    <cellStyle name="Input 19 2 4" xfId="4887" xr:uid="{00000000-0005-0000-0000-0000E7190000}"/>
    <cellStyle name="Input 19 2 4 2" xfId="7839" xr:uid="{00000000-0005-0000-0000-0000E8190000}"/>
    <cellStyle name="Input 19 2 4 2 2" xfId="12579" xr:uid="{00000000-0005-0000-0000-0000E9190000}"/>
    <cellStyle name="Input 19 2 4 2 3" xfId="15108" xr:uid="{00000000-0005-0000-0000-0000EA190000}"/>
    <cellStyle name="Input 19 2 5" xfId="6350" xr:uid="{00000000-0005-0000-0000-0000EB190000}"/>
    <cellStyle name="Input 19 2 5 2" xfId="11264" xr:uid="{00000000-0005-0000-0000-0000EC190000}"/>
    <cellStyle name="Input 19 2 5 3" xfId="13872" xr:uid="{00000000-0005-0000-0000-0000ED190000}"/>
    <cellStyle name="Input 19 2 6" xfId="6785" xr:uid="{00000000-0005-0000-0000-0000EE190000}"/>
    <cellStyle name="Input 19 2 6 2" xfId="11554" xr:uid="{00000000-0005-0000-0000-0000EF190000}"/>
    <cellStyle name="Input 19 2 6 3" xfId="14093" xr:uid="{00000000-0005-0000-0000-0000F0190000}"/>
    <cellStyle name="Input 19 2 7" xfId="9564" xr:uid="{00000000-0005-0000-0000-0000F1190000}"/>
    <cellStyle name="Input 19 2 8" xfId="9339" xr:uid="{00000000-0005-0000-0000-0000F2190000}"/>
    <cellStyle name="Input 19 3" xfId="2454" xr:uid="{00000000-0005-0000-0000-0000F3190000}"/>
    <cellStyle name="Input 19 3 2" xfId="5332" xr:uid="{00000000-0005-0000-0000-0000F4190000}"/>
    <cellStyle name="Input 19 3 2 2" xfId="8282" xr:uid="{00000000-0005-0000-0000-0000F5190000}"/>
    <cellStyle name="Input 19 3 2 2 2" xfId="13022" xr:uid="{00000000-0005-0000-0000-0000F6190000}"/>
    <cellStyle name="Input 19 3 2 2 3" xfId="15551" xr:uid="{00000000-0005-0000-0000-0000F7190000}"/>
    <cellStyle name="Input 19 3 3" xfId="4886" xr:uid="{00000000-0005-0000-0000-0000F8190000}"/>
    <cellStyle name="Input 19 3 3 2" xfId="7838" xr:uid="{00000000-0005-0000-0000-0000F9190000}"/>
    <cellStyle name="Input 19 3 3 2 2" xfId="12578" xr:uid="{00000000-0005-0000-0000-0000FA190000}"/>
    <cellStyle name="Input 19 3 3 2 3" xfId="15107" xr:uid="{00000000-0005-0000-0000-0000FB190000}"/>
    <cellStyle name="Input 19 3 4" xfId="6784" xr:uid="{00000000-0005-0000-0000-0000FC190000}"/>
    <cellStyle name="Input 19 3 4 2" xfId="11553" xr:uid="{00000000-0005-0000-0000-0000FD190000}"/>
    <cellStyle name="Input 19 3 4 3" xfId="14092" xr:uid="{00000000-0005-0000-0000-0000FE190000}"/>
    <cellStyle name="Input 19 3 5" xfId="9563" xr:uid="{00000000-0005-0000-0000-0000FF190000}"/>
    <cellStyle name="Input 19 3 6" xfId="9493" xr:uid="{00000000-0005-0000-0000-0000001A0000}"/>
    <cellStyle name="Input 19 4" xfId="4243" xr:uid="{00000000-0005-0000-0000-0000011A0000}"/>
    <cellStyle name="Input 19 4 2" xfId="5776" xr:uid="{00000000-0005-0000-0000-0000021A0000}"/>
    <cellStyle name="Input 19 4 2 2" xfId="8726" xr:uid="{00000000-0005-0000-0000-0000031A0000}"/>
    <cellStyle name="Input 19 4 2 2 2" xfId="13466" xr:uid="{00000000-0005-0000-0000-0000041A0000}"/>
    <cellStyle name="Input 19 4 2 2 3" xfId="15995" xr:uid="{00000000-0005-0000-0000-0000051A0000}"/>
    <cellStyle name="Input 19 4 3" xfId="7267" xr:uid="{00000000-0005-0000-0000-0000061A0000}"/>
    <cellStyle name="Input 19 4 3 2" xfId="12007" xr:uid="{00000000-0005-0000-0000-0000071A0000}"/>
    <cellStyle name="Input 19 4 3 3" xfId="14536" xr:uid="{00000000-0005-0000-0000-0000081A0000}"/>
    <cellStyle name="Input 19 4 4" xfId="10345" xr:uid="{00000000-0005-0000-0000-0000091A0000}"/>
    <cellStyle name="Input 19 4 5" xfId="9201" xr:uid="{00000000-0005-0000-0000-00000A1A0000}"/>
    <cellStyle name="Input 19 5" xfId="4615" xr:uid="{00000000-0005-0000-0000-00000B1A0000}"/>
    <cellStyle name="Input 19 5 2" xfId="7569" xr:uid="{00000000-0005-0000-0000-00000C1A0000}"/>
    <cellStyle name="Input 19 5 2 2" xfId="12309" xr:uid="{00000000-0005-0000-0000-00000D1A0000}"/>
    <cellStyle name="Input 19 5 2 3" xfId="14838" xr:uid="{00000000-0005-0000-0000-00000E1A0000}"/>
    <cellStyle name="Input 19 5 3" xfId="10648" xr:uid="{00000000-0005-0000-0000-00000F1A0000}"/>
    <cellStyle name="Input 19 5 4" xfId="9980" xr:uid="{00000000-0005-0000-0000-0000101A0000}"/>
    <cellStyle name="Input 19 6" xfId="6351" xr:uid="{00000000-0005-0000-0000-0000111A0000}"/>
    <cellStyle name="Input 19 6 2" xfId="11265" xr:uid="{00000000-0005-0000-0000-0000121A0000}"/>
    <cellStyle name="Input 19 6 3" xfId="13873" xr:uid="{00000000-0005-0000-0000-0000131A0000}"/>
    <cellStyle name="Input 2" xfId="1624" xr:uid="{00000000-0005-0000-0000-0000141A0000}"/>
    <cellStyle name="Input 2 2" xfId="2457" xr:uid="{00000000-0005-0000-0000-0000151A0000}"/>
    <cellStyle name="Input 2 2 2" xfId="4246" xr:uid="{00000000-0005-0000-0000-0000161A0000}"/>
    <cellStyle name="Input 2 2 2 2" xfId="5779" xr:uid="{00000000-0005-0000-0000-0000171A0000}"/>
    <cellStyle name="Input 2 2 2 2 2" xfId="8729" xr:uid="{00000000-0005-0000-0000-0000181A0000}"/>
    <cellStyle name="Input 2 2 2 2 2 2" xfId="13469" xr:uid="{00000000-0005-0000-0000-0000191A0000}"/>
    <cellStyle name="Input 2 2 2 2 2 3" xfId="15998" xr:uid="{00000000-0005-0000-0000-00001A1A0000}"/>
    <cellStyle name="Input 2 2 2 3" xfId="7270" xr:uid="{00000000-0005-0000-0000-00001B1A0000}"/>
    <cellStyle name="Input 2 2 2 3 2" xfId="12010" xr:uid="{00000000-0005-0000-0000-00001C1A0000}"/>
    <cellStyle name="Input 2 2 2 3 3" xfId="14539" xr:uid="{00000000-0005-0000-0000-00001D1A0000}"/>
    <cellStyle name="Input 2 2 2 4" xfId="10348" xr:uid="{00000000-0005-0000-0000-00001E1A0000}"/>
    <cellStyle name="Input 2 2 2 5" xfId="10127" xr:uid="{00000000-0005-0000-0000-00001F1A0000}"/>
    <cellStyle name="Input 2 2 3" xfId="5335" xr:uid="{00000000-0005-0000-0000-0000201A0000}"/>
    <cellStyle name="Input 2 2 3 2" xfId="8285" xr:uid="{00000000-0005-0000-0000-0000211A0000}"/>
    <cellStyle name="Input 2 2 3 2 2" xfId="13025" xr:uid="{00000000-0005-0000-0000-0000221A0000}"/>
    <cellStyle name="Input 2 2 3 2 3" xfId="15554" xr:uid="{00000000-0005-0000-0000-0000231A0000}"/>
    <cellStyle name="Input 2 2 4" xfId="4889" xr:uid="{00000000-0005-0000-0000-0000241A0000}"/>
    <cellStyle name="Input 2 2 4 2" xfId="7841" xr:uid="{00000000-0005-0000-0000-0000251A0000}"/>
    <cellStyle name="Input 2 2 4 2 2" xfId="12581" xr:uid="{00000000-0005-0000-0000-0000261A0000}"/>
    <cellStyle name="Input 2 2 4 2 3" xfId="15110" xr:uid="{00000000-0005-0000-0000-0000271A0000}"/>
    <cellStyle name="Input 2 2 5" xfId="6348" xr:uid="{00000000-0005-0000-0000-0000281A0000}"/>
    <cellStyle name="Input 2 2 5 2" xfId="11262" xr:uid="{00000000-0005-0000-0000-0000291A0000}"/>
    <cellStyle name="Input 2 2 5 3" xfId="13870" xr:uid="{00000000-0005-0000-0000-00002A1A0000}"/>
    <cellStyle name="Input 2 2 6" xfId="6787" xr:uid="{00000000-0005-0000-0000-00002B1A0000}"/>
    <cellStyle name="Input 2 2 6 2" xfId="11556" xr:uid="{00000000-0005-0000-0000-00002C1A0000}"/>
    <cellStyle name="Input 2 2 6 3" xfId="14095" xr:uid="{00000000-0005-0000-0000-00002D1A0000}"/>
    <cellStyle name="Input 2 2 7" xfId="9566" xr:uid="{00000000-0005-0000-0000-00002E1A0000}"/>
    <cellStyle name="Input 2 2 8" xfId="9488" xr:uid="{00000000-0005-0000-0000-00002F1A0000}"/>
    <cellStyle name="Input 2 3" xfId="2456" xr:uid="{00000000-0005-0000-0000-0000301A0000}"/>
    <cellStyle name="Input 2 3 2" xfId="5334" xr:uid="{00000000-0005-0000-0000-0000311A0000}"/>
    <cellStyle name="Input 2 3 2 2" xfId="8284" xr:uid="{00000000-0005-0000-0000-0000321A0000}"/>
    <cellStyle name="Input 2 3 2 2 2" xfId="13024" xr:uid="{00000000-0005-0000-0000-0000331A0000}"/>
    <cellStyle name="Input 2 3 2 2 3" xfId="15553" xr:uid="{00000000-0005-0000-0000-0000341A0000}"/>
    <cellStyle name="Input 2 3 3" xfId="4888" xr:uid="{00000000-0005-0000-0000-0000351A0000}"/>
    <cellStyle name="Input 2 3 3 2" xfId="7840" xr:uid="{00000000-0005-0000-0000-0000361A0000}"/>
    <cellStyle name="Input 2 3 3 2 2" xfId="12580" xr:uid="{00000000-0005-0000-0000-0000371A0000}"/>
    <cellStyle name="Input 2 3 3 2 3" xfId="15109" xr:uid="{00000000-0005-0000-0000-0000381A0000}"/>
    <cellStyle name="Input 2 3 4" xfId="6786" xr:uid="{00000000-0005-0000-0000-0000391A0000}"/>
    <cellStyle name="Input 2 3 4 2" xfId="11555" xr:uid="{00000000-0005-0000-0000-00003A1A0000}"/>
    <cellStyle name="Input 2 3 4 3" xfId="14094" xr:uid="{00000000-0005-0000-0000-00003B1A0000}"/>
    <cellStyle name="Input 2 3 5" xfId="9565" xr:uid="{00000000-0005-0000-0000-00003C1A0000}"/>
    <cellStyle name="Input 2 3 6" xfId="11500" xr:uid="{00000000-0005-0000-0000-00003D1A0000}"/>
    <cellStyle name="Input 2 4" xfId="4245" xr:uid="{00000000-0005-0000-0000-00003E1A0000}"/>
    <cellStyle name="Input 2 4 2" xfId="5778" xr:uid="{00000000-0005-0000-0000-00003F1A0000}"/>
    <cellStyle name="Input 2 4 2 2" xfId="8728" xr:uid="{00000000-0005-0000-0000-0000401A0000}"/>
    <cellStyle name="Input 2 4 2 2 2" xfId="13468" xr:uid="{00000000-0005-0000-0000-0000411A0000}"/>
    <cellStyle name="Input 2 4 2 2 3" xfId="15997" xr:uid="{00000000-0005-0000-0000-0000421A0000}"/>
    <cellStyle name="Input 2 4 3" xfId="7269" xr:uid="{00000000-0005-0000-0000-0000431A0000}"/>
    <cellStyle name="Input 2 4 3 2" xfId="12009" xr:uid="{00000000-0005-0000-0000-0000441A0000}"/>
    <cellStyle name="Input 2 4 3 3" xfId="14538" xr:uid="{00000000-0005-0000-0000-0000451A0000}"/>
    <cellStyle name="Input 2 4 4" xfId="10347" xr:uid="{00000000-0005-0000-0000-0000461A0000}"/>
    <cellStyle name="Input 2 4 5" xfId="9200" xr:uid="{00000000-0005-0000-0000-0000471A0000}"/>
    <cellStyle name="Input 2 5" xfId="4616" xr:uid="{00000000-0005-0000-0000-0000481A0000}"/>
    <cellStyle name="Input 2 5 2" xfId="7570" xr:uid="{00000000-0005-0000-0000-0000491A0000}"/>
    <cellStyle name="Input 2 5 2 2" xfId="12310" xr:uid="{00000000-0005-0000-0000-00004A1A0000}"/>
    <cellStyle name="Input 2 5 2 3" xfId="14839" xr:uid="{00000000-0005-0000-0000-00004B1A0000}"/>
    <cellStyle name="Input 2 5 3" xfId="10649" xr:uid="{00000000-0005-0000-0000-00004C1A0000}"/>
    <cellStyle name="Input 2 5 4" xfId="9051" xr:uid="{00000000-0005-0000-0000-00004D1A0000}"/>
    <cellStyle name="Input 2 6" xfId="6349" xr:uid="{00000000-0005-0000-0000-00004E1A0000}"/>
    <cellStyle name="Input 2 6 2" xfId="11263" xr:uid="{00000000-0005-0000-0000-00004F1A0000}"/>
    <cellStyle name="Input 2 6 3" xfId="13871" xr:uid="{00000000-0005-0000-0000-0000501A0000}"/>
    <cellStyle name="Input 20" xfId="1625" xr:uid="{00000000-0005-0000-0000-0000511A0000}"/>
    <cellStyle name="Input 20 2" xfId="2459" xr:uid="{00000000-0005-0000-0000-0000521A0000}"/>
    <cellStyle name="Input 20 2 2" xfId="4248" xr:uid="{00000000-0005-0000-0000-0000531A0000}"/>
    <cellStyle name="Input 20 2 2 2" xfId="5781" xr:uid="{00000000-0005-0000-0000-0000541A0000}"/>
    <cellStyle name="Input 20 2 2 2 2" xfId="8731" xr:uid="{00000000-0005-0000-0000-0000551A0000}"/>
    <cellStyle name="Input 20 2 2 2 2 2" xfId="13471" xr:uid="{00000000-0005-0000-0000-0000561A0000}"/>
    <cellStyle name="Input 20 2 2 2 2 3" xfId="16000" xr:uid="{00000000-0005-0000-0000-0000571A0000}"/>
    <cellStyle name="Input 20 2 2 3" xfId="7272" xr:uid="{00000000-0005-0000-0000-0000581A0000}"/>
    <cellStyle name="Input 20 2 2 3 2" xfId="12012" xr:uid="{00000000-0005-0000-0000-0000591A0000}"/>
    <cellStyle name="Input 20 2 2 3 3" xfId="14541" xr:uid="{00000000-0005-0000-0000-00005A1A0000}"/>
    <cellStyle name="Input 20 2 2 4" xfId="10350" xr:uid="{00000000-0005-0000-0000-00005B1A0000}"/>
    <cellStyle name="Input 20 2 2 5" xfId="66" xr:uid="{00000000-0005-0000-0000-00005C1A0000}"/>
    <cellStyle name="Input 20 2 3" xfId="5337" xr:uid="{00000000-0005-0000-0000-00005D1A0000}"/>
    <cellStyle name="Input 20 2 3 2" xfId="8287" xr:uid="{00000000-0005-0000-0000-00005E1A0000}"/>
    <cellStyle name="Input 20 2 3 2 2" xfId="13027" xr:uid="{00000000-0005-0000-0000-00005F1A0000}"/>
    <cellStyle name="Input 20 2 3 2 3" xfId="15556" xr:uid="{00000000-0005-0000-0000-0000601A0000}"/>
    <cellStyle name="Input 20 2 4" xfId="4891" xr:uid="{00000000-0005-0000-0000-0000611A0000}"/>
    <cellStyle name="Input 20 2 4 2" xfId="7843" xr:uid="{00000000-0005-0000-0000-0000621A0000}"/>
    <cellStyle name="Input 20 2 4 2 2" xfId="12583" xr:uid="{00000000-0005-0000-0000-0000631A0000}"/>
    <cellStyle name="Input 20 2 4 2 3" xfId="15112" xr:uid="{00000000-0005-0000-0000-0000641A0000}"/>
    <cellStyle name="Input 20 2 5" xfId="6346" xr:uid="{00000000-0005-0000-0000-0000651A0000}"/>
    <cellStyle name="Input 20 2 5 2" xfId="11260" xr:uid="{00000000-0005-0000-0000-0000661A0000}"/>
    <cellStyle name="Input 20 2 5 3" xfId="13868" xr:uid="{00000000-0005-0000-0000-0000671A0000}"/>
    <cellStyle name="Input 20 2 6" xfId="6789" xr:uid="{00000000-0005-0000-0000-0000681A0000}"/>
    <cellStyle name="Input 20 2 6 2" xfId="11558" xr:uid="{00000000-0005-0000-0000-0000691A0000}"/>
    <cellStyle name="Input 20 2 6 3" xfId="14097" xr:uid="{00000000-0005-0000-0000-00006A1A0000}"/>
    <cellStyle name="Input 20 2 7" xfId="9568" xr:uid="{00000000-0005-0000-0000-00006B1A0000}"/>
    <cellStyle name="Input 20 2 8" xfId="11983" xr:uid="{00000000-0005-0000-0000-00006C1A0000}"/>
    <cellStyle name="Input 20 3" xfId="2458" xr:uid="{00000000-0005-0000-0000-00006D1A0000}"/>
    <cellStyle name="Input 20 3 2" xfId="5336" xr:uid="{00000000-0005-0000-0000-00006E1A0000}"/>
    <cellStyle name="Input 20 3 2 2" xfId="8286" xr:uid="{00000000-0005-0000-0000-00006F1A0000}"/>
    <cellStyle name="Input 20 3 2 2 2" xfId="13026" xr:uid="{00000000-0005-0000-0000-0000701A0000}"/>
    <cellStyle name="Input 20 3 2 2 3" xfId="15555" xr:uid="{00000000-0005-0000-0000-0000711A0000}"/>
    <cellStyle name="Input 20 3 3" xfId="4890" xr:uid="{00000000-0005-0000-0000-0000721A0000}"/>
    <cellStyle name="Input 20 3 3 2" xfId="7842" xr:uid="{00000000-0005-0000-0000-0000731A0000}"/>
    <cellStyle name="Input 20 3 3 2 2" xfId="12582" xr:uid="{00000000-0005-0000-0000-0000741A0000}"/>
    <cellStyle name="Input 20 3 3 2 3" xfId="15111" xr:uid="{00000000-0005-0000-0000-0000751A0000}"/>
    <cellStyle name="Input 20 3 4" xfId="6788" xr:uid="{00000000-0005-0000-0000-0000761A0000}"/>
    <cellStyle name="Input 20 3 4 2" xfId="11557" xr:uid="{00000000-0005-0000-0000-0000771A0000}"/>
    <cellStyle name="Input 20 3 4 3" xfId="14096" xr:uid="{00000000-0005-0000-0000-0000781A0000}"/>
    <cellStyle name="Input 20 3 5" xfId="9567" xr:uid="{00000000-0005-0000-0000-0000791A0000}"/>
    <cellStyle name="Input 20 3 6" xfId="11503" xr:uid="{00000000-0005-0000-0000-00007A1A0000}"/>
    <cellStyle name="Input 20 4" xfId="4247" xr:uid="{00000000-0005-0000-0000-00007B1A0000}"/>
    <cellStyle name="Input 20 4 2" xfId="5780" xr:uid="{00000000-0005-0000-0000-00007C1A0000}"/>
    <cellStyle name="Input 20 4 2 2" xfId="8730" xr:uid="{00000000-0005-0000-0000-00007D1A0000}"/>
    <cellStyle name="Input 20 4 2 2 2" xfId="13470" xr:uid="{00000000-0005-0000-0000-00007E1A0000}"/>
    <cellStyle name="Input 20 4 2 2 3" xfId="15999" xr:uid="{00000000-0005-0000-0000-00007F1A0000}"/>
    <cellStyle name="Input 20 4 3" xfId="7271" xr:uid="{00000000-0005-0000-0000-0000801A0000}"/>
    <cellStyle name="Input 20 4 3 2" xfId="12011" xr:uid="{00000000-0005-0000-0000-0000811A0000}"/>
    <cellStyle name="Input 20 4 3 3" xfId="14540" xr:uid="{00000000-0005-0000-0000-0000821A0000}"/>
    <cellStyle name="Input 20 4 4" xfId="10349" xr:uid="{00000000-0005-0000-0000-0000831A0000}"/>
    <cellStyle name="Input 20 4 5" xfId="9199" xr:uid="{00000000-0005-0000-0000-0000841A0000}"/>
    <cellStyle name="Input 20 5" xfId="4617" xr:uid="{00000000-0005-0000-0000-0000851A0000}"/>
    <cellStyle name="Input 20 5 2" xfId="7571" xr:uid="{00000000-0005-0000-0000-0000861A0000}"/>
    <cellStyle name="Input 20 5 2 2" xfId="12311" xr:uid="{00000000-0005-0000-0000-0000871A0000}"/>
    <cellStyle name="Input 20 5 2 3" xfId="14840" xr:uid="{00000000-0005-0000-0000-0000881A0000}"/>
    <cellStyle name="Input 20 5 3" xfId="10650" xr:uid="{00000000-0005-0000-0000-0000891A0000}"/>
    <cellStyle name="Input 20 5 4" xfId="9979" xr:uid="{00000000-0005-0000-0000-00008A1A0000}"/>
    <cellStyle name="Input 20 6" xfId="6347" xr:uid="{00000000-0005-0000-0000-00008B1A0000}"/>
    <cellStyle name="Input 20 6 2" xfId="11261" xr:uid="{00000000-0005-0000-0000-00008C1A0000}"/>
    <cellStyle name="Input 20 6 3" xfId="13869" xr:uid="{00000000-0005-0000-0000-00008D1A0000}"/>
    <cellStyle name="Input 21" xfId="1626" xr:uid="{00000000-0005-0000-0000-00008E1A0000}"/>
    <cellStyle name="Input 21 2" xfId="2461" xr:uid="{00000000-0005-0000-0000-00008F1A0000}"/>
    <cellStyle name="Input 21 2 2" xfId="4250" xr:uid="{00000000-0005-0000-0000-0000901A0000}"/>
    <cellStyle name="Input 21 2 2 2" xfId="5783" xr:uid="{00000000-0005-0000-0000-0000911A0000}"/>
    <cellStyle name="Input 21 2 2 2 2" xfId="8733" xr:uid="{00000000-0005-0000-0000-0000921A0000}"/>
    <cellStyle name="Input 21 2 2 2 2 2" xfId="13473" xr:uid="{00000000-0005-0000-0000-0000931A0000}"/>
    <cellStyle name="Input 21 2 2 2 2 3" xfId="16002" xr:uid="{00000000-0005-0000-0000-0000941A0000}"/>
    <cellStyle name="Input 21 2 2 3" xfId="7274" xr:uid="{00000000-0005-0000-0000-0000951A0000}"/>
    <cellStyle name="Input 21 2 2 3 2" xfId="12014" xr:uid="{00000000-0005-0000-0000-0000961A0000}"/>
    <cellStyle name="Input 21 2 2 3 3" xfId="14543" xr:uid="{00000000-0005-0000-0000-0000971A0000}"/>
    <cellStyle name="Input 21 2 2 4" xfId="10352" xr:uid="{00000000-0005-0000-0000-0000981A0000}"/>
    <cellStyle name="Input 21 2 2 5" xfId="9198" xr:uid="{00000000-0005-0000-0000-0000991A0000}"/>
    <cellStyle name="Input 21 2 3" xfId="5339" xr:uid="{00000000-0005-0000-0000-00009A1A0000}"/>
    <cellStyle name="Input 21 2 3 2" xfId="8289" xr:uid="{00000000-0005-0000-0000-00009B1A0000}"/>
    <cellStyle name="Input 21 2 3 2 2" xfId="13029" xr:uid="{00000000-0005-0000-0000-00009C1A0000}"/>
    <cellStyle name="Input 21 2 3 2 3" xfId="15558" xr:uid="{00000000-0005-0000-0000-00009D1A0000}"/>
    <cellStyle name="Input 21 2 4" xfId="4893" xr:uid="{00000000-0005-0000-0000-00009E1A0000}"/>
    <cellStyle name="Input 21 2 4 2" xfId="7845" xr:uid="{00000000-0005-0000-0000-00009F1A0000}"/>
    <cellStyle name="Input 21 2 4 2 2" xfId="12585" xr:uid="{00000000-0005-0000-0000-0000A01A0000}"/>
    <cellStyle name="Input 21 2 4 2 3" xfId="15114" xr:uid="{00000000-0005-0000-0000-0000A11A0000}"/>
    <cellStyle name="Input 21 2 5" xfId="6344" xr:uid="{00000000-0005-0000-0000-0000A21A0000}"/>
    <cellStyle name="Input 21 2 5 2" xfId="11258" xr:uid="{00000000-0005-0000-0000-0000A31A0000}"/>
    <cellStyle name="Input 21 2 5 3" xfId="13866" xr:uid="{00000000-0005-0000-0000-0000A41A0000}"/>
    <cellStyle name="Input 21 2 6" xfId="6791" xr:uid="{00000000-0005-0000-0000-0000A51A0000}"/>
    <cellStyle name="Input 21 2 6 2" xfId="11560" xr:uid="{00000000-0005-0000-0000-0000A61A0000}"/>
    <cellStyle name="Input 21 2 6 3" xfId="14099" xr:uid="{00000000-0005-0000-0000-0000A71A0000}"/>
    <cellStyle name="Input 21 2 7" xfId="9570" xr:uid="{00000000-0005-0000-0000-0000A81A0000}"/>
    <cellStyle name="Input 21 2 8" xfId="9492" xr:uid="{00000000-0005-0000-0000-0000A91A0000}"/>
    <cellStyle name="Input 21 3" xfId="2460" xr:uid="{00000000-0005-0000-0000-0000AA1A0000}"/>
    <cellStyle name="Input 21 3 2" xfId="5338" xr:uid="{00000000-0005-0000-0000-0000AB1A0000}"/>
    <cellStyle name="Input 21 3 2 2" xfId="8288" xr:uid="{00000000-0005-0000-0000-0000AC1A0000}"/>
    <cellStyle name="Input 21 3 2 2 2" xfId="13028" xr:uid="{00000000-0005-0000-0000-0000AD1A0000}"/>
    <cellStyle name="Input 21 3 2 2 3" xfId="15557" xr:uid="{00000000-0005-0000-0000-0000AE1A0000}"/>
    <cellStyle name="Input 21 3 3" xfId="4892" xr:uid="{00000000-0005-0000-0000-0000AF1A0000}"/>
    <cellStyle name="Input 21 3 3 2" xfId="7844" xr:uid="{00000000-0005-0000-0000-0000B01A0000}"/>
    <cellStyle name="Input 21 3 3 2 2" xfId="12584" xr:uid="{00000000-0005-0000-0000-0000B11A0000}"/>
    <cellStyle name="Input 21 3 3 2 3" xfId="15113" xr:uid="{00000000-0005-0000-0000-0000B21A0000}"/>
    <cellStyle name="Input 21 3 4" xfId="6790" xr:uid="{00000000-0005-0000-0000-0000B31A0000}"/>
    <cellStyle name="Input 21 3 4 2" xfId="11559" xr:uid="{00000000-0005-0000-0000-0000B41A0000}"/>
    <cellStyle name="Input 21 3 4 3" xfId="14098" xr:uid="{00000000-0005-0000-0000-0000B51A0000}"/>
    <cellStyle name="Input 21 3 5" xfId="9569" xr:uid="{00000000-0005-0000-0000-0000B61A0000}"/>
    <cellStyle name="Input 21 3 6" xfId="10320" xr:uid="{00000000-0005-0000-0000-0000B71A0000}"/>
    <cellStyle name="Input 21 4" xfId="4249" xr:uid="{00000000-0005-0000-0000-0000B81A0000}"/>
    <cellStyle name="Input 21 4 2" xfId="5782" xr:uid="{00000000-0005-0000-0000-0000B91A0000}"/>
    <cellStyle name="Input 21 4 2 2" xfId="8732" xr:uid="{00000000-0005-0000-0000-0000BA1A0000}"/>
    <cellStyle name="Input 21 4 2 2 2" xfId="13472" xr:uid="{00000000-0005-0000-0000-0000BB1A0000}"/>
    <cellStyle name="Input 21 4 2 2 3" xfId="16001" xr:uid="{00000000-0005-0000-0000-0000BC1A0000}"/>
    <cellStyle name="Input 21 4 3" xfId="7273" xr:uid="{00000000-0005-0000-0000-0000BD1A0000}"/>
    <cellStyle name="Input 21 4 3 2" xfId="12013" xr:uid="{00000000-0005-0000-0000-0000BE1A0000}"/>
    <cellStyle name="Input 21 4 3 3" xfId="14542" xr:uid="{00000000-0005-0000-0000-0000BF1A0000}"/>
    <cellStyle name="Input 21 4 4" xfId="10351" xr:uid="{00000000-0005-0000-0000-0000C01A0000}"/>
    <cellStyle name="Input 21 4 5" xfId="10126" xr:uid="{00000000-0005-0000-0000-0000C11A0000}"/>
    <cellStyle name="Input 21 5" xfId="4618" xr:uid="{00000000-0005-0000-0000-0000C21A0000}"/>
    <cellStyle name="Input 21 5 2" xfId="7572" xr:uid="{00000000-0005-0000-0000-0000C31A0000}"/>
    <cellStyle name="Input 21 5 2 2" xfId="12312" xr:uid="{00000000-0005-0000-0000-0000C41A0000}"/>
    <cellStyle name="Input 21 5 2 3" xfId="14841" xr:uid="{00000000-0005-0000-0000-0000C51A0000}"/>
    <cellStyle name="Input 21 5 3" xfId="10651" xr:uid="{00000000-0005-0000-0000-0000C61A0000}"/>
    <cellStyle name="Input 21 5 4" xfId="9050" xr:uid="{00000000-0005-0000-0000-0000C71A0000}"/>
    <cellStyle name="Input 21 6" xfId="6345" xr:uid="{00000000-0005-0000-0000-0000C81A0000}"/>
    <cellStyle name="Input 21 6 2" xfId="11259" xr:uid="{00000000-0005-0000-0000-0000C91A0000}"/>
    <cellStyle name="Input 21 6 3" xfId="13867" xr:uid="{00000000-0005-0000-0000-0000CA1A0000}"/>
    <cellStyle name="Input 22" xfId="1627" xr:uid="{00000000-0005-0000-0000-0000CB1A0000}"/>
    <cellStyle name="Input 22 2" xfId="2463" xr:uid="{00000000-0005-0000-0000-0000CC1A0000}"/>
    <cellStyle name="Input 22 2 2" xfId="4252" xr:uid="{00000000-0005-0000-0000-0000CD1A0000}"/>
    <cellStyle name="Input 22 2 2 2" xfId="5785" xr:uid="{00000000-0005-0000-0000-0000CE1A0000}"/>
    <cellStyle name="Input 22 2 2 2 2" xfId="8735" xr:uid="{00000000-0005-0000-0000-0000CF1A0000}"/>
    <cellStyle name="Input 22 2 2 2 2 2" xfId="13475" xr:uid="{00000000-0005-0000-0000-0000D01A0000}"/>
    <cellStyle name="Input 22 2 2 2 2 3" xfId="16004" xr:uid="{00000000-0005-0000-0000-0000D11A0000}"/>
    <cellStyle name="Input 22 2 2 3" xfId="7276" xr:uid="{00000000-0005-0000-0000-0000D21A0000}"/>
    <cellStyle name="Input 22 2 2 3 2" xfId="12016" xr:uid="{00000000-0005-0000-0000-0000D31A0000}"/>
    <cellStyle name="Input 22 2 2 3 3" xfId="14545" xr:uid="{00000000-0005-0000-0000-0000D41A0000}"/>
    <cellStyle name="Input 22 2 2 4" xfId="10354" xr:uid="{00000000-0005-0000-0000-0000D51A0000}"/>
    <cellStyle name="Input 22 2 2 5" xfId="9197" xr:uid="{00000000-0005-0000-0000-0000D61A0000}"/>
    <cellStyle name="Input 22 2 3" xfId="5341" xr:uid="{00000000-0005-0000-0000-0000D71A0000}"/>
    <cellStyle name="Input 22 2 3 2" xfId="8291" xr:uid="{00000000-0005-0000-0000-0000D81A0000}"/>
    <cellStyle name="Input 22 2 3 2 2" xfId="13031" xr:uid="{00000000-0005-0000-0000-0000D91A0000}"/>
    <cellStyle name="Input 22 2 3 2 3" xfId="15560" xr:uid="{00000000-0005-0000-0000-0000DA1A0000}"/>
    <cellStyle name="Input 22 2 4" xfId="4895" xr:uid="{00000000-0005-0000-0000-0000DB1A0000}"/>
    <cellStyle name="Input 22 2 4 2" xfId="7847" xr:uid="{00000000-0005-0000-0000-0000DC1A0000}"/>
    <cellStyle name="Input 22 2 4 2 2" xfId="12587" xr:uid="{00000000-0005-0000-0000-0000DD1A0000}"/>
    <cellStyle name="Input 22 2 4 2 3" xfId="15116" xr:uid="{00000000-0005-0000-0000-0000DE1A0000}"/>
    <cellStyle name="Input 22 2 5" xfId="6342" xr:uid="{00000000-0005-0000-0000-0000DF1A0000}"/>
    <cellStyle name="Input 22 2 5 2" xfId="11256" xr:uid="{00000000-0005-0000-0000-0000E01A0000}"/>
    <cellStyle name="Input 22 2 5 3" xfId="13864" xr:uid="{00000000-0005-0000-0000-0000E11A0000}"/>
    <cellStyle name="Input 22 2 6" xfId="6793" xr:uid="{00000000-0005-0000-0000-0000E21A0000}"/>
    <cellStyle name="Input 22 2 6 2" xfId="11562" xr:uid="{00000000-0005-0000-0000-0000E31A0000}"/>
    <cellStyle name="Input 22 2 6 3" xfId="14101" xr:uid="{00000000-0005-0000-0000-0000E41A0000}"/>
    <cellStyle name="Input 22 2 7" xfId="9572" xr:uid="{00000000-0005-0000-0000-0000E51A0000}"/>
    <cellStyle name="Input 22 2 8" xfId="11982" xr:uid="{00000000-0005-0000-0000-0000E61A0000}"/>
    <cellStyle name="Input 22 3" xfId="2462" xr:uid="{00000000-0005-0000-0000-0000E71A0000}"/>
    <cellStyle name="Input 22 3 2" xfId="5340" xr:uid="{00000000-0005-0000-0000-0000E81A0000}"/>
    <cellStyle name="Input 22 3 2 2" xfId="8290" xr:uid="{00000000-0005-0000-0000-0000E91A0000}"/>
    <cellStyle name="Input 22 3 2 2 2" xfId="13030" xr:uid="{00000000-0005-0000-0000-0000EA1A0000}"/>
    <cellStyle name="Input 22 3 2 2 3" xfId="15559" xr:uid="{00000000-0005-0000-0000-0000EB1A0000}"/>
    <cellStyle name="Input 22 3 3" xfId="4894" xr:uid="{00000000-0005-0000-0000-0000EC1A0000}"/>
    <cellStyle name="Input 22 3 3 2" xfId="7846" xr:uid="{00000000-0005-0000-0000-0000ED1A0000}"/>
    <cellStyle name="Input 22 3 3 2 2" xfId="12586" xr:uid="{00000000-0005-0000-0000-0000EE1A0000}"/>
    <cellStyle name="Input 22 3 3 2 3" xfId="15115" xr:uid="{00000000-0005-0000-0000-0000EF1A0000}"/>
    <cellStyle name="Input 22 3 4" xfId="6792" xr:uid="{00000000-0005-0000-0000-0000F01A0000}"/>
    <cellStyle name="Input 22 3 4 2" xfId="11561" xr:uid="{00000000-0005-0000-0000-0000F11A0000}"/>
    <cellStyle name="Input 22 3 4 3" xfId="14100" xr:uid="{00000000-0005-0000-0000-0000F21A0000}"/>
    <cellStyle name="Input 22 3 5" xfId="9571" xr:uid="{00000000-0005-0000-0000-0000F31A0000}"/>
    <cellStyle name="Input 22 3 6" xfId="11501" xr:uid="{00000000-0005-0000-0000-0000F41A0000}"/>
    <cellStyle name="Input 22 4" xfId="4251" xr:uid="{00000000-0005-0000-0000-0000F51A0000}"/>
    <cellStyle name="Input 22 4 2" xfId="5784" xr:uid="{00000000-0005-0000-0000-0000F61A0000}"/>
    <cellStyle name="Input 22 4 2 2" xfId="8734" xr:uid="{00000000-0005-0000-0000-0000F71A0000}"/>
    <cellStyle name="Input 22 4 2 2 2" xfId="13474" xr:uid="{00000000-0005-0000-0000-0000F81A0000}"/>
    <cellStyle name="Input 22 4 2 2 3" xfId="16003" xr:uid="{00000000-0005-0000-0000-0000F91A0000}"/>
    <cellStyle name="Input 22 4 3" xfId="7275" xr:uid="{00000000-0005-0000-0000-0000FA1A0000}"/>
    <cellStyle name="Input 22 4 3 2" xfId="12015" xr:uid="{00000000-0005-0000-0000-0000FB1A0000}"/>
    <cellStyle name="Input 22 4 3 3" xfId="14544" xr:uid="{00000000-0005-0000-0000-0000FC1A0000}"/>
    <cellStyle name="Input 22 4 4" xfId="10353" xr:uid="{00000000-0005-0000-0000-0000FD1A0000}"/>
    <cellStyle name="Input 22 4 5" xfId="10125" xr:uid="{00000000-0005-0000-0000-0000FE1A0000}"/>
    <cellStyle name="Input 22 5" xfId="4619" xr:uid="{00000000-0005-0000-0000-0000FF1A0000}"/>
    <cellStyle name="Input 22 5 2" xfId="7573" xr:uid="{00000000-0005-0000-0000-0000001B0000}"/>
    <cellStyle name="Input 22 5 2 2" xfId="12313" xr:uid="{00000000-0005-0000-0000-0000011B0000}"/>
    <cellStyle name="Input 22 5 2 3" xfId="14842" xr:uid="{00000000-0005-0000-0000-0000021B0000}"/>
    <cellStyle name="Input 22 5 3" xfId="10652" xr:uid="{00000000-0005-0000-0000-0000031B0000}"/>
    <cellStyle name="Input 22 5 4" xfId="9978" xr:uid="{00000000-0005-0000-0000-0000041B0000}"/>
    <cellStyle name="Input 22 6" xfId="6343" xr:uid="{00000000-0005-0000-0000-0000051B0000}"/>
    <cellStyle name="Input 22 6 2" xfId="11257" xr:uid="{00000000-0005-0000-0000-0000061B0000}"/>
    <cellStyle name="Input 22 6 3" xfId="13865" xr:uid="{00000000-0005-0000-0000-0000071B0000}"/>
    <cellStyle name="Input 23" xfId="1628" xr:uid="{00000000-0005-0000-0000-0000081B0000}"/>
    <cellStyle name="Input 23 2" xfId="2465" xr:uid="{00000000-0005-0000-0000-0000091B0000}"/>
    <cellStyle name="Input 23 2 2" xfId="4254" xr:uid="{00000000-0005-0000-0000-00000A1B0000}"/>
    <cellStyle name="Input 23 2 2 2" xfId="5787" xr:uid="{00000000-0005-0000-0000-00000B1B0000}"/>
    <cellStyle name="Input 23 2 2 2 2" xfId="8737" xr:uid="{00000000-0005-0000-0000-00000C1B0000}"/>
    <cellStyle name="Input 23 2 2 2 2 2" xfId="13477" xr:uid="{00000000-0005-0000-0000-00000D1B0000}"/>
    <cellStyle name="Input 23 2 2 2 2 3" xfId="16006" xr:uid="{00000000-0005-0000-0000-00000E1B0000}"/>
    <cellStyle name="Input 23 2 2 3" xfId="7278" xr:uid="{00000000-0005-0000-0000-00000F1B0000}"/>
    <cellStyle name="Input 23 2 2 3 2" xfId="12018" xr:uid="{00000000-0005-0000-0000-0000101B0000}"/>
    <cellStyle name="Input 23 2 2 3 3" xfId="14547" xr:uid="{00000000-0005-0000-0000-0000111B0000}"/>
    <cellStyle name="Input 23 2 2 4" xfId="10356" xr:uid="{00000000-0005-0000-0000-0000121B0000}"/>
    <cellStyle name="Input 23 2 2 5" xfId="9196" xr:uid="{00000000-0005-0000-0000-0000131B0000}"/>
    <cellStyle name="Input 23 2 3" xfId="5343" xr:uid="{00000000-0005-0000-0000-0000141B0000}"/>
    <cellStyle name="Input 23 2 3 2" xfId="8293" xr:uid="{00000000-0005-0000-0000-0000151B0000}"/>
    <cellStyle name="Input 23 2 3 2 2" xfId="13033" xr:uid="{00000000-0005-0000-0000-0000161B0000}"/>
    <cellStyle name="Input 23 2 3 2 3" xfId="15562" xr:uid="{00000000-0005-0000-0000-0000171B0000}"/>
    <cellStyle name="Input 23 2 4" xfId="4897" xr:uid="{00000000-0005-0000-0000-0000181B0000}"/>
    <cellStyle name="Input 23 2 4 2" xfId="7849" xr:uid="{00000000-0005-0000-0000-0000191B0000}"/>
    <cellStyle name="Input 23 2 4 2 2" xfId="12589" xr:uid="{00000000-0005-0000-0000-00001A1B0000}"/>
    <cellStyle name="Input 23 2 4 2 3" xfId="15118" xr:uid="{00000000-0005-0000-0000-00001B1B0000}"/>
    <cellStyle name="Input 23 2 5" xfId="6340" xr:uid="{00000000-0005-0000-0000-00001C1B0000}"/>
    <cellStyle name="Input 23 2 5 2" xfId="11254" xr:uid="{00000000-0005-0000-0000-00001D1B0000}"/>
    <cellStyle name="Input 23 2 5 3" xfId="13862" xr:uid="{00000000-0005-0000-0000-00001E1B0000}"/>
    <cellStyle name="Input 23 2 6" xfId="6795" xr:uid="{00000000-0005-0000-0000-00001F1B0000}"/>
    <cellStyle name="Input 23 2 6 2" xfId="11564" xr:uid="{00000000-0005-0000-0000-0000201B0000}"/>
    <cellStyle name="Input 23 2 6 3" xfId="14103" xr:uid="{00000000-0005-0000-0000-0000211B0000}"/>
    <cellStyle name="Input 23 2 7" xfId="9574" xr:uid="{00000000-0005-0000-0000-0000221B0000}"/>
    <cellStyle name="Input 23 2 8" xfId="11502" xr:uid="{00000000-0005-0000-0000-0000231B0000}"/>
    <cellStyle name="Input 23 3" xfId="2464" xr:uid="{00000000-0005-0000-0000-0000241B0000}"/>
    <cellStyle name="Input 23 3 2" xfId="5342" xr:uid="{00000000-0005-0000-0000-0000251B0000}"/>
    <cellStyle name="Input 23 3 2 2" xfId="8292" xr:uid="{00000000-0005-0000-0000-0000261B0000}"/>
    <cellStyle name="Input 23 3 2 2 2" xfId="13032" xr:uid="{00000000-0005-0000-0000-0000271B0000}"/>
    <cellStyle name="Input 23 3 2 2 3" xfId="15561" xr:uid="{00000000-0005-0000-0000-0000281B0000}"/>
    <cellStyle name="Input 23 3 3" xfId="4896" xr:uid="{00000000-0005-0000-0000-0000291B0000}"/>
    <cellStyle name="Input 23 3 3 2" xfId="7848" xr:uid="{00000000-0005-0000-0000-00002A1B0000}"/>
    <cellStyle name="Input 23 3 3 2 2" xfId="12588" xr:uid="{00000000-0005-0000-0000-00002B1B0000}"/>
    <cellStyle name="Input 23 3 3 2 3" xfId="15117" xr:uid="{00000000-0005-0000-0000-00002C1B0000}"/>
    <cellStyle name="Input 23 3 4" xfId="6794" xr:uid="{00000000-0005-0000-0000-00002D1B0000}"/>
    <cellStyle name="Input 23 3 4 2" xfId="11563" xr:uid="{00000000-0005-0000-0000-00002E1B0000}"/>
    <cellStyle name="Input 23 3 4 3" xfId="14102" xr:uid="{00000000-0005-0000-0000-00002F1B0000}"/>
    <cellStyle name="Input 23 3 5" xfId="9573" xr:uid="{00000000-0005-0000-0000-0000301B0000}"/>
    <cellStyle name="Input 23 3 6" xfId="10319" xr:uid="{00000000-0005-0000-0000-0000311B0000}"/>
    <cellStyle name="Input 23 4" xfId="4253" xr:uid="{00000000-0005-0000-0000-0000321B0000}"/>
    <cellStyle name="Input 23 4 2" xfId="5786" xr:uid="{00000000-0005-0000-0000-0000331B0000}"/>
    <cellStyle name="Input 23 4 2 2" xfId="8736" xr:uid="{00000000-0005-0000-0000-0000341B0000}"/>
    <cellStyle name="Input 23 4 2 2 2" xfId="13476" xr:uid="{00000000-0005-0000-0000-0000351B0000}"/>
    <cellStyle name="Input 23 4 2 2 3" xfId="16005" xr:uid="{00000000-0005-0000-0000-0000361B0000}"/>
    <cellStyle name="Input 23 4 3" xfId="7277" xr:uid="{00000000-0005-0000-0000-0000371B0000}"/>
    <cellStyle name="Input 23 4 3 2" xfId="12017" xr:uid="{00000000-0005-0000-0000-0000381B0000}"/>
    <cellStyle name="Input 23 4 3 3" xfId="14546" xr:uid="{00000000-0005-0000-0000-0000391B0000}"/>
    <cellStyle name="Input 23 4 4" xfId="10355" xr:uid="{00000000-0005-0000-0000-00003A1B0000}"/>
    <cellStyle name="Input 23 4 5" xfId="10124" xr:uid="{00000000-0005-0000-0000-00003B1B0000}"/>
    <cellStyle name="Input 23 5" xfId="4620" xr:uid="{00000000-0005-0000-0000-00003C1B0000}"/>
    <cellStyle name="Input 23 5 2" xfId="7574" xr:uid="{00000000-0005-0000-0000-00003D1B0000}"/>
    <cellStyle name="Input 23 5 2 2" xfId="12314" xr:uid="{00000000-0005-0000-0000-00003E1B0000}"/>
    <cellStyle name="Input 23 5 2 3" xfId="14843" xr:uid="{00000000-0005-0000-0000-00003F1B0000}"/>
    <cellStyle name="Input 23 5 3" xfId="10653" xr:uid="{00000000-0005-0000-0000-0000401B0000}"/>
    <cellStyle name="Input 23 5 4" xfId="9049" xr:uid="{00000000-0005-0000-0000-0000411B0000}"/>
    <cellStyle name="Input 23 6" xfId="6341" xr:uid="{00000000-0005-0000-0000-0000421B0000}"/>
    <cellStyle name="Input 23 6 2" xfId="11255" xr:uid="{00000000-0005-0000-0000-0000431B0000}"/>
    <cellStyle name="Input 23 6 3" xfId="13863" xr:uid="{00000000-0005-0000-0000-0000441B0000}"/>
    <cellStyle name="Input 24" xfId="1629" xr:uid="{00000000-0005-0000-0000-0000451B0000}"/>
    <cellStyle name="Input 24 2" xfId="2467" xr:uid="{00000000-0005-0000-0000-0000461B0000}"/>
    <cellStyle name="Input 24 2 2" xfId="4256" xr:uid="{00000000-0005-0000-0000-0000471B0000}"/>
    <cellStyle name="Input 24 2 2 2" xfId="5789" xr:uid="{00000000-0005-0000-0000-0000481B0000}"/>
    <cellStyle name="Input 24 2 2 2 2" xfId="8739" xr:uid="{00000000-0005-0000-0000-0000491B0000}"/>
    <cellStyle name="Input 24 2 2 2 2 2" xfId="13479" xr:uid="{00000000-0005-0000-0000-00004A1B0000}"/>
    <cellStyle name="Input 24 2 2 2 2 3" xfId="16008" xr:uid="{00000000-0005-0000-0000-00004B1B0000}"/>
    <cellStyle name="Input 24 2 2 3" xfId="7280" xr:uid="{00000000-0005-0000-0000-00004C1B0000}"/>
    <cellStyle name="Input 24 2 2 3 2" xfId="12020" xr:uid="{00000000-0005-0000-0000-00004D1B0000}"/>
    <cellStyle name="Input 24 2 2 3 3" xfId="14549" xr:uid="{00000000-0005-0000-0000-00004E1B0000}"/>
    <cellStyle name="Input 24 2 2 4" xfId="10358" xr:uid="{00000000-0005-0000-0000-00004F1B0000}"/>
    <cellStyle name="Input 24 2 2 5" xfId="9195" xr:uid="{00000000-0005-0000-0000-0000501B0000}"/>
    <cellStyle name="Input 24 2 3" xfId="5345" xr:uid="{00000000-0005-0000-0000-0000511B0000}"/>
    <cellStyle name="Input 24 2 3 2" xfId="8295" xr:uid="{00000000-0005-0000-0000-0000521B0000}"/>
    <cellStyle name="Input 24 2 3 2 2" xfId="13035" xr:uid="{00000000-0005-0000-0000-0000531B0000}"/>
    <cellStyle name="Input 24 2 3 2 3" xfId="15564" xr:uid="{00000000-0005-0000-0000-0000541B0000}"/>
    <cellStyle name="Input 24 2 4" xfId="4899" xr:uid="{00000000-0005-0000-0000-0000551B0000}"/>
    <cellStyle name="Input 24 2 4 2" xfId="7851" xr:uid="{00000000-0005-0000-0000-0000561B0000}"/>
    <cellStyle name="Input 24 2 4 2 2" xfId="12591" xr:uid="{00000000-0005-0000-0000-0000571B0000}"/>
    <cellStyle name="Input 24 2 4 2 3" xfId="15120" xr:uid="{00000000-0005-0000-0000-0000581B0000}"/>
    <cellStyle name="Input 24 2 5" xfId="6338" xr:uid="{00000000-0005-0000-0000-0000591B0000}"/>
    <cellStyle name="Input 24 2 5 2" xfId="11252" xr:uid="{00000000-0005-0000-0000-00005A1B0000}"/>
    <cellStyle name="Input 24 2 5 3" xfId="13860" xr:uid="{00000000-0005-0000-0000-00005B1B0000}"/>
    <cellStyle name="Input 24 2 6" xfId="6797" xr:uid="{00000000-0005-0000-0000-00005C1B0000}"/>
    <cellStyle name="Input 24 2 6 2" xfId="11566" xr:uid="{00000000-0005-0000-0000-00005D1B0000}"/>
    <cellStyle name="Input 24 2 6 3" xfId="14105" xr:uid="{00000000-0005-0000-0000-00005E1B0000}"/>
    <cellStyle name="Input 24 2 7" xfId="9576" xr:uid="{00000000-0005-0000-0000-00005F1B0000}"/>
    <cellStyle name="Input 24 2 8" xfId="10318" xr:uid="{00000000-0005-0000-0000-0000601B0000}"/>
    <cellStyle name="Input 24 3" xfId="2466" xr:uid="{00000000-0005-0000-0000-0000611B0000}"/>
    <cellStyle name="Input 24 3 2" xfId="5344" xr:uid="{00000000-0005-0000-0000-0000621B0000}"/>
    <cellStyle name="Input 24 3 2 2" xfId="8294" xr:uid="{00000000-0005-0000-0000-0000631B0000}"/>
    <cellStyle name="Input 24 3 2 2 2" xfId="13034" xr:uid="{00000000-0005-0000-0000-0000641B0000}"/>
    <cellStyle name="Input 24 3 2 2 3" xfId="15563" xr:uid="{00000000-0005-0000-0000-0000651B0000}"/>
    <cellStyle name="Input 24 3 3" xfId="4898" xr:uid="{00000000-0005-0000-0000-0000661B0000}"/>
    <cellStyle name="Input 24 3 3 2" xfId="7850" xr:uid="{00000000-0005-0000-0000-0000671B0000}"/>
    <cellStyle name="Input 24 3 3 2 2" xfId="12590" xr:uid="{00000000-0005-0000-0000-0000681B0000}"/>
    <cellStyle name="Input 24 3 3 2 3" xfId="15119" xr:uid="{00000000-0005-0000-0000-0000691B0000}"/>
    <cellStyle name="Input 24 3 4" xfId="6796" xr:uid="{00000000-0005-0000-0000-00006A1B0000}"/>
    <cellStyle name="Input 24 3 4 2" xfId="11565" xr:uid="{00000000-0005-0000-0000-00006B1B0000}"/>
    <cellStyle name="Input 24 3 4 3" xfId="14104" xr:uid="{00000000-0005-0000-0000-00006C1B0000}"/>
    <cellStyle name="Input 24 3 5" xfId="9575" xr:uid="{00000000-0005-0000-0000-00006D1B0000}"/>
    <cellStyle name="Input 24 3 6" xfId="11981" xr:uid="{00000000-0005-0000-0000-00006E1B0000}"/>
    <cellStyle name="Input 24 4" xfId="4255" xr:uid="{00000000-0005-0000-0000-00006F1B0000}"/>
    <cellStyle name="Input 24 4 2" xfId="5788" xr:uid="{00000000-0005-0000-0000-0000701B0000}"/>
    <cellStyle name="Input 24 4 2 2" xfId="8738" xr:uid="{00000000-0005-0000-0000-0000711B0000}"/>
    <cellStyle name="Input 24 4 2 2 2" xfId="13478" xr:uid="{00000000-0005-0000-0000-0000721B0000}"/>
    <cellStyle name="Input 24 4 2 2 3" xfId="16007" xr:uid="{00000000-0005-0000-0000-0000731B0000}"/>
    <cellStyle name="Input 24 4 3" xfId="7279" xr:uid="{00000000-0005-0000-0000-0000741B0000}"/>
    <cellStyle name="Input 24 4 3 2" xfId="12019" xr:uid="{00000000-0005-0000-0000-0000751B0000}"/>
    <cellStyle name="Input 24 4 3 3" xfId="14548" xr:uid="{00000000-0005-0000-0000-0000761B0000}"/>
    <cellStyle name="Input 24 4 4" xfId="10357" xr:uid="{00000000-0005-0000-0000-0000771B0000}"/>
    <cellStyle name="Input 24 4 5" xfId="10123" xr:uid="{00000000-0005-0000-0000-0000781B0000}"/>
    <cellStyle name="Input 24 5" xfId="4621" xr:uid="{00000000-0005-0000-0000-0000791B0000}"/>
    <cellStyle name="Input 24 5 2" xfId="7575" xr:uid="{00000000-0005-0000-0000-00007A1B0000}"/>
    <cellStyle name="Input 24 5 2 2" xfId="12315" xr:uid="{00000000-0005-0000-0000-00007B1B0000}"/>
    <cellStyle name="Input 24 5 2 3" xfId="14844" xr:uid="{00000000-0005-0000-0000-00007C1B0000}"/>
    <cellStyle name="Input 24 5 3" xfId="10654" xr:uid="{00000000-0005-0000-0000-00007D1B0000}"/>
    <cellStyle name="Input 24 5 4" xfId="9977" xr:uid="{00000000-0005-0000-0000-00007E1B0000}"/>
    <cellStyle name="Input 24 6" xfId="6339" xr:uid="{00000000-0005-0000-0000-00007F1B0000}"/>
    <cellStyle name="Input 24 6 2" xfId="11253" xr:uid="{00000000-0005-0000-0000-0000801B0000}"/>
    <cellStyle name="Input 24 6 3" xfId="13861" xr:uid="{00000000-0005-0000-0000-0000811B0000}"/>
    <cellStyle name="Input 25" xfId="1630" xr:uid="{00000000-0005-0000-0000-0000821B0000}"/>
    <cellStyle name="Input 25 2" xfId="2469" xr:uid="{00000000-0005-0000-0000-0000831B0000}"/>
    <cellStyle name="Input 25 2 2" xfId="4258" xr:uid="{00000000-0005-0000-0000-0000841B0000}"/>
    <cellStyle name="Input 25 2 2 2" xfId="5791" xr:uid="{00000000-0005-0000-0000-0000851B0000}"/>
    <cellStyle name="Input 25 2 2 2 2" xfId="8741" xr:uid="{00000000-0005-0000-0000-0000861B0000}"/>
    <cellStyle name="Input 25 2 2 2 2 2" xfId="13481" xr:uid="{00000000-0005-0000-0000-0000871B0000}"/>
    <cellStyle name="Input 25 2 2 2 2 3" xfId="16010" xr:uid="{00000000-0005-0000-0000-0000881B0000}"/>
    <cellStyle name="Input 25 2 2 3" xfId="7282" xr:uid="{00000000-0005-0000-0000-0000891B0000}"/>
    <cellStyle name="Input 25 2 2 3 2" xfId="12022" xr:uid="{00000000-0005-0000-0000-00008A1B0000}"/>
    <cellStyle name="Input 25 2 2 3 3" xfId="14551" xr:uid="{00000000-0005-0000-0000-00008B1B0000}"/>
    <cellStyle name="Input 25 2 2 4" xfId="10360" xr:uid="{00000000-0005-0000-0000-00008C1B0000}"/>
    <cellStyle name="Input 25 2 2 5" xfId="9194" xr:uid="{00000000-0005-0000-0000-00008D1B0000}"/>
    <cellStyle name="Input 25 2 3" xfId="5347" xr:uid="{00000000-0005-0000-0000-00008E1B0000}"/>
    <cellStyle name="Input 25 2 3 2" xfId="8297" xr:uid="{00000000-0005-0000-0000-00008F1B0000}"/>
    <cellStyle name="Input 25 2 3 2 2" xfId="13037" xr:uid="{00000000-0005-0000-0000-0000901B0000}"/>
    <cellStyle name="Input 25 2 3 2 3" xfId="15566" xr:uid="{00000000-0005-0000-0000-0000911B0000}"/>
    <cellStyle name="Input 25 2 4" xfId="4901" xr:uid="{00000000-0005-0000-0000-0000921B0000}"/>
    <cellStyle name="Input 25 2 4 2" xfId="7853" xr:uid="{00000000-0005-0000-0000-0000931B0000}"/>
    <cellStyle name="Input 25 2 4 2 2" xfId="12593" xr:uid="{00000000-0005-0000-0000-0000941B0000}"/>
    <cellStyle name="Input 25 2 4 2 3" xfId="15122" xr:uid="{00000000-0005-0000-0000-0000951B0000}"/>
    <cellStyle name="Input 25 2 5" xfId="6336" xr:uid="{00000000-0005-0000-0000-0000961B0000}"/>
    <cellStyle name="Input 25 2 5 2" xfId="11250" xr:uid="{00000000-0005-0000-0000-0000971B0000}"/>
    <cellStyle name="Input 25 2 5 3" xfId="13858" xr:uid="{00000000-0005-0000-0000-0000981B0000}"/>
    <cellStyle name="Input 25 2 6" xfId="6799" xr:uid="{00000000-0005-0000-0000-0000991B0000}"/>
    <cellStyle name="Input 25 2 6 2" xfId="11568" xr:uid="{00000000-0005-0000-0000-00009A1B0000}"/>
    <cellStyle name="Input 25 2 6 3" xfId="14107" xr:uid="{00000000-0005-0000-0000-00009B1B0000}"/>
    <cellStyle name="Input 25 2 7" xfId="9578" xr:uid="{00000000-0005-0000-0000-00009C1B0000}"/>
    <cellStyle name="Input 25 2 8" xfId="9490" xr:uid="{00000000-0005-0000-0000-00009D1B0000}"/>
    <cellStyle name="Input 25 3" xfId="2468" xr:uid="{00000000-0005-0000-0000-00009E1B0000}"/>
    <cellStyle name="Input 25 3 2" xfId="5346" xr:uid="{00000000-0005-0000-0000-00009F1B0000}"/>
    <cellStyle name="Input 25 3 2 2" xfId="8296" xr:uid="{00000000-0005-0000-0000-0000A01B0000}"/>
    <cellStyle name="Input 25 3 2 2 2" xfId="13036" xr:uid="{00000000-0005-0000-0000-0000A11B0000}"/>
    <cellStyle name="Input 25 3 2 2 3" xfId="15565" xr:uid="{00000000-0005-0000-0000-0000A21B0000}"/>
    <cellStyle name="Input 25 3 3" xfId="4900" xr:uid="{00000000-0005-0000-0000-0000A31B0000}"/>
    <cellStyle name="Input 25 3 3 2" xfId="7852" xr:uid="{00000000-0005-0000-0000-0000A41B0000}"/>
    <cellStyle name="Input 25 3 3 2 2" xfId="12592" xr:uid="{00000000-0005-0000-0000-0000A51B0000}"/>
    <cellStyle name="Input 25 3 3 2 3" xfId="15121" xr:uid="{00000000-0005-0000-0000-0000A61B0000}"/>
    <cellStyle name="Input 25 3 4" xfId="6798" xr:uid="{00000000-0005-0000-0000-0000A71B0000}"/>
    <cellStyle name="Input 25 3 4 2" xfId="11567" xr:uid="{00000000-0005-0000-0000-0000A81B0000}"/>
    <cellStyle name="Input 25 3 4 3" xfId="14106" xr:uid="{00000000-0005-0000-0000-0000A91B0000}"/>
    <cellStyle name="Input 25 3 5" xfId="9577" xr:uid="{00000000-0005-0000-0000-0000AA1B0000}"/>
    <cellStyle name="Input 25 3 6" xfId="9491" xr:uid="{00000000-0005-0000-0000-0000AB1B0000}"/>
    <cellStyle name="Input 25 4" xfId="4257" xr:uid="{00000000-0005-0000-0000-0000AC1B0000}"/>
    <cellStyle name="Input 25 4 2" xfId="5790" xr:uid="{00000000-0005-0000-0000-0000AD1B0000}"/>
    <cellStyle name="Input 25 4 2 2" xfId="8740" xr:uid="{00000000-0005-0000-0000-0000AE1B0000}"/>
    <cellStyle name="Input 25 4 2 2 2" xfId="13480" xr:uid="{00000000-0005-0000-0000-0000AF1B0000}"/>
    <cellStyle name="Input 25 4 2 2 3" xfId="16009" xr:uid="{00000000-0005-0000-0000-0000B01B0000}"/>
    <cellStyle name="Input 25 4 3" xfId="7281" xr:uid="{00000000-0005-0000-0000-0000B11B0000}"/>
    <cellStyle name="Input 25 4 3 2" xfId="12021" xr:uid="{00000000-0005-0000-0000-0000B21B0000}"/>
    <cellStyle name="Input 25 4 3 3" xfId="14550" xr:uid="{00000000-0005-0000-0000-0000B31B0000}"/>
    <cellStyle name="Input 25 4 4" xfId="10359" xr:uid="{00000000-0005-0000-0000-0000B41B0000}"/>
    <cellStyle name="Input 25 4 5" xfId="10122" xr:uid="{00000000-0005-0000-0000-0000B51B0000}"/>
    <cellStyle name="Input 25 5" xfId="4622" xr:uid="{00000000-0005-0000-0000-0000B61B0000}"/>
    <cellStyle name="Input 25 5 2" xfId="7576" xr:uid="{00000000-0005-0000-0000-0000B71B0000}"/>
    <cellStyle name="Input 25 5 2 2" xfId="12316" xr:uid="{00000000-0005-0000-0000-0000B81B0000}"/>
    <cellStyle name="Input 25 5 2 3" xfId="14845" xr:uid="{00000000-0005-0000-0000-0000B91B0000}"/>
    <cellStyle name="Input 25 5 3" xfId="10655" xr:uid="{00000000-0005-0000-0000-0000BA1B0000}"/>
    <cellStyle name="Input 25 5 4" xfId="9048" xr:uid="{00000000-0005-0000-0000-0000BB1B0000}"/>
    <cellStyle name="Input 25 6" xfId="6337" xr:uid="{00000000-0005-0000-0000-0000BC1B0000}"/>
    <cellStyle name="Input 25 6 2" xfId="11251" xr:uid="{00000000-0005-0000-0000-0000BD1B0000}"/>
    <cellStyle name="Input 25 6 3" xfId="13859" xr:uid="{00000000-0005-0000-0000-0000BE1B0000}"/>
    <cellStyle name="Input 26" xfId="1631" xr:uid="{00000000-0005-0000-0000-0000BF1B0000}"/>
    <cellStyle name="Input 26 2" xfId="2471" xr:uid="{00000000-0005-0000-0000-0000C01B0000}"/>
    <cellStyle name="Input 26 2 2" xfId="4260" xr:uid="{00000000-0005-0000-0000-0000C11B0000}"/>
    <cellStyle name="Input 26 2 2 2" xfId="5793" xr:uid="{00000000-0005-0000-0000-0000C21B0000}"/>
    <cellStyle name="Input 26 2 2 2 2" xfId="8743" xr:uid="{00000000-0005-0000-0000-0000C31B0000}"/>
    <cellStyle name="Input 26 2 2 2 2 2" xfId="13483" xr:uid="{00000000-0005-0000-0000-0000C41B0000}"/>
    <cellStyle name="Input 26 2 2 2 2 3" xfId="16012" xr:uid="{00000000-0005-0000-0000-0000C51B0000}"/>
    <cellStyle name="Input 26 2 2 3" xfId="7284" xr:uid="{00000000-0005-0000-0000-0000C61B0000}"/>
    <cellStyle name="Input 26 2 2 3 2" xfId="12024" xr:uid="{00000000-0005-0000-0000-0000C71B0000}"/>
    <cellStyle name="Input 26 2 2 3 3" xfId="14553" xr:uid="{00000000-0005-0000-0000-0000C81B0000}"/>
    <cellStyle name="Input 26 2 2 4" xfId="10362" xr:uid="{00000000-0005-0000-0000-0000C91B0000}"/>
    <cellStyle name="Input 26 2 2 5" xfId="9193" xr:uid="{00000000-0005-0000-0000-0000CA1B0000}"/>
    <cellStyle name="Input 26 2 3" xfId="5349" xr:uid="{00000000-0005-0000-0000-0000CB1B0000}"/>
    <cellStyle name="Input 26 2 3 2" xfId="8299" xr:uid="{00000000-0005-0000-0000-0000CC1B0000}"/>
    <cellStyle name="Input 26 2 3 2 2" xfId="13039" xr:uid="{00000000-0005-0000-0000-0000CD1B0000}"/>
    <cellStyle name="Input 26 2 3 2 3" xfId="15568" xr:uid="{00000000-0005-0000-0000-0000CE1B0000}"/>
    <cellStyle name="Input 26 2 4" xfId="4903" xr:uid="{00000000-0005-0000-0000-0000CF1B0000}"/>
    <cellStyle name="Input 26 2 4 2" xfId="7855" xr:uid="{00000000-0005-0000-0000-0000D01B0000}"/>
    <cellStyle name="Input 26 2 4 2 2" xfId="12595" xr:uid="{00000000-0005-0000-0000-0000D11B0000}"/>
    <cellStyle name="Input 26 2 4 2 3" xfId="15124" xr:uid="{00000000-0005-0000-0000-0000D21B0000}"/>
    <cellStyle name="Input 26 2 5" xfId="6334" xr:uid="{00000000-0005-0000-0000-0000D31B0000}"/>
    <cellStyle name="Input 26 2 5 2" xfId="11248" xr:uid="{00000000-0005-0000-0000-0000D41B0000}"/>
    <cellStyle name="Input 26 2 5 3" xfId="13856" xr:uid="{00000000-0005-0000-0000-0000D51B0000}"/>
    <cellStyle name="Input 26 2 6" xfId="6801" xr:uid="{00000000-0005-0000-0000-0000D61B0000}"/>
    <cellStyle name="Input 26 2 6 2" xfId="11570" xr:uid="{00000000-0005-0000-0000-0000D71B0000}"/>
    <cellStyle name="Input 26 2 6 3" xfId="14109" xr:uid="{00000000-0005-0000-0000-0000D81B0000}"/>
    <cellStyle name="Input 26 2 7" xfId="9580" xr:uid="{00000000-0005-0000-0000-0000D91B0000}"/>
    <cellStyle name="Input 26 2 8" xfId="9338" xr:uid="{00000000-0005-0000-0000-0000DA1B0000}"/>
    <cellStyle name="Input 26 3" xfId="2470" xr:uid="{00000000-0005-0000-0000-0000DB1B0000}"/>
    <cellStyle name="Input 26 3 2" xfId="5348" xr:uid="{00000000-0005-0000-0000-0000DC1B0000}"/>
    <cellStyle name="Input 26 3 2 2" xfId="8298" xr:uid="{00000000-0005-0000-0000-0000DD1B0000}"/>
    <cellStyle name="Input 26 3 2 2 2" xfId="13038" xr:uid="{00000000-0005-0000-0000-0000DE1B0000}"/>
    <cellStyle name="Input 26 3 2 2 3" xfId="15567" xr:uid="{00000000-0005-0000-0000-0000DF1B0000}"/>
    <cellStyle name="Input 26 3 3" xfId="4902" xr:uid="{00000000-0005-0000-0000-0000E01B0000}"/>
    <cellStyle name="Input 26 3 3 2" xfId="7854" xr:uid="{00000000-0005-0000-0000-0000E11B0000}"/>
    <cellStyle name="Input 26 3 3 2 2" xfId="12594" xr:uid="{00000000-0005-0000-0000-0000E21B0000}"/>
    <cellStyle name="Input 26 3 3 2 3" xfId="15123" xr:uid="{00000000-0005-0000-0000-0000E31B0000}"/>
    <cellStyle name="Input 26 3 4" xfId="6800" xr:uid="{00000000-0005-0000-0000-0000E41B0000}"/>
    <cellStyle name="Input 26 3 4 2" xfId="11569" xr:uid="{00000000-0005-0000-0000-0000E51B0000}"/>
    <cellStyle name="Input 26 3 4 3" xfId="14108" xr:uid="{00000000-0005-0000-0000-0000E61B0000}"/>
    <cellStyle name="Input 26 3 5" xfId="9579" xr:uid="{00000000-0005-0000-0000-0000E71B0000}"/>
    <cellStyle name="Input 26 3 6" xfId="9489" xr:uid="{00000000-0005-0000-0000-0000E81B0000}"/>
    <cellStyle name="Input 26 4" xfId="4259" xr:uid="{00000000-0005-0000-0000-0000E91B0000}"/>
    <cellStyle name="Input 26 4 2" xfId="5792" xr:uid="{00000000-0005-0000-0000-0000EA1B0000}"/>
    <cellStyle name="Input 26 4 2 2" xfId="8742" xr:uid="{00000000-0005-0000-0000-0000EB1B0000}"/>
    <cellStyle name="Input 26 4 2 2 2" xfId="13482" xr:uid="{00000000-0005-0000-0000-0000EC1B0000}"/>
    <cellStyle name="Input 26 4 2 2 3" xfId="16011" xr:uid="{00000000-0005-0000-0000-0000ED1B0000}"/>
    <cellStyle name="Input 26 4 3" xfId="7283" xr:uid="{00000000-0005-0000-0000-0000EE1B0000}"/>
    <cellStyle name="Input 26 4 3 2" xfId="12023" xr:uid="{00000000-0005-0000-0000-0000EF1B0000}"/>
    <cellStyle name="Input 26 4 3 3" xfId="14552" xr:uid="{00000000-0005-0000-0000-0000F01B0000}"/>
    <cellStyle name="Input 26 4 4" xfId="10361" xr:uid="{00000000-0005-0000-0000-0000F11B0000}"/>
    <cellStyle name="Input 26 4 5" xfId="10121" xr:uid="{00000000-0005-0000-0000-0000F21B0000}"/>
    <cellStyle name="Input 26 5" xfId="4623" xr:uid="{00000000-0005-0000-0000-0000F31B0000}"/>
    <cellStyle name="Input 26 5 2" xfId="7577" xr:uid="{00000000-0005-0000-0000-0000F41B0000}"/>
    <cellStyle name="Input 26 5 2 2" xfId="12317" xr:uid="{00000000-0005-0000-0000-0000F51B0000}"/>
    <cellStyle name="Input 26 5 2 3" xfId="14846" xr:uid="{00000000-0005-0000-0000-0000F61B0000}"/>
    <cellStyle name="Input 26 5 3" xfId="10656" xr:uid="{00000000-0005-0000-0000-0000F71B0000}"/>
    <cellStyle name="Input 26 5 4" xfId="9976" xr:uid="{00000000-0005-0000-0000-0000F81B0000}"/>
    <cellStyle name="Input 26 6" xfId="6335" xr:uid="{00000000-0005-0000-0000-0000F91B0000}"/>
    <cellStyle name="Input 26 6 2" xfId="11249" xr:uid="{00000000-0005-0000-0000-0000FA1B0000}"/>
    <cellStyle name="Input 26 6 3" xfId="13857" xr:uid="{00000000-0005-0000-0000-0000FB1B0000}"/>
    <cellStyle name="Input 27" xfId="1632" xr:uid="{00000000-0005-0000-0000-0000FC1B0000}"/>
    <cellStyle name="Input 27 2" xfId="2473" xr:uid="{00000000-0005-0000-0000-0000FD1B0000}"/>
    <cellStyle name="Input 27 2 2" xfId="4262" xr:uid="{00000000-0005-0000-0000-0000FE1B0000}"/>
    <cellStyle name="Input 27 2 2 2" xfId="5795" xr:uid="{00000000-0005-0000-0000-0000FF1B0000}"/>
    <cellStyle name="Input 27 2 2 2 2" xfId="8745" xr:uid="{00000000-0005-0000-0000-0000001C0000}"/>
    <cellStyle name="Input 27 2 2 2 2 2" xfId="13485" xr:uid="{00000000-0005-0000-0000-0000011C0000}"/>
    <cellStyle name="Input 27 2 2 2 2 3" xfId="16014" xr:uid="{00000000-0005-0000-0000-0000021C0000}"/>
    <cellStyle name="Input 27 2 2 3" xfId="7286" xr:uid="{00000000-0005-0000-0000-0000031C0000}"/>
    <cellStyle name="Input 27 2 2 3 2" xfId="12026" xr:uid="{00000000-0005-0000-0000-0000041C0000}"/>
    <cellStyle name="Input 27 2 2 3 3" xfId="14555" xr:uid="{00000000-0005-0000-0000-0000051C0000}"/>
    <cellStyle name="Input 27 2 2 4" xfId="10364" xr:uid="{00000000-0005-0000-0000-0000061C0000}"/>
    <cellStyle name="Input 27 2 2 5" xfId="9192" xr:uid="{00000000-0005-0000-0000-0000071C0000}"/>
    <cellStyle name="Input 27 2 3" xfId="5351" xr:uid="{00000000-0005-0000-0000-0000081C0000}"/>
    <cellStyle name="Input 27 2 3 2" xfId="8301" xr:uid="{00000000-0005-0000-0000-0000091C0000}"/>
    <cellStyle name="Input 27 2 3 2 2" xfId="13041" xr:uid="{00000000-0005-0000-0000-00000A1C0000}"/>
    <cellStyle name="Input 27 2 3 2 3" xfId="15570" xr:uid="{00000000-0005-0000-0000-00000B1C0000}"/>
    <cellStyle name="Input 27 2 4" xfId="4905" xr:uid="{00000000-0005-0000-0000-00000C1C0000}"/>
    <cellStyle name="Input 27 2 4 2" xfId="7857" xr:uid="{00000000-0005-0000-0000-00000D1C0000}"/>
    <cellStyle name="Input 27 2 4 2 2" xfId="12597" xr:uid="{00000000-0005-0000-0000-00000E1C0000}"/>
    <cellStyle name="Input 27 2 4 2 3" xfId="15126" xr:uid="{00000000-0005-0000-0000-00000F1C0000}"/>
    <cellStyle name="Input 27 2 5" xfId="6332" xr:uid="{00000000-0005-0000-0000-0000101C0000}"/>
    <cellStyle name="Input 27 2 5 2" xfId="11246" xr:uid="{00000000-0005-0000-0000-0000111C0000}"/>
    <cellStyle name="Input 27 2 5 3" xfId="13854" xr:uid="{00000000-0005-0000-0000-0000121C0000}"/>
    <cellStyle name="Input 27 2 6" xfId="6803" xr:uid="{00000000-0005-0000-0000-0000131C0000}"/>
    <cellStyle name="Input 27 2 6 2" xfId="11572" xr:uid="{00000000-0005-0000-0000-0000141C0000}"/>
    <cellStyle name="Input 27 2 6 3" xfId="14111" xr:uid="{00000000-0005-0000-0000-0000151C0000}"/>
    <cellStyle name="Input 27 2 7" xfId="9582" xr:uid="{00000000-0005-0000-0000-0000161C0000}"/>
    <cellStyle name="Input 27 2 8" xfId="9487" xr:uid="{00000000-0005-0000-0000-0000171C0000}"/>
    <cellStyle name="Input 27 3" xfId="2472" xr:uid="{00000000-0005-0000-0000-0000181C0000}"/>
    <cellStyle name="Input 27 3 2" xfId="5350" xr:uid="{00000000-0005-0000-0000-0000191C0000}"/>
    <cellStyle name="Input 27 3 2 2" xfId="8300" xr:uid="{00000000-0005-0000-0000-00001A1C0000}"/>
    <cellStyle name="Input 27 3 2 2 2" xfId="13040" xr:uid="{00000000-0005-0000-0000-00001B1C0000}"/>
    <cellStyle name="Input 27 3 2 2 3" xfId="15569" xr:uid="{00000000-0005-0000-0000-00001C1C0000}"/>
    <cellStyle name="Input 27 3 3" xfId="4904" xr:uid="{00000000-0005-0000-0000-00001D1C0000}"/>
    <cellStyle name="Input 27 3 3 2" xfId="7856" xr:uid="{00000000-0005-0000-0000-00001E1C0000}"/>
    <cellStyle name="Input 27 3 3 2 2" xfId="12596" xr:uid="{00000000-0005-0000-0000-00001F1C0000}"/>
    <cellStyle name="Input 27 3 3 2 3" xfId="15125" xr:uid="{00000000-0005-0000-0000-0000201C0000}"/>
    <cellStyle name="Input 27 3 4" xfId="6802" xr:uid="{00000000-0005-0000-0000-0000211C0000}"/>
    <cellStyle name="Input 27 3 4 2" xfId="11571" xr:uid="{00000000-0005-0000-0000-0000221C0000}"/>
    <cellStyle name="Input 27 3 4 3" xfId="14110" xr:uid="{00000000-0005-0000-0000-0000231C0000}"/>
    <cellStyle name="Input 27 3 5" xfId="9581" xr:uid="{00000000-0005-0000-0000-0000241C0000}"/>
    <cellStyle name="Input 27 3 6" xfId="11499" xr:uid="{00000000-0005-0000-0000-0000251C0000}"/>
    <cellStyle name="Input 27 4" xfId="4261" xr:uid="{00000000-0005-0000-0000-0000261C0000}"/>
    <cellStyle name="Input 27 4 2" xfId="5794" xr:uid="{00000000-0005-0000-0000-0000271C0000}"/>
    <cellStyle name="Input 27 4 2 2" xfId="8744" xr:uid="{00000000-0005-0000-0000-0000281C0000}"/>
    <cellStyle name="Input 27 4 2 2 2" xfId="13484" xr:uid="{00000000-0005-0000-0000-0000291C0000}"/>
    <cellStyle name="Input 27 4 2 2 3" xfId="16013" xr:uid="{00000000-0005-0000-0000-00002A1C0000}"/>
    <cellStyle name="Input 27 4 3" xfId="7285" xr:uid="{00000000-0005-0000-0000-00002B1C0000}"/>
    <cellStyle name="Input 27 4 3 2" xfId="12025" xr:uid="{00000000-0005-0000-0000-00002C1C0000}"/>
    <cellStyle name="Input 27 4 3 3" xfId="14554" xr:uid="{00000000-0005-0000-0000-00002D1C0000}"/>
    <cellStyle name="Input 27 4 4" xfId="10363" xr:uid="{00000000-0005-0000-0000-00002E1C0000}"/>
    <cellStyle name="Input 27 4 5" xfId="10120" xr:uid="{00000000-0005-0000-0000-00002F1C0000}"/>
    <cellStyle name="Input 27 5" xfId="4624" xr:uid="{00000000-0005-0000-0000-0000301C0000}"/>
    <cellStyle name="Input 27 5 2" xfId="7578" xr:uid="{00000000-0005-0000-0000-0000311C0000}"/>
    <cellStyle name="Input 27 5 2 2" xfId="12318" xr:uid="{00000000-0005-0000-0000-0000321C0000}"/>
    <cellStyle name="Input 27 5 2 3" xfId="14847" xr:uid="{00000000-0005-0000-0000-0000331C0000}"/>
    <cellStyle name="Input 27 5 3" xfId="10657" xr:uid="{00000000-0005-0000-0000-0000341C0000}"/>
    <cellStyle name="Input 27 5 4" xfId="9047" xr:uid="{00000000-0005-0000-0000-0000351C0000}"/>
    <cellStyle name="Input 27 6" xfId="6333" xr:uid="{00000000-0005-0000-0000-0000361C0000}"/>
    <cellStyle name="Input 27 6 2" xfId="11247" xr:uid="{00000000-0005-0000-0000-0000371C0000}"/>
    <cellStyle name="Input 27 6 3" xfId="13855" xr:uid="{00000000-0005-0000-0000-0000381C0000}"/>
    <cellStyle name="Input 28" xfId="1633" xr:uid="{00000000-0005-0000-0000-0000391C0000}"/>
    <cellStyle name="Input 28 2" xfId="2475" xr:uid="{00000000-0005-0000-0000-00003A1C0000}"/>
    <cellStyle name="Input 28 2 2" xfId="4264" xr:uid="{00000000-0005-0000-0000-00003B1C0000}"/>
    <cellStyle name="Input 28 2 2 2" xfId="5797" xr:uid="{00000000-0005-0000-0000-00003C1C0000}"/>
    <cellStyle name="Input 28 2 2 2 2" xfId="8747" xr:uid="{00000000-0005-0000-0000-00003D1C0000}"/>
    <cellStyle name="Input 28 2 2 2 2 2" xfId="13487" xr:uid="{00000000-0005-0000-0000-00003E1C0000}"/>
    <cellStyle name="Input 28 2 2 2 2 3" xfId="16016" xr:uid="{00000000-0005-0000-0000-00003F1C0000}"/>
    <cellStyle name="Input 28 2 2 3" xfId="7288" xr:uid="{00000000-0005-0000-0000-0000401C0000}"/>
    <cellStyle name="Input 28 2 2 3 2" xfId="12028" xr:uid="{00000000-0005-0000-0000-0000411C0000}"/>
    <cellStyle name="Input 28 2 2 3 3" xfId="14557" xr:uid="{00000000-0005-0000-0000-0000421C0000}"/>
    <cellStyle name="Input 28 2 2 4" xfId="10366" xr:uid="{00000000-0005-0000-0000-0000431C0000}"/>
    <cellStyle name="Input 28 2 2 5" xfId="9191" xr:uid="{00000000-0005-0000-0000-0000441C0000}"/>
    <cellStyle name="Input 28 2 3" xfId="5353" xr:uid="{00000000-0005-0000-0000-0000451C0000}"/>
    <cellStyle name="Input 28 2 3 2" xfId="8303" xr:uid="{00000000-0005-0000-0000-0000461C0000}"/>
    <cellStyle name="Input 28 2 3 2 2" xfId="13043" xr:uid="{00000000-0005-0000-0000-0000471C0000}"/>
    <cellStyle name="Input 28 2 3 2 3" xfId="15572" xr:uid="{00000000-0005-0000-0000-0000481C0000}"/>
    <cellStyle name="Input 28 2 4" xfId="4907" xr:uid="{00000000-0005-0000-0000-0000491C0000}"/>
    <cellStyle name="Input 28 2 4 2" xfId="7859" xr:uid="{00000000-0005-0000-0000-00004A1C0000}"/>
    <cellStyle name="Input 28 2 4 2 2" xfId="12599" xr:uid="{00000000-0005-0000-0000-00004B1C0000}"/>
    <cellStyle name="Input 28 2 4 2 3" xfId="15128" xr:uid="{00000000-0005-0000-0000-00004C1C0000}"/>
    <cellStyle name="Input 28 2 5" xfId="6330" xr:uid="{00000000-0005-0000-0000-00004D1C0000}"/>
    <cellStyle name="Input 28 2 5 2" xfId="11244" xr:uid="{00000000-0005-0000-0000-00004E1C0000}"/>
    <cellStyle name="Input 28 2 5 3" xfId="13852" xr:uid="{00000000-0005-0000-0000-00004F1C0000}"/>
    <cellStyle name="Input 28 2 6" xfId="6805" xr:uid="{00000000-0005-0000-0000-0000501C0000}"/>
    <cellStyle name="Input 28 2 6 2" xfId="11574" xr:uid="{00000000-0005-0000-0000-0000511C0000}"/>
    <cellStyle name="Input 28 2 6 3" xfId="14113" xr:uid="{00000000-0005-0000-0000-0000521C0000}"/>
    <cellStyle name="Input 28 2 7" xfId="9584" xr:uid="{00000000-0005-0000-0000-0000531C0000}"/>
    <cellStyle name="Input 28 2 8" xfId="11498" xr:uid="{00000000-0005-0000-0000-0000541C0000}"/>
    <cellStyle name="Input 28 3" xfId="2474" xr:uid="{00000000-0005-0000-0000-0000551C0000}"/>
    <cellStyle name="Input 28 3 2" xfId="5352" xr:uid="{00000000-0005-0000-0000-0000561C0000}"/>
    <cellStyle name="Input 28 3 2 2" xfId="8302" xr:uid="{00000000-0005-0000-0000-0000571C0000}"/>
    <cellStyle name="Input 28 3 2 2 2" xfId="13042" xr:uid="{00000000-0005-0000-0000-0000581C0000}"/>
    <cellStyle name="Input 28 3 2 2 3" xfId="15571" xr:uid="{00000000-0005-0000-0000-0000591C0000}"/>
    <cellStyle name="Input 28 3 3" xfId="4906" xr:uid="{00000000-0005-0000-0000-00005A1C0000}"/>
    <cellStyle name="Input 28 3 3 2" xfId="7858" xr:uid="{00000000-0005-0000-0000-00005B1C0000}"/>
    <cellStyle name="Input 28 3 3 2 2" xfId="12598" xr:uid="{00000000-0005-0000-0000-00005C1C0000}"/>
    <cellStyle name="Input 28 3 3 2 3" xfId="15127" xr:uid="{00000000-0005-0000-0000-00005D1C0000}"/>
    <cellStyle name="Input 28 3 4" xfId="6804" xr:uid="{00000000-0005-0000-0000-00005E1C0000}"/>
    <cellStyle name="Input 28 3 4 2" xfId="11573" xr:uid="{00000000-0005-0000-0000-00005F1C0000}"/>
    <cellStyle name="Input 28 3 4 3" xfId="14112" xr:uid="{00000000-0005-0000-0000-0000601C0000}"/>
    <cellStyle name="Input 28 3 5" xfId="9583" xr:uid="{00000000-0005-0000-0000-0000611C0000}"/>
    <cellStyle name="Input 28 3 6" xfId="9337" xr:uid="{00000000-0005-0000-0000-0000621C0000}"/>
    <cellStyle name="Input 28 4" xfId="4263" xr:uid="{00000000-0005-0000-0000-0000631C0000}"/>
    <cellStyle name="Input 28 4 2" xfId="5796" xr:uid="{00000000-0005-0000-0000-0000641C0000}"/>
    <cellStyle name="Input 28 4 2 2" xfId="8746" xr:uid="{00000000-0005-0000-0000-0000651C0000}"/>
    <cellStyle name="Input 28 4 2 2 2" xfId="13486" xr:uid="{00000000-0005-0000-0000-0000661C0000}"/>
    <cellStyle name="Input 28 4 2 2 3" xfId="16015" xr:uid="{00000000-0005-0000-0000-0000671C0000}"/>
    <cellStyle name="Input 28 4 3" xfId="7287" xr:uid="{00000000-0005-0000-0000-0000681C0000}"/>
    <cellStyle name="Input 28 4 3 2" xfId="12027" xr:uid="{00000000-0005-0000-0000-0000691C0000}"/>
    <cellStyle name="Input 28 4 3 3" xfId="14556" xr:uid="{00000000-0005-0000-0000-00006A1C0000}"/>
    <cellStyle name="Input 28 4 4" xfId="10365" xr:uid="{00000000-0005-0000-0000-00006B1C0000}"/>
    <cellStyle name="Input 28 4 5" xfId="10119" xr:uid="{00000000-0005-0000-0000-00006C1C0000}"/>
    <cellStyle name="Input 28 5" xfId="4625" xr:uid="{00000000-0005-0000-0000-00006D1C0000}"/>
    <cellStyle name="Input 28 5 2" xfId="7579" xr:uid="{00000000-0005-0000-0000-00006E1C0000}"/>
    <cellStyle name="Input 28 5 2 2" xfId="12319" xr:uid="{00000000-0005-0000-0000-00006F1C0000}"/>
    <cellStyle name="Input 28 5 2 3" xfId="14848" xr:uid="{00000000-0005-0000-0000-0000701C0000}"/>
    <cellStyle name="Input 28 5 3" xfId="10658" xr:uid="{00000000-0005-0000-0000-0000711C0000}"/>
    <cellStyle name="Input 28 5 4" xfId="9975" xr:uid="{00000000-0005-0000-0000-0000721C0000}"/>
    <cellStyle name="Input 28 6" xfId="6331" xr:uid="{00000000-0005-0000-0000-0000731C0000}"/>
    <cellStyle name="Input 28 6 2" xfId="11245" xr:uid="{00000000-0005-0000-0000-0000741C0000}"/>
    <cellStyle name="Input 28 6 3" xfId="13853" xr:uid="{00000000-0005-0000-0000-0000751C0000}"/>
    <cellStyle name="Input 29" xfId="1634" xr:uid="{00000000-0005-0000-0000-0000761C0000}"/>
    <cellStyle name="Input 29 2" xfId="2477" xr:uid="{00000000-0005-0000-0000-0000771C0000}"/>
    <cellStyle name="Input 29 2 2" xfId="4266" xr:uid="{00000000-0005-0000-0000-0000781C0000}"/>
    <cellStyle name="Input 29 2 2 2" xfId="5799" xr:uid="{00000000-0005-0000-0000-0000791C0000}"/>
    <cellStyle name="Input 29 2 2 2 2" xfId="8749" xr:uid="{00000000-0005-0000-0000-00007A1C0000}"/>
    <cellStyle name="Input 29 2 2 2 2 2" xfId="13489" xr:uid="{00000000-0005-0000-0000-00007B1C0000}"/>
    <cellStyle name="Input 29 2 2 2 2 3" xfId="16018" xr:uid="{00000000-0005-0000-0000-00007C1C0000}"/>
    <cellStyle name="Input 29 2 2 3" xfId="7290" xr:uid="{00000000-0005-0000-0000-00007D1C0000}"/>
    <cellStyle name="Input 29 2 2 3 2" xfId="12030" xr:uid="{00000000-0005-0000-0000-00007E1C0000}"/>
    <cellStyle name="Input 29 2 2 3 3" xfId="14559" xr:uid="{00000000-0005-0000-0000-00007F1C0000}"/>
    <cellStyle name="Input 29 2 2 4" xfId="10368" xr:uid="{00000000-0005-0000-0000-0000801C0000}"/>
    <cellStyle name="Input 29 2 2 5" xfId="9190" xr:uid="{00000000-0005-0000-0000-0000811C0000}"/>
    <cellStyle name="Input 29 2 3" xfId="5355" xr:uid="{00000000-0005-0000-0000-0000821C0000}"/>
    <cellStyle name="Input 29 2 3 2" xfId="8305" xr:uid="{00000000-0005-0000-0000-0000831C0000}"/>
    <cellStyle name="Input 29 2 3 2 2" xfId="13045" xr:uid="{00000000-0005-0000-0000-0000841C0000}"/>
    <cellStyle name="Input 29 2 3 2 3" xfId="15574" xr:uid="{00000000-0005-0000-0000-0000851C0000}"/>
    <cellStyle name="Input 29 2 4" xfId="4909" xr:uid="{00000000-0005-0000-0000-0000861C0000}"/>
    <cellStyle name="Input 29 2 4 2" xfId="7861" xr:uid="{00000000-0005-0000-0000-0000871C0000}"/>
    <cellStyle name="Input 29 2 4 2 2" xfId="12601" xr:uid="{00000000-0005-0000-0000-0000881C0000}"/>
    <cellStyle name="Input 29 2 4 2 3" xfId="15130" xr:uid="{00000000-0005-0000-0000-0000891C0000}"/>
    <cellStyle name="Input 29 2 5" xfId="6328" xr:uid="{00000000-0005-0000-0000-00008A1C0000}"/>
    <cellStyle name="Input 29 2 5 2" xfId="11242" xr:uid="{00000000-0005-0000-0000-00008B1C0000}"/>
    <cellStyle name="Input 29 2 5 3" xfId="13850" xr:uid="{00000000-0005-0000-0000-00008C1C0000}"/>
    <cellStyle name="Input 29 2 6" xfId="6807" xr:uid="{00000000-0005-0000-0000-00008D1C0000}"/>
    <cellStyle name="Input 29 2 6 2" xfId="11576" xr:uid="{00000000-0005-0000-0000-00008E1C0000}"/>
    <cellStyle name="Input 29 2 6 3" xfId="14115" xr:uid="{00000000-0005-0000-0000-00008F1C0000}"/>
    <cellStyle name="Input 29 2 7" xfId="9586" xr:uid="{00000000-0005-0000-0000-0000901C0000}"/>
    <cellStyle name="Input 29 2 8" xfId="9336" xr:uid="{00000000-0005-0000-0000-0000911C0000}"/>
    <cellStyle name="Input 29 3" xfId="2476" xr:uid="{00000000-0005-0000-0000-0000921C0000}"/>
    <cellStyle name="Input 29 3 2" xfId="5354" xr:uid="{00000000-0005-0000-0000-0000931C0000}"/>
    <cellStyle name="Input 29 3 2 2" xfId="8304" xr:uid="{00000000-0005-0000-0000-0000941C0000}"/>
    <cellStyle name="Input 29 3 2 2 2" xfId="13044" xr:uid="{00000000-0005-0000-0000-0000951C0000}"/>
    <cellStyle name="Input 29 3 2 2 3" xfId="15573" xr:uid="{00000000-0005-0000-0000-0000961C0000}"/>
    <cellStyle name="Input 29 3 3" xfId="4908" xr:uid="{00000000-0005-0000-0000-0000971C0000}"/>
    <cellStyle name="Input 29 3 3 2" xfId="7860" xr:uid="{00000000-0005-0000-0000-0000981C0000}"/>
    <cellStyle name="Input 29 3 3 2 2" xfId="12600" xr:uid="{00000000-0005-0000-0000-0000991C0000}"/>
    <cellStyle name="Input 29 3 3 2 3" xfId="15129" xr:uid="{00000000-0005-0000-0000-00009A1C0000}"/>
    <cellStyle name="Input 29 3 4" xfId="6806" xr:uid="{00000000-0005-0000-0000-00009B1C0000}"/>
    <cellStyle name="Input 29 3 4 2" xfId="11575" xr:uid="{00000000-0005-0000-0000-00009C1C0000}"/>
    <cellStyle name="Input 29 3 4 3" xfId="14114" xr:uid="{00000000-0005-0000-0000-00009D1C0000}"/>
    <cellStyle name="Input 29 3 5" xfId="9585" xr:uid="{00000000-0005-0000-0000-00009E1C0000}"/>
    <cellStyle name="Input 29 3 6" xfId="9486" xr:uid="{00000000-0005-0000-0000-00009F1C0000}"/>
    <cellStyle name="Input 29 4" xfId="4265" xr:uid="{00000000-0005-0000-0000-0000A01C0000}"/>
    <cellStyle name="Input 29 4 2" xfId="5798" xr:uid="{00000000-0005-0000-0000-0000A11C0000}"/>
    <cellStyle name="Input 29 4 2 2" xfId="8748" xr:uid="{00000000-0005-0000-0000-0000A21C0000}"/>
    <cellStyle name="Input 29 4 2 2 2" xfId="13488" xr:uid="{00000000-0005-0000-0000-0000A31C0000}"/>
    <cellStyle name="Input 29 4 2 2 3" xfId="16017" xr:uid="{00000000-0005-0000-0000-0000A41C0000}"/>
    <cellStyle name="Input 29 4 3" xfId="7289" xr:uid="{00000000-0005-0000-0000-0000A51C0000}"/>
    <cellStyle name="Input 29 4 3 2" xfId="12029" xr:uid="{00000000-0005-0000-0000-0000A61C0000}"/>
    <cellStyle name="Input 29 4 3 3" xfId="14558" xr:uid="{00000000-0005-0000-0000-0000A71C0000}"/>
    <cellStyle name="Input 29 4 4" xfId="10367" xr:uid="{00000000-0005-0000-0000-0000A81C0000}"/>
    <cellStyle name="Input 29 4 5" xfId="10118" xr:uid="{00000000-0005-0000-0000-0000A91C0000}"/>
    <cellStyle name="Input 29 5" xfId="4626" xr:uid="{00000000-0005-0000-0000-0000AA1C0000}"/>
    <cellStyle name="Input 29 5 2" xfId="7580" xr:uid="{00000000-0005-0000-0000-0000AB1C0000}"/>
    <cellStyle name="Input 29 5 2 2" xfId="12320" xr:uid="{00000000-0005-0000-0000-0000AC1C0000}"/>
    <cellStyle name="Input 29 5 2 3" xfId="14849" xr:uid="{00000000-0005-0000-0000-0000AD1C0000}"/>
    <cellStyle name="Input 29 5 3" xfId="10659" xr:uid="{00000000-0005-0000-0000-0000AE1C0000}"/>
    <cellStyle name="Input 29 5 4" xfId="9046" xr:uid="{00000000-0005-0000-0000-0000AF1C0000}"/>
    <cellStyle name="Input 29 6" xfId="6329" xr:uid="{00000000-0005-0000-0000-0000B01C0000}"/>
    <cellStyle name="Input 29 6 2" xfId="11243" xr:uid="{00000000-0005-0000-0000-0000B11C0000}"/>
    <cellStyle name="Input 29 6 3" xfId="13851" xr:uid="{00000000-0005-0000-0000-0000B21C0000}"/>
    <cellStyle name="Input 3" xfId="1635" xr:uid="{00000000-0005-0000-0000-0000B31C0000}"/>
    <cellStyle name="Input 3 2" xfId="2479" xr:uid="{00000000-0005-0000-0000-0000B41C0000}"/>
    <cellStyle name="Input 3 2 2" xfId="4268" xr:uid="{00000000-0005-0000-0000-0000B51C0000}"/>
    <cellStyle name="Input 3 2 2 2" xfId="5801" xr:uid="{00000000-0005-0000-0000-0000B61C0000}"/>
    <cellStyle name="Input 3 2 2 2 2" xfId="8751" xr:uid="{00000000-0005-0000-0000-0000B71C0000}"/>
    <cellStyle name="Input 3 2 2 2 2 2" xfId="13491" xr:uid="{00000000-0005-0000-0000-0000B81C0000}"/>
    <cellStyle name="Input 3 2 2 2 2 3" xfId="16020" xr:uid="{00000000-0005-0000-0000-0000B91C0000}"/>
    <cellStyle name="Input 3 2 2 3" xfId="7292" xr:uid="{00000000-0005-0000-0000-0000BA1C0000}"/>
    <cellStyle name="Input 3 2 2 3 2" xfId="12032" xr:uid="{00000000-0005-0000-0000-0000BB1C0000}"/>
    <cellStyle name="Input 3 2 2 3 3" xfId="14561" xr:uid="{00000000-0005-0000-0000-0000BC1C0000}"/>
    <cellStyle name="Input 3 2 2 4" xfId="10370" xr:uid="{00000000-0005-0000-0000-0000BD1C0000}"/>
    <cellStyle name="Input 3 2 2 5" xfId="9189" xr:uid="{00000000-0005-0000-0000-0000BE1C0000}"/>
    <cellStyle name="Input 3 2 3" xfId="5357" xr:uid="{00000000-0005-0000-0000-0000BF1C0000}"/>
    <cellStyle name="Input 3 2 3 2" xfId="8307" xr:uid="{00000000-0005-0000-0000-0000C01C0000}"/>
    <cellStyle name="Input 3 2 3 2 2" xfId="13047" xr:uid="{00000000-0005-0000-0000-0000C11C0000}"/>
    <cellStyle name="Input 3 2 3 2 3" xfId="15576" xr:uid="{00000000-0005-0000-0000-0000C21C0000}"/>
    <cellStyle name="Input 3 2 4" xfId="4911" xr:uid="{00000000-0005-0000-0000-0000C31C0000}"/>
    <cellStyle name="Input 3 2 4 2" xfId="7863" xr:uid="{00000000-0005-0000-0000-0000C41C0000}"/>
    <cellStyle name="Input 3 2 4 2 2" xfId="12603" xr:uid="{00000000-0005-0000-0000-0000C51C0000}"/>
    <cellStyle name="Input 3 2 4 2 3" xfId="15132" xr:uid="{00000000-0005-0000-0000-0000C61C0000}"/>
    <cellStyle name="Input 3 2 5" xfId="6326" xr:uid="{00000000-0005-0000-0000-0000C71C0000}"/>
    <cellStyle name="Input 3 2 5 2" xfId="11240" xr:uid="{00000000-0005-0000-0000-0000C81C0000}"/>
    <cellStyle name="Input 3 2 5 3" xfId="13848" xr:uid="{00000000-0005-0000-0000-0000C91C0000}"/>
    <cellStyle name="Input 3 2 6" xfId="6809" xr:uid="{00000000-0005-0000-0000-0000CA1C0000}"/>
    <cellStyle name="Input 3 2 6 2" xfId="11578" xr:uid="{00000000-0005-0000-0000-0000CB1C0000}"/>
    <cellStyle name="Input 3 2 6 3" xfId="14117" xr:uid="{00000000-0005-0000-0000-0000CC1C0000}"/>
    <cellStyle name="Input 3 2 7" xfId="9588" xr:uid="{00000000-0005-0000-0000-0000CD1C0000}"/>
    <cellStyle name="Input 3 2 8" xfId="9485" xr:uid="{00000000-0005-0000-0000-0000CE1C0000}"/>
    <cellStyle name="Input 3 3" xfId="2478" xr:uid="{00000000-0005-0000-0000-0000CF1C0000}"/>
    <cellStyle name="Input 3 3 2" xfId="5356" xr:uid="{00000000-0005-0000-0000-0000D01C0000}"/>
    <cellStyle name="Input 3 3 2 2" xfId="8306" xr:uid="{00000000-0005-0000-0000-0000D11C0000}"/>
    <cellStyle name="Input 3 3 2 2 2" xfId="13046" xr:uid="{00000000-0005-0000-0000-0000D21C0000}"/>
    <cellStyle name="Input 3 3 2 2 3" xfId="15575" xr:uid="{00000000-0005-0000-0000-0000D31C0000}"/>
    <cellStyle name="Input 3 3 3" xfId="4910" xr:uid="{00000000-0005-0000-0000-0000D41C0000}"/>
    <cellStyle name="Input 3 3 3 2" xfId="7862" xr:uid="{00000000-0005-0000-0000-0000D51C0000}"/>
    <cellStyle name="Input 3 3 3 2 2" xfId="12602" xr:uid="{00000000-0005-0000-0000-0000D61C0000}"/>
    <cellStyle name="Input 3 3 3 2 3" xfId="15131" xr:uid="{00000000-0005-0000-0000-0000D71C0000}"/>
    <cellStyle name="Input 3 3 4" xfId="6808" xr:uid="{00000000-0005-0000-0000-0000D81C0000}"/>
    <cellStyle name="Input 3 3 4 2" xfId="11577" xr:uid="{00000000-0005-0000-0000-0000D91C0000}"/>
    <cellStyle name="Input 3 3 4 3" xfId="14116" xr:uid="{00000000-0005-0000-0000-0000DA1C0000}"/>
    <cellStyle name="Input 3 3 5" xfId="9587" xr:uid="{00000000-0005-0000-0000-0000DB1C0000}"/>
    <cellStyle name="Input 3 3 6" xfId="11497" xr:uid="{00000000-0005-0000-0000-0000DC1C0000}"/>
    <cellStyle name="Input 3 4" xfId="4267" xr:uid="{00000000-0005-0000-0000-0000DD1C0000}"/>
    <cellStyle name="Input 3 4 2" xfId="5800" xr:uid="{00000000-0005-0000-0000-0000DE1C0000}"/>
    <cellStyle name="Input 3 4 2 2" xfId="8750" xr:uid="{00000000-0005-0000-0000-0000DF1C0000}"/>
    <cellStyle name="Input 3 4 2 2 2" xfId="13490" xr:uid="{00000000-0005-0000-0000-0000E01C0000}"/>
    <cellStyle name="Input 3 4 2 2 3" xfId="16019" xr:uid="{00000000-0005-0000-0000-0000E11C0000}"/>
    <cellStyle name="Input 3 4 3" xfId="7291" xr:uid="{00000000-0005-0000-0000-0000E21C0000}"/>
    <cellStyle name="Input 3 4 3 2" xfId="12031" xr:uid="{00000000-0005-0000-0000-0000E31C0000}"/>
    <cellStyle name="Input 3 4 3 3" xfId="14560" xr:uid="{00000000-0005-0000-0000-0000E41C0000}"/>
    <cellStyle name="Input 3 4 4" xfId="10369" xr:uid="{00000000-0005-0000-0000-0000E51C0000}"/>
    <cellStyle name="Input 3 4 5" xfId="10117" xr:uid="{00000000-0005-0000-0000-0000E61C0000}"/>
    <cellStyle name="Input 3 5" xfId="4627" xr:uid="{00000000-0005-0000-0000-0000E71C0000}"/>
    <cellStyle name="Input 3 5 2" xfId="7581" xr:uid="{00000000-0005-0000-0000-0000E81C0000}"/>
    <cellStyle name="Input 3 5 2 2" xfId="12321" xr:uid="{00000000-0005-0000-0000-0000E91C0000}"/>
    <cellStyle name="Input 3 5 2 3" xfId="14850" xr:uid="{00000000-0005-0000-0000-0000EA1C0000}"/>
    <cellStyle name="Input 3 5 3" xfId="10660" xr:uid="{00000000-0005-0000-0000-0000EB1C0000}"/>
    <cellStyle name="Input 3 5 4" xfId="9974" xr:uid="{00000000-0005-0000-0000-0000EC1C0000}"/>
    <cellStyle name="Input 3 6" xfId="6327" xr:uid="{00000000-0005-0000-0000-0000ED1C0000}"/>
    <cellStyle name="Input 3 6 2" xfId="11241" xr:uid="{00000000-0005-0000-0000-0000EE1C0000}"/>
    <cellStyle name="Input 3 6 3" xfId="13849" xr:uid="{00000000-0005-0000-0000-0000EF1C0000}"/>
    <cellStyle name="Input 30" xfId="1636" xr:uid="{00000000-0005-0000-0000-0000F01C0000}"/>
    <cellStyle name="Input 30 2" xfId="2481" xr:uid="{00000000-0005-0000-0000-0000F11C0000}"/>
    <cellStyle name="Input 30 2 2" xfId="4270" xr:uid="{00000000-0005-0000-0000-0000F21C0000}"/>
    <cellStyle name="Input 30 2 2 2" xfId="5803" xr:uid="{00000000-0005-0000-0000-0000F31C0000}"/>
    <cellStyle name="Input 30 2 2 2 2" xfId="8753" xr:uid="{00000000-0005-0000-0000-0000F41C0000}"/>
    <cellStyle name="Input 30 2 2 2 2 2" xfId="13493" xr:uid="{00000000-0005-0000-0000-0000F51C0000}"/>
    <cellStyle name="Input 30 2 2 2 2 3" xfId="16022" xr:uid="{00000000-0005-0000-0000-0000F61C0000}"/>
    <cellStyle name="Input 30 2 2 3" xfId="7294" xr:uid="{00000000-0005-0000-0000-0000F71C0000}"/>
    <cellStyle name="Input 30 2 2 3 2" xfId="12034" xr:uid="{00000000-0005-0000-0000-0000F81C0000}"/>
    <cellStyle name="Input 30 2 2 3 3" xfId="14563" xr:uid="{00000000-0005-0000-0000-0000F91C0000}"/>
    <cellStyle name="Input 30 2 2 4" xfId="10372" xr:uid="{00000000-0005-0000-0000-0000FA1C0000}"/>
    <cellStyle name="Input 30 2 2 5" xfId="9188" xr:uid="{00000000-0005-0000-0000-0000FB1C0000}"/>
    <cellStyle name="Input 30 2 3" xfId="5359" xr:uid="{00000000-0005-0000-0000-0000FC1C0000}"/>
    <cellStyle name="Input 30 2 3 2" xfId="8309" xr:uid="{00000000-0005-0000-0000-0000FD1C0000}"/>
    <cellStyle name="Input 30 2 3 2 2" xfId="13049" xr:uid="{00000000-0005-0000-0000-0000FE1C0000}"/>
    <cellStyle name="Input 30 2 3 2 3" xfId="15578" xr:uid="{00000000-0005-0000-0000-0000FF1C0000}"/>
    <cellStyle name="Input 30 2 4" xfId="4913" xr:uid="{00000000-0005-0000-0000-0000001D0000}"/>
    <cellStyle name="Input 30 2 4 2" xfId="7865" xr:uid="{00000000-0005-0000-0000-0000011D0000}"/>
    <cellStyle name="Input 30 2 4 2 2" xfId="12605" xr:uid="{00000000-0005-0000-0000-0000021D0000}"/>
    <cellStyle name="Input 30 2 4 2 3" xfId="15134" xr:uid="{00000000-0005-0000-0000-0000031D0000}"/>
    <cellStyle name="Input 30 2 5" xfId="6324" xr:uid="{00000000-0005-0000-0000-0000041D0000}"/>
    <cellStyle name="Input 30 2 5 2" xfId="11238" xr:uid="{00000000-0005-0000-0000-0000051D0000}"/>
    <cellStyle name="Input 30 2 5 3" xfId="13846" xr:uid="{00000000-0005-0000-0000-0000061D0000}"/>
    <cellStyle name="Input 30 2 6" xfId="6811" xr:uid="{00000000-0005-0000-0000-0000071D0000}"/>
    <cellStyle name="Input 30 2 6 2" xfId="11580" xr:uid="{00000000-0005-0000-0000-0000081D0000}"/>
    <cellStyle name="Input 30 2 6 3" xfId="14119" xr:uid="{00000000-0005-0000-0000-0000091D0000}"/>
    <cellStyle name="Input 30 2 7" xfId="9590" xr:uid="{00000000-0005-0000-0000-00000A1D0000}"/>
    <cellStyle name="Input 30 2 8" xfId="11496" xr:uid="{00000000-0005-0000-0000-00000B1D0000}"/>
    <cellStyle name="Input 30 3" xfId="2480" xr:uid="{00000000-0005-0000-0000-00000C1D0000}"/>
    <cellStyle name="Input 30 3 2" xfId="5358" xr:uid="{00000000-0005-0000-0000-00000D1D0000}"/>
    <cellStyle name="Input 30 3 2 2" xfId="8308" xr:uid="{00000000-0005-0000-0000-00000E1D0000}"/>
    <cellStyle name="Input 30 3 2 2 2" xfId="13048" xr:uid="{00000000-0005-0000-0000-00000F1D0000}"/>
    <cellStyle name="Input 30 3 2 2 3" xfId="15577" xr:uid="{00000000-0005-0000-0000-0000101D0000}"/>
    <cellStyle name="Input 30 3 3" xfId="4912" xr:uid="{00000000-0005-0000-0000-0000111D0000}"/>
    <cellStyle name="Input 30 3 3 2" xfId="7864" xr:uid="{00000000-0005-0000-0000-0000121D0000}"/>
    <cellStyle name="Input 30 3 3 2 2" xfId="12604" xr:uid="{00000000-0005-0000-0000-0000131D0000}"/>
    <cellStyle name="Input 30 3 3 2 3" xfId="15133" xr:uid="{00000000-0005-0000-0000-0000141D0000}"/>
    <cellStyle name="Input 30 3 4" xfId="6810" xr:uid="{00000000-0005-0000-0000-0000151D0000}"/>
    <cellStyle name="Input 30 3 4 2" xfId="11579" xr:uid="{00000000-0005-0000-0000-0000161D0000}"/>
    <cellStyle name="Input 30 3 4 3" xfId="14118" xr:uid="{00000000-0005-0000-0000-0000171D0000}"/>
    <cellStyle name="Input 30 3 5" xfId="9589" xr:uid="{00000000-0005-0000-0000-0000181D0000}"/>
    <cellStyle name="Input 30 3 6" xfId="9335" xr:uid="{00000000-0005-0000-0000-0000191D0000}"/>
    <cellStyle name="Input 30 4" xfId="4269" xr:uid="{00000000-0005-0000-0000-00001A1D0000}"/>
    <cellStyle name="Input 30 4 2" xfId="5802" xr:uid="{00000000-0005-0000-0000-00001B1D0000}"/>
    <cellStyle name="Input 30 4 2 2" xfId="8752" xr:uid="{00000000-0005-0000-0000-00001C1D0000}"/>
    <cellStyle name="Input 30 4 2 2 2" xfId="13492" xr:uid="{00000000-0005-0000-0000-00001D1D0000}"/>
    <cellStyle name="Input 30 4 2 2 3" xfId="16021" xr:uid="{00000000-0005-0000-0000-00001E1D0000}"/>
    <cellStyle name="Input 30 4 3" xfId="7293" xr:uid="{00000000-0005-0000-0000-00001F1D0000}"/>
    <cellStyle name="Input 30 4 3 2" xfId="12033" xr:uid="{00000000-0005-0000-0000-0000201D0000}"/>
    <cellStyle name="Input 30 4 3 3" xfId="14562" xr:uid="{00000000-0005-0000-0000-0000211D0000}"/>
    <cellStyle name="Input 30 4 4" xfId="10371" xr:uid="{00000000-0005-0000-0000-0000221D0000}"/>
    <cellStyle name="Input 30 4 5" xfId="10116" xr:uid="{00000000-0005-0000-0000-0000231D0000}"/>
    <cellStyle name="Input 30 5" xfId="4628" xr:uid="{00000000-0005-0000-0000-0000241D0000}"/>
    <cellStyle name="Input 30 5 2" xfId="7582" xr:uid="{00000000-0005-0000-0000-0000251D0000}"/>
    <cellStyle name="Input 30 5 2 2" xfId="12322" xr:uid="{00000000-0005-0000-0000-0000261D0000}"/>
    <cellStyle name="Input 30 5 2 3" xfId="14851" xr:uid="{00000000-0005-0000-0000-0000271D0000}"/>
    <cellStyle name="Input 30 5 3" xfId="10661" xr:uid="{00000000-0005-0000-0000-0000281D0000}"/>
    <cellStyle name="Input 30 5 4" xfId="9045" xr:uid="{00000000-0005-0000-0000-0000291D0000}"/>
    <cellStyle name="Input 30 6" xfId="6325" xr:uid="{00000000-0005-0000-0000-00002A1D0000}"/>
    <cellStyle name="Input 30 6 2" xfId="11239" xr:uid="{00000000-0005-0000-0000-00002B1D0000}"/>
    <cellStyle name="Input 30 6 3" xfId="13847" xr:uid="{00000000-0005-0000-0000-00002C1D0000}"/>
    <cellStyle name="Input 31" xfId="1637" xr:uid="{00000000-0005-0000-0000-00002D1D0000}"/>
    <cellStyle name="Input 31 2" xfId="2483" xr:uid="{00000000-0005-0000-0000-00002E1D0000}"/>
    <cellStyle name="Input 31 2 2" xfId="4272" xr:uid="{00000000-0005-0000-0000-00002F1D0000}"/>
    <cellStyle name="Input 31 2 2 2" xfId="5805" xr:uid="{00000000-0005-0000-0000-0000301D0000}"/>
    <cellStyle name="Input 31 2 2 2 2" xfId="8755" xr:uid="{00000000-0005-0000-0000-0000311D0000}"/>
    <cellStyle name="Input 31 2 2 2 2 2" xfId="13495" xr:uid="{00000000-0005-0000-0000-0000321D0000}"/>
    <cellStyle name="Input 31 2 2 2 2 3" xfId="16024" xr:uid="{00000000-0005-0000-0000-0000331D0000}"/>
    <cellStyle name="Input 31 2 2 3" xfId="7296" xr:uid="{00000000-0005-0000-0000-0000341D0000}"/>
    <cellStyle name="Input 31 2 2 3 2" xfId="12036" xr:uid="{00000000-0005-0000-0000-0000351D0000}"/>
    <cellStyle name="Input 31 2 2 3 3" xfId="14565" xr:uid="{00000000-0005-0000-0000-0000361D0000}"/>
    <cellStyle name="Input 31 2 2 4" xfId="10374" xr:uid="{00000000-0005-0000-0000-0000371D0000}"/>
    <cellStyle name="Input 31 2 2 5" xfId="9187" xr:uid="{00000000-0005-0000-0000-0000381D0000}"/>
    <cellStyle name="Input 31 2 3" xfId="5361" xr:uid="{00000000-0005-0000-0000-0000391D0000}"/>
    <cellStyle name="Input 31 2 3 2" xfId="8311" xr:uid="{00000000-0005-0000-0000-00003A1D0000}"/>
    <cellStyle name="Input 31 2 3 2 2" xfId="13051" xr:uid="{00000000-0005-0000-0000-00003B1D0000}"/>
    <cellStyle name="Input 31 2 3 2 3" xfId="15580" xr:uid="{00000000-0005-0000-0000-00003C1D0000}"/>
    <cellStyle name="Input 31 2 4" xfId="4915" xr:uid="{00000000-0005-0000-0000-00003D1D0000}"/>
    <cellStyle name="Input 31 2 4 2" xfId="7867" xr:uid="{00000000-0005-0000-0000-00003E1D0000}"/>
    <cellStyle name="Input 31 2 4 2 2" xfId="12607" xr:uid="{00000000-0005-0000-0000-00003F1D0000}"/>
    <cellStyle name="Input 31 2 4 2 3" xfId="15136" xr:uid="{00000000-0005-0000-0000-0000401D0000}"/>
    <cellStyle name="Input 31 2 5" xfId="6322" xr:uid="{00000000-0005-0000-0000-0000411D0000}"/>
    <cellStyle name="Input 31 2 5 2" xfId="11236" xr:uid="{00000000-0005-0000-0000-0000421D0000}"/>
    <cellStyle name="Input 31 2 5 3" xfId="13844" xr:uid="{00000000-0005-0000-0000-0000431D0000}"/>
    <cellStyle name="Input 31 2 6" xfId="6813" xr:uid="{00000000-0005-0000-0000-0000441D0000}"/>
    <cellStyle name="Input 31 2 6 2" xfId="11582" xr:uid="{00000000-0005-0000-0000-0000451D0000}"/>
    <cellStyle name="Input 31 2 6 3" xfId="14121" xr:uid="{00000000-0005-0000-0000-0000461D0000}"/>
    <cellStyle name="Input 31 2 7" xfId="9592" xr:uid="{00000000-0005-0000-0000-0000471D0000}"/>
    <cellStyle name="Input 31 2 8" xfId="9334" xr:uid="{00000000-0005-0000-0000-0000481D0000}"/>
    <cellStyle name="Input 31 3" xfId="2482" xr:uid="{00000000-0005-0000-0000-0000491D0000}"/>
    <cellStyle name="Input 31 3 2" xfId="5360" xr:uid="{00000000-0005-0000-0000-00004A1D0000}"/>
    <cellStyle name="Input 31 3 2 2" xfId="8310" xr:uid="{00000000-0005-0000-0000-00004B1D0000}"/>
    <cellStyle name="Input 31 3 2 2 2" xfId="13050" xr:uid="{00000000-0005-0000-0000-00004C1D0000}"/>
    <cellStyle name="Input 31 3 2 2 3" xfId="15579" xr:uid="{00000000-0005-0000-0000-00004D1D0000}"/>
    <cellStyle name="Input 31 3 3" xfId="4914" xr:uid="{00000000-0005-0000-0000-00004E1D0000}"/>
    <cellStyle name="Input 31 3 3 2" xfId="7866" xr:uid="{00000000-0005-0000-0000-00004F1D0000}"/>
    <cellStyle name="Input 31 3 3 2 2" xfId="12606" xr:uid="{00000000-0005-0000-0000-0000501D0000}"/>
    <cellStyle name="Input 31 3 3 2 3" xfId="15135" xr:uid="{00000000-0005-0000-0000-0000511D0000}"/>
    <cellStyle name="Input 31 3 4" xfId="6812" xr:uid="{00000000-0005-0000-0000-0000521D0000}"/>
    <cellStyle name="Input 31 3 4 2" xfId="11581" xr:uid="{00000000-0005-0000-0000-0000531D0000}"/>
    <cellStyle name="Input 31 3 4 3" xfId="14120" xr:uid="{00000000-0005-0000-0000-0000541D0000}"/>
    <cellStyle name="Input 31 3 5" xfId="9591" xr:uid="{00000000-0005-0000-0000-0000551D0000}"/>
    <cellStyle name="Input 31 3 6" xfId="9484" xr:uid="{00000000-0005-0000-0000-0000561D0000}"/>
    <cellStyle name="Input 31 4" xfId="4271" xr:uid="{00000000-0005-0000-0000-0000571D0000}"/>
    <cellStyle name="Input 31 4 2" xfId="5804" xr:uid="{00000000-0005-0000-0000-0000581D0000}"/>
    <cellStyle name="Input 31 4 2 2" xfId="8754" xr:uid="{00000000-0005-0000-0000-0000591D0000}"/>
    <cellStyle name="Input 31 4 2 2 2" xfId="13494" xr:uid="{00000000-0005-0000-0000-00005A1D0000}"/>
    <cellStyle name="Input 31 4 2 2 3" xfId="16023" xr:uid="{00000000-0005-0000-0000-00005B1D0000}"/>
    <cellStyle name="Input 31 4 3" xfId="7295" xr:uid="{00000000-0005-0000-0000-00005C1D0000}"/>
    <cellStyle name="Input 31 4 3 2" xfId="12035" xr:uid="{00000000-0005-0000-0000-00005D1D0000}"/>
    <cellStyle name="Input 31 4 3 3" xfId="14564" xr:uid="{00000000-0005-0000-0000-00005E1D0000}"/>
    <cellStyle name="Input 31 4 4" xfId="10373" xr:uid="{00000000-0005-0000-0000-00005F1D0000}"/>
    <cellStyle name="Input 31 4 5" xfId="10115" xr:uid="{00000000-0005-0000-0000-0000601D0000}"/>
    <cellStyle name="Input 31 5" xfId="4629" xr:uid="{00000000-0005-0000-0000-0000611D0000}"/>
    <cellStyle name="Input 31 5 2" xfId="7583" xr:uid="{00000000-0005-0000-0000-0000621D0000}"/>
    <cellStyle name="Input 31 5 2 2" xfId="12323" xr:uid="{00000000-0005-0000-0000-0000631D0000}"/>
    <cellStyle name="Input 31 5 2 3" xfId="14852" xr:uid="{00000000-0005-0000-0000-0000641D0000}"/>
    <cellStyle name="Input 31 5 3" xfId="10662" xr:uid="{00000000-0005-0000-0000-0000651D0000}"/>
    <cellStyle name="Input 31 5 4" xfId="9973" xr:uid="{00000000-0005-0000-0000-0000661D0000}"/>
    <cellStyle name="Input 31 6" xfId="6323" xr:uid="{00000000-0005-0000-0000-0000671D0000}"/>
    <cellStyle name="Input 31 6 2" xfId="11237" xr:uid="{00000000-0005-0000-0000-0000681D0000}"/>
    <cellStyle name="Input 31 6 3" xfId="13845" xr:uid="{00000000-0005-0000-0000-0000691D0000}"/>
    <cellStyle name="Input 32" xfId="1638" xr:uid="{00000000-0005-0000-0000-00006A1D0000}"/>
    <cellStyle name="Input 32 2" xfId="2485" xr:uid="{00000000-0005-0000-0000-00006B1D0000}"/>
    <cellStyle name="Input 32 2 2" xfId="4274" xr:uid="{00000000-0005-0000-0000-00006C1D0000}"/>
    <cellStyle name="Input 32 2 2 2" xfId="5807" xr:uid="{00000000-0005-0000-0000-00006D1D0000}"/>
    <cellStyle name="Input 32 2 2 2 2" xfId="8757" xr:uid="{00000000-0005-0000-0000-00006E1D0000}"/>
    <cellStyle name="Input 32 2 2 2 2 2" xfId="13497" xr:uid="{00000000-0005-0000-0000-00006F1D0000}"/>
    <cellStyle name="Input 32 2 2 2 2 3" xfId="16026" xr:uid="{00000000-0005-0000-0000-0000701D0000}"/>
    <cellStyle name="Input 32 2 2 3" xfId="7298" xr:uid="{00000000-0005-0000-0000-0000711D0000}"/>
    <cellStyle name="Input 32 2 2 3 2" xfId="12038" xr:uid="{00000000-0005-0000-0000-0000721D0000}"/>
    <cellStyle name="Input 32 2 2 3 3" xfId="14567" xr:uid="{00000000-0005-0000-0000-0000731D0000}"/>
    <cellStyle name="Input 32 2 2 4" xfId="10376" xr:uid="{00000000-0005-0000-0000-0000741D0000}"/>
    <cellStyle name="Input 32 2 2 5" xfId="9186" xr:uid="{00000000-0005-0000-0000-0000751D0000}"/>
    <cellStyle name="Input 32 2 3" xfId="5363" xr:uid="{00000000-0005-0000-0000-0000761D0000}"/>
    <cellStyle name="Input 32 2 3 2" xfId="8313" xr:uid="{00000000-0005-0000-0000-0000771D0000}"/>
    <cellStyle name="Input 32 2 3 2 2" xfId="13053" xr:uid="{00000000-0005-0000-0000-0000781D0000}"/>
    <cellStyle name="Input 32 2 3 2 3" xfId="15582" xr:uid="{00000000-0005-0000-0000-0000791D0000}"/>
    <cellStyle name="Input 32 2 4" xfId="4917" xr:uid="{00000000-0005-0000-0000-00007A1D0000}"/>
    <cellStyle name="Input 32 2 4 2" xfId="7869" xr:uid="{00000000-0005-0000-0000-00007B1D0000}"/>
    <cellStyle name="Input 32 2 4 2 2" xfId="12609" xr:uid="{00000000-0005-0000-0000-00007C1D0000}"/>
    <cellStyle name="Input 32 2 4 2 3" xfId="15138" xr:uid="{00000000-0005-0000-0000-00007D1D0000}"/>
    <cellStyle name="Input 32 2 5" xfId="6320" xr:uid="{00000000-0005-0000-0000-00007E1D0000}"/>
    <cellStyle name="Input 32 2 5 2" xfId="11234" xr:uid="{00000000-0005-0000-0000-00007F1D0000}"/>
    <cellStyle name="Input 32 2 5 3" xfId="13842" xr:uid="{00000000-0005-0000-0000-0000801D0000}"/>
    <cellStyle name="Input 32 2 6" xfId="6815" xr:uid="{00000000-0005-0000-0000-0000811D0000}"/>
    <cellStyle name="Input 32 2 6 2" xfId="11584" xr:uid="{00000000-0005-0000-0000-0000821D0000}"/>
    <cellStyle name="Input 32 2 6 3" xfId="14123" xr:uid="{00000000-0005-0000-0000-0000831D0000}"/>
    <cellStyle name="Input 32 2 7" xfId="9594" xr:uid="{00000000-0005-0000-0000-0000841D0000}"/>
    <cellStyle name="Input 32 2 8" xfId="9483" xr:uid="{00000000-0005-0000-0000-0000851D0000}"/>
    <cellStyle name="Input 32 3" xfId="2484" xr:uid="{00000000-0005-0000-0000-0000861D0000}"/>
    <cellStyle name="Input 32 3 2" xfId="5362" xr:uid="{00000000-0005-0000-0000-0000871D0000}"/>
    <cellStyle name="Input 32 3 2 2" xfId="8312" xr:uid="{00000000-0005-0000-0000-0000881D0000}"/>
    <cellStyle name="Input 32 3 2 2 2" xfId="13052" xr:uid="{00000000-0005-0000-0000-0000891D0000}"/>
    <cellStyle name="Input 32 3 2 2 3" xfId="15581" xr:uid="{00000000-0005-0000-0000-00008A1D0000}"/>
    <cellStyle name="Input 32 3 3" xfId="4916" xr:uid="{00000000-0005-0000-0000-00008B1D0000}"/>
    <cellStyle name="Input 32 3 3 2" xfId="7868" xr:uid="{00000000-0005-0000-0000-00008C1D0000}"/>
    <cellStyle name="Input 32 3 3 2 2" xfId="12608" xr:uid="{00000000-0005-0000-0000-00008D1D0000}"/>
    <cellStyle name="Input 32 3 3 2 3" xfId="15137" xr:uid="{00000000-0005-0000-0000-00008E1D0000}"/>
    <cellStyle name="Input 32 3 4" xfId="6814" xr:uid="{00000000-0005-0000-0000-00008F1D0000}"/>
    <cellStyle name="Input 32 3 4 2" xfId="11583" xr:uid="{00000000-0005-0000-0000-0000901D0000}"/>
    <cellStyle name="Input 32 3 4 3" xfId="14122" xr:uid="{00000000-0005-0000-0000-0000911D0000}"/>
    <cellStyle name="Input 32 3 5" xfId="9593" xr:uid="{00000000-0005-0000-0000-0000921D0000}"/>
    <cellStyle name="Input 32 3 6" xfId="11495" xr:uid="{00000000-0005-0000-0000-0000931D0000}"/>
    <cellStyle name="Input 32 4" xfId="4273" xr:uid="{00000000-0005-0000-0000-0000941D0000}"/>
    <cellStyle name="Input 32 4 2" xfId="5806" xr:uid="{00000000-0005-0000-0000-0000951D0000}"/>
    <cellStyle name="Input 32 4 2 2" xfId="8756" xr:uid="{00000000-0005-0000-0000-0000961D0000}"/>
    <cellStyle name="Input 32 4 2 2 2" xfId="13496" xr:uid="{00000000-0005-0000-0000-0000971D0000}"/>
    <cellStyle name="Input 32 4 2 2 3" xfId="16025" xr:uid="{00000000-0005-0000-0000-0000981D0000}"/>
    <cellStyle name="Input 32 4 3" xfId="7297" xr:uid="{00000000-0005-0000-0000-0000991D0000}"/>
    <cellStyle name="Input 32 4 3 2" xfId="12037" xr:uid="{00000000-0005-0000-0000-00009A1D0000}"/>
    <cellStyle name="Input 32 4 3 3" xfId="14566" xr:uid="{00000000-0005-0000-0000-00009B1D0000}"/>
    <cellStyle name="Input 32 4 4" xfId="10375" xr:uid="{00000000-0005-0000-0000-00009C1D0000}"/>
    <cellStyle name="Input 32 4 5" xfId="10114" xr:uid="{00000000-0005-0000-0000-00009D1D0000}"/>
    <cellStyle name="Input 32 5" xfId="4630" xr:uid="{00000000-0005-0000-0000-00009E1D0000}"/>
    <cellStyle name="Input 32 5 2" xfId="7584" xr:uid="{00000000-0005-0000-0000-00009F1D0000}"/>
    <cellStyle name="Input 32 5 2 2" xfId="12324" xr:uid="{00000000-0005-0000-0000-0000A01D0000}"/>
    <cellStyle name="Input 32 5 2 3" xfId="14853" xr:uid="{00000000-0005-0000-0000-0000A11D0000}"/>
    <cellStyle name="Input 32 5 3" xfId="10663" xr:uid="{00000000-0005-0000-0000-0000A21D0000}"/>
    <cellStyle name="Input 32 5 4" xfId="9044" xr:uid="{00000000-0005-0000-0000-0000A31D0000}"/>
    <cellStyle name="Input 32 6" xfId="6321" xr:uid="{00000000-0005-0000-0000-0000A41D0000}"/>
    <cellStyle name="Input 32 6 2" xfId="11235" xr:uid="{00000000-0005-0000-0000-0000A51D0000}"/>
    <cellStyle name="Input 32 6 3" xfId="13843" xr:uid="{00000000-0005-0000-0000-0000A61D0000}"/>
    <cellStyle name="Input 33" xfId="1639" xr:uid="{00000000-0005-0000-0000-0000A71D0000}"/>
    <cellStyle name="Input 33 2" xfId="2487" xr:uid="{00000000-0005-0000-0000-0000A81D0000}"/>
    <cellStyle name="Input 33 2 2" xfId="4276" xr:uid="{00000000-0005-0000-0000-0000A91D0000}"/>
    <cellStyle name="Input 33 2 2 2" xfId="5809" xr:uid="{00000000-0005-0000-0000-0000AA1D0000}"/>
    <cellStyle name="Input 33 2 2 2 2" xfId="8759" xr:uid="{00000000-0005-0000-0000-0000AB1D0000}"/>
    <cellStyle name="Input 33 2 2 2 2 2" xfId="13499" xr:uid="{00000000-0005-0000-0000-0000AC1D0000}"/>
    <cellStyle name="Input 33 2 2 2 2 3" xfId="16028" xr:uid="{00000000-0005-0000-0000-0000AD1D0000}"/>
    <cellStyle name="Input 33 2 2 3" xfId="7300" xr:uid="{00000000-0005-0000-0000-0000AE1D0000}"/>
    <cellStyle name="Input 33 2 2 3 2" xfId="12040" xr:uid="{00000000-0005-0000-0000-0000AF1D0000}"/>
    <cellStyle name="Input 33 2 2 3 3" xfId="14569" xr:uid="{00000000-0005-0000-0000-0000B01D0000}"/>
    <cellStyle name="Input 33 2 2 4" xfId="10378" xr:uid="{00000000-0005-0000-0000-0000B11D0000}"/>
    <cellStyle name="Input 33 2 2 5" xfId="9185" xr:uid="{00000000-0005-0000-0000-0000B21D0000}"/>
    <cellStyle name="Input 33 2 3" xfId="5365" xr:uid="{00000000-0005-0000-0000-0000B31D0000}"/>
    <cellStyle name="Input 33 2 3 2" xfId="8315" xr:uid="{00000000-0005-0000-0000-0000B41D0000}"/>
    <cellStyle name="Input 33 2 3 2 2" xfId="13055" xr:uid="{00000000-0005-0000-0000-0000B51D0000}"/>
    <cellStyle name="Input 33 2 3 2 3" xfId="15584" xr:uid="{00000000-0005-0000-0000-0000B61D0000}"/>
    <cellStyle name="Input 33 2 4" xfId="4919" xr:uid="{00000000-0005-0000-0000-0000B71D0000}"/>
    <cellStyle name="Input 33 2 4 2" xfId="7871" xr:uid="{00000000-0005-0000-0000-0000B81D0000}"/>
    <cellStyle name="Input 33 2 4 2 2" xfId="12611" xr:uid="{00000000-0005-0000-0000-0000B91D0000}"/>
    <cellStyle name="Input 33 2 4 2 3" xfId="15140" xr:uid="{00000000-0005-0000-0000-0000BA1D0000}"/>
    <cellStyle name="Input 33 2 5" xfId="6318" xr:uid="{00000000-0005-0000-0000-0000BB1D0000}"/>
    <cellStyle name="Input 33 2 5 2" xfId="11232" xr:uid="{00000000-0005-0000-0000-0000BC1D0000}"/>
    <cellStyle name="Input 33 2 5 3" xfId="13840" xr:uid="{00000000-0005-0000-0000-0000BD1D0000}"/>
    <cellStyle name="Input 33 2 6" xfId="6817" xr:uid="{00000000-0005-0000-0000-0000BE1D0000}"/>
    <cellStyle name="Input 33 2 6 2" xfId="11586" xr:uid="{00000000-0005-0000-0000-0000BF1D0000}"/>
    <cellStyle name="Input 33 2 6 3" xfId="14125" xr:uid="{00000000-0005-0000-0000-0000C01D0000}"/>
    <cellStyle name="Input 33 2 7" xfId="9596" xr:uid="{00000000-0005-0000-0000-0000C11D0000}"/>
    <cellStyle name="Input 33 2 8" xfId="11494" xr:uid="{00000000-0005-0000-0000-0000C21D0000}"/>
    <cellStyle name="Input 33 3" xfId="2486" xr:uid="{00000000-0005-0000-0000-0000C31D0000}"/>
    <cellStyle name="Input 33 3 2" xfId="5364" xr:uid="{00000000-0005-0000-0000-0000C41D0000}"/>
    <cellStyle name="Input 33 3 2 2" xfId="8314" xr:uid="{00000000-0005-0000-0000-0000C51D0000}"/>
    <cellStyle name="Input 33 3 2 2 2" xfId="13054" xr:uid="{00000000-0005-0000-0000-0000C61D0000}"/>
    <cellStyle name="Input 33 3 2 2 3" xfId="15583" xr:uid="{00000000-0005-0000-0000-0000C71D0000}"/>
    <cellStyle name="Input 33 3 3" xfId="4918" xr:uid="{00000000-0005-0000-0000-0000C81D0000}"/>
    <cellStyle name="Input 33 3 3 2" xfId="7870" xr:uid="{00000000-0005-0000-0000-0000C91D0000}"/>
    <cellStyle name="Input 33 3 3 2 2" xfId="12610" xr:uid="{00000000-0005-0000-0000-0000CA1D0000}"/>
    <cellStyle name="Input 33 3 3 2 3" xfId="15139" xr:uid="{00000000-0005-0000-0000-0000CB1D0000}"/>
    <cellStyle name="Input 33 3 4" xfId="6816" xr:uid="{00000000-0005-0000-0000-0000CC1D0000}"/>
    <cellStyle name="Input 33 3 4 2" xfId="11585" xr:uid="{00000000-0005-0000-0000-0000CD1D0000}"/>
    <cellStyle name="Input 33 3 4 3" xfId="14124" xr:uid="{00000000-0005-0000-0000-0000CE1D0000}"/>
    <cellStyle name="Input 33 3 5" xfId="9595" xr:uid="{00000000-0005-0000-0000-0000CF1D0000}"/>
    <cellStyle name="Input 33 3 6" xfId="9333" xr:uid="{00000000-0005-0000-0000-0000D01D0000}"/>
    <cellStyle name="Input 33 4" xfId="4275" xr:uid="{00000000-0005-0000-0000-0000D11D0000}"/>
    <cellStyle name="Input 33 4 2" xfId="5808" xr:uid="{00000000-0005-0000-0000-0000D21D0000}"/>
    <cellStyle name="Input 33 4 2 2" xfId="8758" xr:uid="{00000000-0005-0000-0000-0000D31D0000}"/>
    <cellStyle name="Input 33 4 2 2 2" xfId="13498" xr:uid="{00000000-0005-0000-0000-0000D41D0000}"/>
    <cellStyle name="Input 33 4 2 2 3" xfId="16027" xr:uid="{00000000-0005-0000-0000-0000D51D0000}"/>
    <cellStyle name="Input 33 4 3" xfId="7299" xr:uid="{00000000-0005-0000-0000-0000D61D0000}"/>
    <cellStyle name="Input 33 4 3 2" xfId="12039" xr:uid="{00000000-0005-0000-0000-0000D71D0000}"/>
    <cellStyle name="Input 33 4 3 3" xfId="14568" xr:uid="{00000000-0005-0000-0000-0000D81D0000}"/>
    <cellStyle name="Input 33 4 4" xfId="10377" xr:uid="{00000000-0005-0000-0000-0000D91D0000}"/>
    <cellStyle name="Input 33 4 5" xfId="10113" xr:uid="{00000000-0005-0000-0000-0000DA1D0000}"/>
    <cellStyle name="Input 33 5" xfId="4631" xr:uid="{00000000-0005-0000-0000-0000DB1D0000}"/>
    <cellStyle name="Input 33 5 2" xfId="7585" xr:uid="{00000000-0005-0000-0000-0000DC1D0000}"/>
    <cellStyle name="Input 33 5 2 2" xfId="12325" xr:uid="{00000000-0005-0000-0000-0000DD1D0000}"/>
    <cellStyle name="Input 33 5 2 3" xfId="14854" xr:uid="{00000000-0005-0000-0000-0000DE1D0000}"/>
    <cellStyle name="Input 33 5 3" xfId="10664" xr:uid="{00000000-0005-0000-0000-0000DF1D0000}"/>
    <cellStyle name="Input 33 5 4" xfId="9972" xr:uid="{00000000-0005-0000-0000-0000E01D0000}"/>
    <cellStyle name="Input 33 6" xfId="6319" xr:uid="{00000000-0005-0000-0000-0000E11D0000}"/>
    <cellStyle name="Input 33 6 2" xfId="11233" xr:uid="{00000000-0005-0000-0000-0000E21D0000}"/>
    <cellStyle name="Input 33 6 3" xfId="13841" xr:uid="{00000000-0005-0000-0000-0000E31D0000}"/>
    <cellStyle name="Input 34" xfId="1640" xr:uid="{00000000-0005-0000-0000-0000E41D0000}"/>
    <cellStyle name="Input 34 2" xfId="2489" xr:uid="{00000000-0005-0000-0000-0000E51D0000}"/>
    <cellStyle name="Input 34 2 2" xfId="4278" xr:uid="{00000000-0005-0000-0000-0000E61D0000}"/>
    <cellStyle name="Input 34 2 2 2" xfId="5811" xr:uid="{00000000-0005-0000-0000-0000E71D0000}"/>
    <cellStyle name="Input 34 2 2 2 2" xfId="8761" xr:uid="{00000000-0005-0000-0000-0000E81D0000}"/>
    <cellStyle name="Input 34 2 2 2 2 2" xfId="13501" xr:uid="{00000000-0005-0000-0000-0000E91D0000}"/>
    <cellStyle name="Input 34 2 2 2 2 3" xfId="16030" xr:uid="{00000000-0005-0000-0000-0000EA1D0000}"/>
    <cellStyle name="Input 34 2 2 3" xfId="7302" xr:uid="{00000000-0005-0000-0000-0000EB1D0000}"/>
    <cellStyle name="Input 34 2 2 3 2" xfId="12042" xr:uid="{00000000-0005-0000-0000-0000EC1D0000}"/>
    <cellStyle name="Input 34 2 2 3 3" xfId="14571" xr:uid="{00000000-0005-0000-0000-0000ED1D0000}"/>
    <cellStyle name="Input 34 2 2 4" xfId="10380" xr:uid="{00000000-0005-0000-0000-0000EE1D0000}"/>
    <cellStyle name="Input 34 2 2 5" xfId="9184" xr:uid="{00000000-0005-0000-0000-0000EF1D0000}"/>
    <cellStyle name="Input 34 2 3" xfId="5367" xr:uid="{00000000-0005-0000-0000-0000F01D0000}"/>
    <cellStyle name="Input 34 2 3 2" xfId="8317" xr:uid="{00000000-0005-0000-0000-0000F11D0000}"/>
    <cellStyle name="Input 34 2 3 2 2" xfId="13057" xr:uid="{00000000-0005-0000-0000-0000F21D0000}"/>
    <cellStyle name="Input 34 2 3 2 3" xfId="15586" xr:uid="{00000000-0005-0000-0000-0000F31D0000}"/>
    <cellStyle name="Input 34 2 4" xfId="4921" xr:uid="{00000000-0005-0000-0000-0000F41D0000}"/>
    <cellStyle name="Input 34 2 4 2" xfId="7873" xr:uid="{00000000-0005-0000-0000-0000F51D0000}"/>
    <cellStyle name="Input 34 2 4 2 2" xfId="12613" xr:uid="{00000000-0005-0000-0000-0000F61D0000}"/>
    <cellStyle name="Input 34 2 4 2 3" xfId="15142" xr:uid="{00000000-0005-0000-0000-0000F71D0000}"/>
    <cellStyle name="Input 34 2 5" xfId="6316" xr:uid="{00000000-0005-0000-0000-0000F81D0000}"/>
    <cellStyle name="Input 34 2 5 2" xfId="11230" xr:uid="{00000000-0005-0000-0000-0000F91D0000}"/>
    <cellStyle name="Input 34 2 5 3" xfId="13838" xr:uid="{00000000-0005-0000-0000-0000FA1D0000}"/>
    <cellStyle name="Input 34 2 6" xfId="6819" xr:uid="{00000000-0005-0000-0000-0000FB1D0000}"/>
    <cellStyle name="Input 34 2 6 2" xfId="11588" xr:uid="{00000000-0005-0000-0000-0000FC1D0000}"/>
    <cellStyle name="Input 34 2 6 3" xfId="14127" xr:uid="{00000000-0005-0000-0000-0000FD1D0000}"/>
    <cellStyle name="Input 34 2 7" xfId="9598" xr:uid="{00000000-0005-0000-0000-0000FE1D0000}"/>
    <cellStyle name="Input 34 2 8" xfId="9332" xr:uid="{00000000-0005-0000-0000-0000FF1D0000}"/>
    <cellStyle name="Input 34 3" xfId="2488" xr:uid="{00000000-0005-0000-0000-0000001E0000}"/>
    <cellStyle name="Input 34 3 2" xfId="5366" xr:uid="{00000000-0005-0000-0000-0000011E0000}"/>
    <cellStyle name="Input 34 3 2 2" xfId="8316" xr:uid="{00000000-0005-0000-0000-0000021E0000}"/>
    <cellStyle name="Input 34 3 2 2 2" xfId="13056" xr:uid="{00000000-0005-0000-0000-0000031E0000}"/>
    <cellStyle name="Input 34 3 2 2 3" xfId="15585" xr:uid="{00000000-0005-0000-0000-0000041E0000}"/>
    <cellStyle name="Input 34 3 3" xfId="4920" xr:uid="{00000000-0005-0000-0000-0000051E0000}"/>
    <cellStyle name="Input 34 3 3 2" xfId="7872" xr:uid="{00000000-0005-0000-0000-0000061E0000}"/>
    <cellStyle name="Input 34 3 3 2 2" xfId="12612" xr:uid="{00000000-0005-0000-0000-0000071E0000}"/>
    <cellStyle name="Input 34 3 3 2 3" xfId="15141" xr:uid="{00000000-0005-0000-0000-0000081E0000}"/>
    <cellStyle name="Input 34 3 4" xfId="6818" xr:uid="{00000000-0005-0000-0000-0000091E0000}"/>
    <cellStyle name="Input 34 3 4 2" xfId="11587" xr:uid="{00000000-0005-0000-0000-00000A1E0000}"/>
    <cellStyle name="Input 34 3 4 3" xfId="14126" xr:uid="{00000000-0005-0000-0000-00000B1E0000}"/>
    <cellStyle name="Input 34 3 5" xfId="9597" xr:uid="{00000000-0005-0000-0000-00000C1E0000}"/>
    <cellStyle name="Input 34 3 6" xfId="9482" xr:uid="{00000000-0005-0000-0000-00000D1E0000}"/>
    <cellStyle name="Input 34 4" xfId="4277" xr:uid="{00000000-0005-0000-0000-00000E1E0000}"/>
    <cellStyle name="Input 34 4 2" xfId="5810" xr:uid="{00000000-0005-0000-0000-00000F1E0000}"/>
    <cellStyle name="Input 34 4 2 2" xfId="8760" xr:uid="{00000000-0005-0000-0000-0000101E0000}"/>
    <cellStyle name="Input 34 4 2 2 2" xfId="13500" xr:uid="{00000000-0005-0000-0000-0000111E0000}"/>
    <cellStyle name="Input 34 4 2 2 3" xfId="16029" xr:uid="{00000000-0005-0000-0000-0000121E0000}"/>
    <cellStyle name="Input 34 4 3" xfId="7301" xr:uid="{00000000-0005-0000-0000-0000131E0000}"/>
    <cellStyle name="Input 34 4 3 2" xfId="12041" xr:uid="{00000000-0005-0000-0000-0000141E0000}"/>
    <cellStyle name="Input 34 4 3 3" xfId="14570" xr:uid="{00000000-0005-0000-0000-0000151E0000}"/>
    <cellStyle name="Input 34 4 4" xfId="10379" xr:uid="{00000000-0005-0000-0000-0000161E0000}"/>
    <cellStyle name="Input 34 4 5" xfId="10112" xr:uid="{00000000-0005-0000-0000-0000171E0000}"/>
    <cellStyle name="Input 34 5" xfId="4632" xr:uid="{00000000-0005-0000-0000-0000181E0000}"/>
    <cellStyle name="Input 34 5 2" xfId="7586" xr:uid="{00000000-0005-0000-0000-0000191E0000}"/>
    <cellStyle name="Input 34 5 2 2" xfId="12326" xr:uid="{00000000-0005-0000-0000-00001A1E0000}"/>
    <cellStyle name="Input 34 5 2 3" xfId="14855" xr:uid="{00000000-0005-0000-0000-00001B1E0000}"/>
    <cellStyle name="Input 34 5 3" xfId="10665" xr:uid="{00000000-0005-0000-0000-00001C1E0000}"/>
    <cellStyle name="Input 34 5 4" xfId="9043" xr:uid="{00000000-0005-0000-0000-00001D1E0000}"/>
    <cellStyle name="Input 34 6" xfId="6317" xr:uid="{00000000-0005-0000-0000-00001E1E0000}"/>
    <cellStyle name="Input 34 6 2" xfId="11231" xr:uid="{00000000-0005-0000-0000-00001F1E0000}"/>
    <cellStyle name="Input 34 6 3" xfId="13839" xr:uid="{00000000-0005-0000-0000-0000201E0000}"/>
    <cellStyle name="Input 35" xfId="1641" xr:uid="{00000000-0005-0000-0000-0000211E0000}"/>
    <cellStyle name="Input 35 2" xfId="2491" xr:uid="{00000000-0005-0000-0000-0000221E0000}"/>
    <cellStyle name="Input 35 2 2" xfId="4280" xr:uid="{00000000-0005-0000-0000-0000231E0000}"/>
    <cellStyle name="Input 35 2 2 2" xfId="5813" xr:uid="{00000000-0005-0000-0000-0000241E0000}"/>
    <cellStyle name="Input 35 2 2 2 2" xfId="8763" xr:uid="{00000000-0005-0000-0000-0000251E0000}"/>
    <cellStyle name="Input 35 2 2 2 2 2" xfId="13503" xr:uid="{00000000-0005-0000-0000-0000261E0000}"/>
    <cellStyle name="Input 35 2 2 2 2 3" xfId="16032" xr:uid="{00000000-0005-0000-0000-0000271E0000}"/>
    <cellStyle name="Input 35 2 2 3" xfId="7304" xr:uid="{00000000-0005-0000-0000-0000281E0000}"/>
    <cellStyle name="Input 35 2 2 3 2" xfId="12044" xr:uid="{00000000-0005-0000-0000-0000291E0000}"/>
    <cellStyle name="Input 35 2 2 3 3" xfId="14573" xr:uid="{00000000-0005-0000-0000-00002A1E0000}"/>
    <cellStyle name="Input 35 2 2 4" xfId="10382" xr:uid="{00000000-0005-0000-0000-00002B1E0000}"/>
    <cellStyle name="Input 35 2 2 5" xfId="9183" xr:uid="{00000000-0005-0000-0000-00002C1E0000}"/>
    <cellStyle name="Input 35 2 3" xfId="5369" xr:uid="{00000000-0005-0000-0000-00002D1E0000}"/>
    <cellStyle name="Input 35 2 3 2" xfId="8319" xr:uid="{00000000-0005-0000-0000-00002E1E0000}"/>
    <cellStyle name="Input 35 2 3 2 2" xfId="13059" xr:uid="{00000000-0005-0000-0000-00002F1E0000}"/>
    <cellStyle name="Input 35 2 3 2 3" xfId="15588" xr:uid="{00000000-0005-0000-0000-0000301E0000}"/>
    <cellStyle name="Input 35 2 4" xfId="4923" xr:uid="{00000000-0005-0000-0000-0000311E0000}"/>
    <cellStyle name="Input 35 2 4 2" xfId="7875" xr:uid="{00000000-0005-0000-0000-0000321E0000}"/>
    <cellStyle name="Input 35 2 4 2 2" xfId="12615" xr:uid="{00000000-0005-0000-0000-0000331E0000}"/>
    <cellStyle name="Input 35 2 4 2 3" xfId="15144" xr:uid="{00000000-0005-0000-0000-0000341E0000}"/>
    <cellStyle name="Input 35 2 5" xfId="6314" xr:uid="{00000000-0005-0000-0000-0000351E0000}"/>
    <cellStyle name="Input 35 2 5 2" xfId="11228" xr:uid="{00000000-0005-0000-0000-0000361E0000}"/>
    <cellStyle name="Input 35 2 5 3" xfId="13836" xr:uid="{00000000-0005-0000-0000-0000371E0000}"/>
    <cellStyle name="Input 35 2 6" xfId="6821" xr:uid="{00000000-0005-0000-0000-0000381E0000}"/>
    <cellStyle name="Input 35 2 6 2" xfId="11590" xr:uid="{00000000-0005-0000-0000-0000391E0000}"/>
    <cellStyle name="Input 35 2 6 3" xfId="14129" xr:uid="{00000000-0005-0000-0000-00003A1E0000}"/>
    <cellStyle name="Input 35 2 7" xfId="9600" xr:uid="{00000000-0005-0000-0000-00003B1E0000}"/>
    <cellStyle name="Input 35 2 8" xfId="9481" xr:uid="{00000000-0005-0000-0000-00003C1E0000}"/>
    <cellStyle name="Input 35 3" xfId="2490" xr:uid="{00000000-0005-0000-0000-00003D1E0000}"/>
    <cellStyle name="Input 35 3 2" xfId="5368" xr:uid="{00000000-0005-0000-0000-00003E1E0000}"/>
    <cellStyle name="Input 35 3 2 2" xfId="8318" xr:uid="{00000000-0005-0000-0000-00003F1E0000}"/>
    <cellStyle name="Input 35 3 2 2 2" xfId="13058" xr:uid="{00000000-0005-0000-0000-0000401E0000}"/>
    <cellStyle name="Input 35 3 2 2 3" xfId="15587" xr:uid="{00000000-0005-0000-0000-0000411E0000}"/>
    <cellStyle name="Input 35 3 3" xfId="4922" xr:uid="{00000000-0005-0000-0000-0000421E0000}"/>
    <cellStyle name="Input 35 3 3 2" xfId="7874" xr:uid="{00000000-0005-0000-0000-0000431E0000}"/>
    <cellStyle name="Input 35 3 3 2 2" xfId="12614" xr:uid="{00000000-0005-0000-0000-0000441E0000}"/>
    <cellStyle name="Input 35 3 3 2 3" xfId="15143" xr:uid="{00000000-0005-0000-0000-0000451E0000}"/>
    <cellStyle name="Input 35 3 4" xfId="6820" xr:uid="{00000000-0005-0000-0000-0000461E0000}"/>
    <cellStyle name="Input 35 3 4 2" xfId="11589" xr:uid="{00000000-0005-0000-0000-0000471E0000}"/>
    <cellStyle name="Input 35 3 4 3" xfId="14128" xr:uid="{00000000-0005-0000-0000-0000481E0000}"/>
    <cellStyle name="Input 35 3 5" xfId="9599" xr:uid="{00000000-0005-0000-0000-0000491E0000}"/>
    <cellStyle name="Input 35 3 6" xfId="11493" xr:uid="{00000000-0005-0000-0000-00004A1E0000}"/>
    <cellStyle name="Input 35 4" xfId="4279" xr:uid="{00000000-0005-0000-0000-00004B1E0000}"/>
    <cellStyle name="Input 35 4 2" xfId="5812" xr:uid="{00000000-0005-0000-0000-00004C1E0000}"/>
    <cellStyle name="Input 35 4 2 2" xfId="8762" xr:uid="{00000000-0005-0000-0000-00004D1E0000}"/>
    <cellStyle name="Input 35 4 2 2 2" xfId="13502" xr:uid="{00000000-0005-0000-0000-00004E1E0000}"/>
    <cellStyle name="Input 35 4 2 2 3" xfId="16031" xr:uid="{00000000-0005-0000-0000-00004F1E0000}"/>
    <cellStyle name="Input 35 4 3" xfId="7303" xr:uid="{00000000-0005-0000-0000-0000501E0000}"/>
    <cellStyle name="Input 35 4 3 2" xfId="12043" xr:uid="{00000000-0005-0000-0000-0000511E0000}"/>
    <cellStyle name="Input 35 4 3 3" xfId="14572" xr:uid="{00000000-0005-0000-0000-0000521E0000}"/>
    <cellStyle name="Input 35 4 4" xfId="10381" xr:uid="{00000000-0005-0000-0000-0000531E0000}"/>
    <cellStyle name="Input 35 4 5" xfId="10111" xr:uid="{00000000-0005-0000-0000-0000541E0000}"/>
    <cellStyle name="Input 35 5" xfId="4633" xr:uid="{00000000-0005-0000-0000-0000551E0000}"/>
    <cellStyle name="Input 35 5 2" xfId="7587" xr:uid="{00000000-0005-0000-0000-0000561E0000}"/>
    <cellStyle name="Input 35 5 2 2" xfId="12327" xr:uid="{00000000-0005-0000-0000-0000571E0000}"/>
    <cellStyle name="Input 35 5 2 3" xfId="14856" xr:uid="{00000000-0005-0000-0000-0000581E0000}"/>
    <cellStyle name="Input 35 5 3" xfId="10666" xr:uid="{00000000-0005-0000-0000-0000591E0000}"/>
    <cellStyle name="Input 35 5 4" xfId="9971" xr:uid="{00000000-0005-0000-0000-00005A1E0000}"/>
    <cellStyle name="Input 35 6" xfId="6315" xr:uid="{00000000-0005-0000-0000-00005B1E0000}"/>
    <cellStyle name="Input 35 6 2" xfId="11229" xr:uid="{00000000-0005-0000-0000-00005C1E0000}"/>
    <cellStyle name="Input 35 6 3" xfId="13837" xr:uid="{00000000-0005-0000-0000-00005D1E0000}"/>
    <cellStyle name="Input 36" xfId="1642" xr:uid="{00000000-0005-0000-0000-00005E1E0000}"/>
    <cellStyle name="Input 36 2" xfId="2493" xr:uid="{00000000-0005-0000-0000-00005F1E0000}"/>
    <cellStyle name="Input 36 2 2" xfId="4282" xr:uid="{00000000-0005-0000-0000-0000601E0000}"/>
    <cellStyle name="Input 36 2 2 2" xfId="5815" xr:uid="{00000000-0005-0000-0000-0000611E0000}"/>
    <cellStyle name="Input 36 2 2 2 2" xfId="8765" xr:uid="{00000000-0005-0000-0000-0000621E0000}"/>
    <cellStyle name="Input 36 2 2 2 2 2" xfId="13505" xr:uid="{00000000-0005-0000-0000-0000631E0000}"/>
    <cellStyle name="Input 36 2 2 2 2 3" xfId="16034" xr:uid="{00000000-0005-0000-0000-0000641E0000}"/>
    <cellStyle name="Input 36 2 2 3" xfId="7306" xr:uid="{00000000-0005-0000-0000-0000651E0000}"/>
    <cellStyle name="Input 36 2 2 3 2" xfId="12046" xr:uid="{00000000-0005-0000-0000-0000661E0000}"/>
    <cellStyle name="Input 36 2 2 3 3" xfId="14575" xr:uid="{00000000-0005-0000-0000-0000671E0000}"/>
    <cellStyle name="Input 36 2 2 4" xfId="10384" xr:uid="{00000000-0005-0000-0000-0000681E0000}"/>
    <cellStyle name="Input 36 2 2 5" xfId="9182" xr:uid="{00000000-0005-0000-0000-0000691E0000}"/>
    <cellStyle name="Input 36 2 3" xfId="5371" xr:uid="{00000000-0005-0000-0000-00006A1E0000}"/>
    <cellStyle name="Input 36 2 3 2" xfId="8321" xr:uid="{00000000-0005-0000-0000-00006B1E0000}"/>
    <cellStyle name="Input 36 2 3 2 2" xfId="13061" xr:uid="{00000000-0005-0000-0000-00006C1E0000}"/>
    <cellStyle name="Input 36 2 3 2 3" xfId="15590" xr:uid="{00000000-0005-0000-0000-00006D1E0000}"/>
    <cellStyle name="Input 36 2 4" xfId="4925" xr:uid="{00000000-0005-0000-0000-00006E1E0000}"/>
    <cellStyle name="Input 36 2 4 2" xfId="7877" xr:uid="{00000000-0005-0000-0000-00006F1E0000}"/>
    <cellStyle name="Input 36 2 4 2 2" xfId="12617" xr:uid="{00000000-0005-0000-0000-0000701E0000}"/>
    <cellStyle name="Input 36 2 4 2 3" xfId="15146" xr:uid="{00000000-0005-0000-0000-0000711E0000}"/>
    <cellStyle name="Input 36 2 5" xfId="6312" xr:uid="{00000000-0005-0000-0000-0000721E0000}"/>
    <cellStyle name="Input 36 2 5 2" xfId="11226" xr:uid="{00000000-0005-0000-0000-0000731E0000}"/>
    <cellStyle name="Input 36 2 5 3" xfId="13834" xr:uid="{00000000-0005-0000-0000-0000741E0000}"/>
    <cellStyle name="Input 36 2 6" xfId="6823" xr:uid="{00000000-0005-0000-0000-0000751E0000}"/>
    <cellStyle name="Input 36 2 6 2" xfId="11592" xr:uid="{00000000-0005-0000-0000-0000761E0000}"/>
    <cellStyle name="Input 36 2 6 3" xfId="14131" xr:uid="{00000000-0005-0000-0000-0000771E0000}"/>
    <cellStyle name="Input 36 2 7" xfId="9602" xr:uid="{00000000-0005-0000-0000-0000781E0000}"/>
    <cellStyle name="Input 36 2 8" xfId="11492" xr:uid="{00000000-0005-0000-0000-0000791E0000}"/>
    <cellStyle name="Input 36 3" xfId="2492" xr:uid="{00000000-0005-0000-0000-00007A1E0000}"/>
    <cellStyle name="Input 36 3 2" xfId="5370" xr:uid="{00000000-0005-0000-0000-00007B1E0000}"/>
    <cellStyle name="Input 36 3 2 2" xfId="8320" xr:uid="{00000000-0005-0000-0000-00007C1E0000}"/>
    <cellStyle name="Input 36 3 2 2 2" xfId="13060" xr:uid="{00000000-0005-0000-0000-00007D1E0000}"/>
    <cellStyle name="Input 36 3 2 2 3" xfId="15589" xr:uid="{00000000-0005-0000-0000-00007E1E0000}"/>
    <cellStyle name="Input 36 3 3" xfId="4924" xr:uid="{00000000-0005-0000-0000-00007F1E0000}"/>
    <cellStyle name="Input 36 3 3 2" xfId="7876" xr:uid="{00000000-0005-0000-0000-0000801E0000}"/>
    <cellStyle name="Input 36 3 3 2 2" xfId="12616" xr:uid="{00000000-0005-0000-0000-0000811E0000}"/>
    <cellStyle name="Input 36 3 3 2 3" xfId="15145" xr:uid="{00000000-0005-0000-0000-0000821E0000}"/>
    <cellStyle name="Input 36 3 4" xfId="6822" xr:uid="{00000000-0005-0000-0000-0000831E0000}"/>
    <cellStyle name="Input 36 3 4 2" xfId="11591" xr:uid="{00000000-0005-0000-0000-0000841E0000}"/>
    <cellStyle name="Input 36 3 4 3" xfId="14130" xr:uid="{00000000-0005-0000-0000-0000851E0000}"/>
    <cellStyle name="Input 36 3 5" xfId="9601" xr:uid="{00000000-0005-0000-0000-0000861E0000}"/>
    <cellStyle name="Input 36 3 6" xfId="9331" xr:uid="{00000000-0005-0000-0000-0000871E0000}"/>
    <cellStyle name="Input 36 4" xfId="4281" xr:uid="{00000000-0005-0000-0000-0000881E0000}"/>
    <cellStyle name="Input 36 4 2" xfId="5814" xr:uid="{00000000-0005-0000-0000-0000891E0000}"/>
    <cellStyle name="Input 36 4 2 2" xfId="8764" xr:uid="{00000000-0005-0000-0000-00008A1E0000}"/>
    <cellStyle name="Input 36 4 2 2 2" xfId="13504" xr:uid="{00000000-0005-0000-0000-00008B1E0000}"/>
    <cellStyle name="Input 36 4 2 2 3" xfId="16033" xr:uid="{00000000-0005-0000-0000-00008C1E0000}"/>
    <cellStyle name="Input 36 4 3" xfId="7305" xr:uid="{00000000-0005-0000-0000-00008D1E0000}"/>
    <cellStyle name="Input 36 4 3 2" xfId="12045" xr:uid="{00000000-0005-0000-0000-00008E1E0000}"/>
    <cellStyle name="Input 36 4 3 3" xfId="14574" xr:uid="{00000000-0005-0000-0000-00008F1E0000}"/>
    <cellStyle name="Input 36 4 4" xfId="10383" xr:uid="{00000000-0005-0000-0000-0000901E0000}"/>
    <cellStyle name="Input 36 4 5" xfId="10110" xr:uid="{00000000-0005-0000-0000-0000911E0000}"/>
    <cellStyle name="Input 36 5" xfId="4634" xr:uid="{00000000-0005-0000-0000-0000921E0000}"/>
    <cellStyle name="Input 36 5 2" xfId="7588" xr:uid="{00000000-0005-0000-0000-0000931E0000}"/>
    <cellStyle name="Input 36 5 2 2" xfId="12328" xr:uid="{00000000-0005-0000-0000-0000941E0000}"/>
    <cellStyle name="Input 36 5 2 3" xfId="14857" xr:uid="{00000000-0005-0000-0000-0000951E0000}"/>
    <cellStyle name="Input 36 5 3" xfId="10667" xr:uid="{00000000-0005-0000-0000-0000961E0000}"/>
    <cellStyle name="Input 36 5 4" xfId="9042" xr:uid="{00000000-0005-0000-0000-0000971E0000}"/>
    <cellStyle name="Input 36 6" xfId="6313" xr:uid="{00000000-0005-0000-0000-0000981E0000}"/>
    <cellStyle name="Input 36 6 2" xfId="11227" xr:uid="{00000000-0005-0000-0000-0000991E0000}"/>
    <cellStyle name="Input 36 6 3" xfId="13835" xr:uid="{00000000-0005-0000-0000-00009A1E0000}"/>
    <cellStyle name="Input 37" xfId="1643" xr:uid="{00000000-0005-0000-0000-00009B1E0000}"/>
    <cellStyle name="Input 37 2" xfId="2495" xr:uid="{00000000-0005-0000-0000-00009C1E0000}"/>
    <cellStyle name="Input 37 2 2" xfId="4284" xr:uid="{00000000-0005-0000-0000-00009D1E0000}"/>
    <cellStyle name="Input 37 2 2 2" xfId="5817" xr:uid="{00000000-0005-0000-0000-00009E1E0000}"/>
    <cellStyle name="Input 37 2 2 2 2" xfId="8767" xr:uid="{00000000-0005-0000-0000-00009F1E0000}"/>
    <cellStyle name="Input 37 2 2 2 2 2" xfId="13507" xr:uid="{00000000-0005-0000-0000-0000A01E0000}"/>
    <cellStyle name="Input 37 2 2 2 2 3" xfId="16036" xr:uid="{00000000-0005-0000-0000-0000A11E0000}"/>
    <cellStyle name="Input 37 2 2 3" xfId="7308" xr:uid="{00000000-0005-0000-0000-0000A21E0000}"/>
    <cellStyle name="Input 37 2 2 3 2" xfId="12048" xr:uid="{00000000-0005-0000-0000-0000A31E0000}"/>
    <cellStyle name="Input 37 2 2 3 3" xfId="14577" xr:uid="{00000000-0005-0000-0000-0000A41E0000}"/>
    <cellStyle name="Input 37 2 2 4" xfId="10386" xr:uid="{00000000-0005-0000-0000-0000A51E0000}"/>
    <cellStyle name="Input 37 2 2 5" xfId="9181" xr:uid="{00000000-0005-0000-0000-0000A61E0000}"/>
    <cellStyle name="Input 37 2 3" xfId="5373" xr:uid="{00000000-0005-0000-0000-0000A71E0000}"/>
    <cellStyle name="Input 37 2 3 2" xfId="8323" xr:uid="{00000000-0005-0000-0000-0000A81E0000}"/>
    <cellStyle name="Input 37 2 3 2 2" xfId="13063" xr:uid="{00000000-0005-0000-0000-0000A91E0000}"/>
    <cellStyle name="Input 37 2 3 2 3" xfId="15592" xr:uid="{00000000-0005-0000-0000-0000AA1E0000}"/>
    <cellStyle name="Input 37 2 4" xfId="4927" xr:uid="{00000000-0005-0000-0000-0000AB1E0000}"/>
    <cellStyle name="Input 37 2 4 2" xfId="7879" xr:uid="{00000000-0005-0000-0000-0000AC1E0000}"/>
    <cellStyle name="Input 37 2 4 2 2" xfId="12619" xr:uid="{00000000-0005-0000-0000-0000AD1E0000}"/>
    <cellStyle name="Input 37 2 4 2 3" xfId="15148" xr:uid="{00000000-0005-0000-0000-0000AE1E0000}"/>
    <cellStyle name="Input 37 2 5" xfId="6310" xr:uid="{00000000-0005-0000-0000-0000AF1E0000}"/>
    <cellStyle name="Input 37 2 5 2" xfId="11224" xr:uid="{00000000-0005-0000-0000-0000B01E0000}"/>
    <cellStyle name="Input 37 2 5 3" xfId="13832" xr:uid="{00000000-0005-0000-0000-0000B11E0000}"/>
    <cellStyle name="Input 37 2 6" xfId="6825" xr:uid="{00000000-0005-0000-0000-0000B21E0000}"/>
    <cellStyle name="Input 37 2 6 2" xfId="11594" xr:uid="{00000000-0005-0000-0000-0000B31E0000}"/>
    <cellStyle name="Input 37 2 6 3" xfId="14133" xr:uid="{00000000-0005-0000-0000-0000B41E0000}"/>
    <cellStyle name="Input 37 2 7" xfId="9604" xr:uid="{00000000-0005-0000-0000-0000B51E0000}"/>
    <cellStyle name="Input 37 2 8" xfId="9330" xr:uid="{00000000-0005-0000-0000-0000B61E0000}"/>
    <cellStyle name="Input 37 3" xfId="2494" xr:uid="{00000000-0005-0000-0000-0000B71E0000}"/>
    <cellStyle name="Input 37 3 2" xfId="5372" xr:uid="{00000000-0005-0000-0000-0000B81E0000}"/>
    <cellStyle name="Input 37 3 2 2" xfId="8322" xr:uid="{00000000-0005-0000-0000-0000B91E0000}"/>
    <cellStyle name="Input 37 3 2 2 2" xfId="13062" xr:uid="{00000000-0005-0000-0000-0000BA1E0000}"/>
    <cellStyle name="Input 37 3 2 2 3" xfId="15591" xr:uid="{00000000-0005-0000-0000-0000BB1E0000}"/>
    <cellStyle name="Input 37 3 3" xfId="4926" xr:uid="{00000000-0005-0000-0000-0000BC1E0000}"/>
    <cellStyle name="Input 37 3 3 2" xfId="7878" xr:uid="{00000000-0005-0000-0000-0000BD1E0000}"/>
    <cellStyle name="Input 37 3 3 2 2" xfId="12618" xr:uid="{00000000-0005-0000-0000-0000BE1E0000}"/>
    <cellStyle name="Input 37 3 3 2 3" xfId="15147" xr:uid="{00000000-0005-0000-0000-0000BF1E0000}"/>
    <cellStyle name="Input 37 3 4" xfId="6824" xr:uid="{00000000-0005-0000-0000-0000C01E0000}"/>
    <cellStyle name="Input 37 3 4 2" xfId="11593" xr:uid="{00000000-0005-0000-0000-0000C11E0000}"/>
    <cellStyle name="Input 37 3 4 3" xfId="14132" xr:uid="{00000000-0005-0000-0000-0000C21E0000}"/>
    <cellStyle name="Input 37 3 5" xfId="9603" xr:uid="{00000000-0005-0000-0000-0000C31E0000}"/>
    <cellStyle name="Input 37 3 6" xfId="9480" xr:uid="{00000000-0005-0000-0000-0000C41E0000}"/>
    <cellStyle name="Input 37 4" xfId="4283" xr:uid="{00000000-0005-0000-0000-0000C51E0000}"/>
    <cellStyle name="Input 37 4 2" xfId="5816" xr:uid="{00000000-0005-0000-0000-0000C61E0000}"/>
    <cellStyle name="Input 37 4 2 2" xfId="8766" xr:uid="{00000000-0005-0000-0000-0000C71E0000}"/>
    <cellStyle name="Input 37 4 2 2 2" xfId="13506" xr:uid="{00000000-0005-0000-0000-0000C81E0000}"/>
    <cellStyle name="Input 37 4 2 2 3" xfId="16035" xr:uid="{00000000-0005-0000-0000-0000C91E0000}"/>
    <cellStyle name="Input 37 4 3" xfId="7307" xr:uid="{00000000-0005-0000-0000-0000CA1E0000}"/>
    <cellStyle name="Input 37 4 3 2" xfId="12047" xr:uid="{00000000-0005-0000-0000-0000CB1E0000}"/>
    <cellStyle name="Input 37 4 3 3" xfId="14576" xr:uid="{00000000-0005-0000-0000-0000CC1E0000}"/>
    <cellStyle name="Input 37 4 4" xfId="10385" xr:uid="{00000000-0005-0000-0000-0000CD1E0000}"/>
    <cellStyle name="Input 37 4 5" xfId="10109" xr:uid="{00000000-0005-0000-0000-0000CE1E0000}"/>
    <cellStyle name="Input 37 5" xfId="4635" xr:uid="{00000000-0005-0000-0000-0000CF1E0000}"/>
    <cellStyle name="Input 37 5 2" xfId="7589" xr:uid="{00000000-0005-0000-0000-0000D01E0000}"/>
    <cellStyle name="Input 37 5 2 2" xfId="12329" xr:uid="{00000000-0005-0000-0000-0000D11E0000}"/>
    <cellStyle name="Input 37 5 2 3" xfId="14858" xr:uid="{00000000-0005-0000-0000-0000D21E0000}"/>
    <cellStyle name="Input 37 5 3" xfId="10668" xr:uid="{00000000-0005-0000-0000-0000D31E0000}"/>
    <cellStyle name="Input 37 5 4" xfId="9970" xr:uid="{00000000-0005-0000-0000-0000D41E0000}"/>
    <cellStyle name="Input 37 6" xfId="6311" xr:uid="{00000000-0005-0000-0000-0000D51E0000}"/>
    <cellStyle name="Input 37 6 2" xfId="11225" xr:uid="{00000000-0005-0000-0000-0000D61E0000}"/>
    <cellStyle name="Input 37 6 3" xfId="13833" xr:uid="{00000000-0005-0000-0000-0000D71E0000}"/>
    <cellStyle name="Input 38" xfId="1644" xr:uid="{00000000-0005-0000-0000-0000D81E0000}"/>
    <cellStyle name="Input 38 2" xfId="2497" xr:uid="{00000000-0005-0000-0000-0000D91E0000}"/>
    <cellStyle name="Input 38 2 2" xfId="4286" xr:uid="{00000000-0005-0000-0000-0000DA1E0000}"/>
    <cellStyle name="Input 38 2 2 2" xfId="5819" xr:uid="{00000000-0005-0000-0000-0000DB1E0000}"/>
    <cellStyle name="Input 38 2 2 2 2" xfId="8769" xr:uid="{00000000-0005-0000-0000-0000DC1E0000}"/>
    <cellStyle name="Input 38 2 2 2 2 2" xfId="13509" xr:uid="{00000000-0005-0000-0000-0000DD1E0000}"/>
    <cellStyle name="Input 38 2 2 2 2 3" xfId="16038" xr:uid="{00000000-0005-0000-0000-0000DE1E0000}"/>
    <cellStyle name="Input 38 2 2 3" xfId="7310" xr:uid="{00000000-0005-0000-0000-0000DF1E0000}"/>
    <cellStyle name="Input 38 2 2 3 2" xfId="12050" xr:uid="{00000000-0005-0000-0000-0000E01E0000}"/>
    <cellStyle name="Input 38 2 2 3 3" xfId="14579" xr:uid="{00000000-0005-0000-0000-0000E11E0000}"/>
    <cellStyle name="Input 38 2 2 4" xfId="10388" xr:uid="{00000000-0005-0000-0000-0000E21E0000}"/>
    <cellStyle name="Input 38 2 2 5" xfId="9180" xr:uid="{00000000-0005-0000-0000-0000E31E0000}"/>
    <cellStyle name="Input 38 2 3" xfId="5375" xr:uid="{00000000-0005-0000-0000-0000E41E0000}"/>
    <cellStyle name="Input 38 2 3 2" xfId="8325" xr:uid="{00000000-0005-0000-0000-0000E51E0000}"/>
    <cellStyle name="Input 38 2 3 2 2" xfId="13065" xr:uid="{00000000-0005-0000-0000-0000E61E0000}"/>
    <cellStyle name="Input 38 2 3 2 3" xfId="15594" xr:uid="{00000000-0005-0000-0000-0000E71E0000}"/>
    <cellStyle name="Input 38 2 4" xfId="4929" xr:uid="{00000000-0005-0000-0000-0000E81E0000}"/>
    <cellStyle name="Input 38 2 4 2" xfId="7881" xr:uid="{00000000-0005-0000-0000-0000E91E0000}"/>
    <cellStyle name="Input 38 2 4 2 2" xfId="12621" xr:uid="{00000000-0005-0000-0000-0000EA1E0000}"/>
    <cellStyle name="Input 38 2 4 2 3" xfId="15150" xr:uid="{00000000-0005-0000-0000-0000EB1E0000}"/>
    <cellStyle name="Input 38 2 5" xfId="6308" xr:uid="{00000000-0005-0000-0000-0000EC1E0000}"/>
    <cellStyle name="Input 38 2 5 2" xfId="11222" xr:uid="{00000000-0005-0000-0000-0000ED1E0000}"/>
    <cellStyle name="Input 38 2 5 3" xfId="13830" xr:uid="{00000000-0005-0000-0000-0000EE1E0000}"/>
    <cellStyle name="Input 38 2 6" xfId="6827" xr:uid="{00000000-0005-0000-0000-0000EF1E0000}"/>
    <cellStyle name="Input 38 2 6 2" xfId="11596" xr:uid="{00000000-0005-0000-0000-0000F01E0000}"/>
    <cellStyle name="Input 38 2 6 3" xfId="14135" xr:uid="{00000000-0005-0000-0000-0000F11E0000}"/>
    <cellStyle name="Input 38 2 7" xfId="9606" xr:uid="{00000000-0005-0000-0000-0000F21E0000}"/>
    <cellStyle name="Input 38 2 8" xfId="9479" xr:uid="{00000000-0005-0000-0000-0000F31E0000}"/>
    <cellStyle name="Input 38 3" xfId="2496" xr:uid="{00000000-0005-0000-0000-0000F41E0000}"/>
    <cellStyle name="Input 38 3 2" xfId="5374" xr:uid="{00000000-0005-0000-0000-0000F51E0000}"/>
    <cellStyle name="Input 38 3 2 2" xfId="8324" xr:uid="{00000000-0005-0000-0000-0000F61E0000}"/>
    <cellStyle name="Input 38 3 2 2 2" xfId="13064" xr:uid="{00000000-0005-0000-0000-0000F71E0000}"/>
    <cellStyle name="Input 38 3 2 2 3" xfId="15593" xr:uid="{00000000-0005-0000-0000-0000F81E0000}"/>
    <cellStyle name="Input 38 3 3" xfId="4928" xr:uid="{00000000-0005-0000-0000-0000F91E0000}"/>
    <cellStyle name="Input 38 3 3 2" xfId="7880" xr:uid="{00000000-0005-0000-0000-0000FA1E0000}"/>
    <cellStyle name="Input 38 3 3 2 2" xfId="12620" xr:uid="{00000000-0005-0000-0000-0000FB1E0000}"/>
    <cellStyle name="Input 38 3 3 2 3" xfId="15149" xr:uid="{00000000-0005-0000-0000-0000FC1E0000}"/>
    <cellStyle name="Input 38 3 4" xfId="6826" xr:uid="{00000000-0005-0000-0000-0000FD1E0000}"/>
    <cellStyle name="Input 38 3 4 2" xfId="11595" xr:uid="{00000000-0005-0000-0000-0000FE1E0000}"/>
    <cellStyle name="Input 38 3 4 3" xfId="14134" xr:uid="{00000000-0005-0000-0000-0000FF1E0000}"/>
    <cellStyle name="Input 38 3 5" xfId="9605" xr:uid="{00000000-0005-0000-0000-0000001F0000}"/>
    <cellStyle name="Input 38 3 6" xfId="11491" xr:uid="{00000000-0005-0000-0000-0000011F0000}"/>
    <cellStyle name="Input 38 4" xfId="4285" xr:uid="{00000000-0005-0000-0000-0000021F0000}"/>
    <cellStyle name="Input 38 4 2" xfId="5818" xr:uid="{00000000-0005-0000-0000-0000031F0000}"/>
    <cellStyle name="Input 38 4 2 2" xfId="8768" xr:uid="{00000000-0005-0000-0000-0000041F0000}"/>
    <cellStyle name="Input 38 4 2 2 2" xfId="13508" xr:uid="{00000000-0005-0000-0000-0000051F0000}"/>
    <cellStyle name="Input 38 4 2 2 3" xfId="16037" xr:uid="{00000000-0005-0000-0000-0000061F0000}"/>
    <cellStyle name="Input 38 4 3" xfId="7309" xr:uid="{00000000-0005-0000-0000-0000071F0000}"/>
    <cellStyle name="Input 38 4 3 2" xfId="12049" xr:uid="{00000000-0005-0000-0000-0000081F0000}"/>
    <cellStyle name="Input 38 4 3 3" xfId="14578" xr:uid="{00000000-0005-0000-0000-0000091F0000}"/>
    <cellStyle name="Input 38 4 4" xfId="10387" xr:uid="{00000000-0005-0000-0000-00000A1F0000}"/>
    <cellStyle name="Input 38 4 5" xfId="10108" xr:uid="{00000000-0005-0000-0000-00000B1F0000}"/>
    <cellStyle name="Input 38 5" xfId="4636" xr:uid="{00000000-0005-0000-0000-00000C1F0000}"/>
    <cellStyle name="Input 38 5 2" xfId="7590" xr:uid="{00000000-0005-0000-0000-00000D1F0000}"/>
    <cellStyle name="Input 38 5 2 2" xfId="12330" xr:uid="{00000000-0005-0000-0000-00000E1F0000}"/>
    <cellStyle name="Input 38 5 2 3" xfId="14859" xr:uid="{00000000-0005-0000-0000-00000F1F0000}"/>
    <cellStyle name="Input 38 5 3" xfId="10669" xr:uid="{00000000-0005-0000-0000-0000101F0000}"/>
    <cellStyle name="Input 38 5 4" xfId="9041" xr:uid="{00000000-0005-0000-0000-0000111F0000}"/>
    <cellStyle name="Input 38 6" xfId="6309" xr:uid="{00000000-0005-0000-0000-0000121F0000}"/>
    <cellStyle name="Input 38 6 2" xfId="11223" xr:uid="{00000000-0005-0000-0000-0000131F0000}"/>
    <cellStyle name="Input 38 6 3" xfId="13831" xr:uid="{00000000-0005-0000-0000-0000141F0000}"/>
    <cellStyle name="Input 39" xfId="1645" xr:uid="{00000000-0005-0000-0000-0000151F0000}"/>
    <cellStyle name="Input 39 2" xfId="2499" xr:uid="{00000000-0005-0000-0000-0000161F0000}"/>
    <cellStyle name="Input 39 2 2" xfId="4288" xr:uid="{00000000-0005-0000-0000-0000171F0000}"/>
    <cellStyle name="Input 39 2 2 2" xfId="5821" xr:uid="{00000000-0005-0000-0000-0000181F0000}"/>
    <cellStyle name="Input 39 2 2 2 2" xfId="8771" xr:uid="{00000000-0005-0000-0000-0000191F0000}"/>
    <cellStyle name="Input 39 2 2 2 2 2" xfId="13511" xr:uid="{00000000-0005-0000-0000-00001A1F0000}"/>
    <cellStyle name="Input 39 2 2 2 2 3" xfId="16040" xr:uid="{00000000-0005-0000-0000-00001B1F0000}"/>
    <cellStyle name="Input 39 2 2 3" xfId="7312" xr:uid="{00000000-0005-0000-0000-00001C1F0000}"/>
    <cellStyle name="Input 39 2 2 3 2" xfId="12052" xr:uid="{00000000-0005-0000-0000-00001D1F0000}"/>
    <cellStyle name="Input 39 2 2 3 3" xfId="14581" xr:uid="{00000000-0005-0000-0000-00001E1F0000}"/>
    <cellStyle name="Input 39 2 2 4" xfId="10390" xr:uid="{00000000-0005-0000-0000-00001F1F0000}"/>
    <cellStyle name="Input 39 2 2 5" xfId="9179" xr:uid="{00000000-0005-0000-0000-0000201F0000}"/>
    <cellStyle name="Input 39 2 3" xfId="5377" xr:uid="{00000000-0005-0000-0000-0000211F0000}"/>
    <cellStyle name="Input 39 2 3 2" xfId="8327" xr:uid="{00000000-0005-0000-0000-0000221F0000}"/>
    <cellStyle name="Input 39 2 3 2 2" xfId="13067" xr:uid="{00000000-0005-0000-0000-0000231F0000}"/>
    <cellStyle name="Input 39 2 3 2 3" xfId="15596" xr:uid="{00000000-0005-0000-0000-0000241F0000}"/>
    <cellStyle name="Input 39 2 4" xfId="4931" xr:uid="{00000000-0005-0000-0000-0000251F0000}"/>
    <cellStyle name="Input 39 2 4 2" xfId="7883" xr:uid="{00000000-0005-0000-0000-0000261F0000}"/>
    <cellStyle name="Input 39 2 4 2 2" xfId="12623" xr:uid="{00000000-0005-0000-0000-0000271F0000}"/>
    <cellStyle name="Input 39 2 4 2 3" xfId="15152" xr:uid="{00000000-0005-0000-0000-0000281F0000}"/>
    <cellStyle name="Input 39 2 5" xfId="6306" xr:uid="{00000000-0005-0000-0000-0000291F0000}"/>
    <cellStyle name="Input 39 2 5 2" xfId="11220" xr:uid="{00000000-0005-0000-0000-00002A1F0000}"/>
    <cellStyle name="Input 39 2 5 3" xfId="13828" xr:uid="{00000000-0005-0000-0000-00002B1F0000}"/>
    <cellStyle name="Input 39 2 6" xfId="6829" xr:uid="{00000000-0005-0000-0000-00002C1F0000}"/>
    <cellStyle name="Input 39 2 6 2" xfId="11598" xr:uid="{00000000-0005-0000-0000-00002D1F0000}"/>
    <cellStyle name="Input 39 2 6 3" xfId="14137" xr:uid="{00000000-0005-0000-0000-00002E1F0000}"/>
    <cellStyle name="Input 39 2 7" xfId="9608" xr:uid="{00000000-0005-0000-0000-00002F1F0000}"/>
    <cellStyle name="Input 39 2 8" xfId="11490" xr:uid="{00000000-0005-0000-0000-0000301F0000}"/>
    <cellStyle name="Input 39 3" xfId="2498" xr:uid="{00000000-0005-0000-0000-0000311F0000}"/>
    <cellStyle name="Input 39 3 2" xfId="5376" xr:uid="{00000000-0005-0000-0000-0000321F0000}"/>
    <cellStyle name="Input 39 3 2 2" xfId="8326" xr:uid="{00000000-0005-0000-0000-0000331F0000}"/>
    <cellStyle name="Input 39 3 2 2 2" xfId="13066" xr:uid="{00000000-0005-0000-0000-0000341F0000}"/>
    <cellStyle name="Input 39 3 2 2 3" xfId="15595" xr:uid="{00000000-0005-0000-0000-0000351F0000}"/>
    <cellStyle name="Input 39 3 3" xfId="4930" xr:uid="{00000000-0005-0000-0000-0000361F0000}"/>
    <cellStyle name="Input 39 3 3 2" xfId="7882" xr:uid="{00000000-0005-0000-0000-0000371F0000}"/>
    <cellStyle name="Input 39 3 3 2 2" xfId="12622" xr:uid="{00000000-0005-0000-0000-0000381F0000}"/>
    <cellStyle name="Input 39 3 3 2 3" xfId="15151" xr:uid="{00000000-0005-0000-0000-0000391F0000}"/>
    <cellStyle name="Input 39 3 4" xfId="6828" xr:uid="{00000000-0005-0000-0000-00003A1F0000}"/>
    <cellStyle name="Input 39 3 4 2" xfId="11597" xr:uid="{00000000-0005-0000-0000-00003B1F0000}"/>
    <cellStyle name="Input 39 3 4 3" xfId="14136" xr:uid="{00000000-0005-0000-0000-00003C1F0000}"/>
    <cellStyle name="Input 39 3 5" xfId="9607" xr:uid="{00000000-0005-0000-0000-00003D1F0000}"/>
    <cellStyle name="Input 39 3 6" xfId="9329" xr:uid="{00000000-0005-0000-0000-00003E1F0000}"/>
    <cellStyle name="Input 39 4" xfId="4287" xr:uid="{00000000-0005-0000-0000-00003F1F0000}"/>
    <cellStyle name="Input 39 4 2" xfId="5820" xr:uid="{00000000-0005-0000-0000-0000401F0000}"/>
    <cellStyle name="Input 39 4 2 2" xfId="8770" xr:uid="{00000000-0005-0000-0000-0000411F0000}"/>
    <cellStyle name="Input 39 4 2 2 2" xfId="13510" xr:uid="{00000000-0005-0000-0000-0000421F0000}"/>
    <cellStyle name="Input 39 4 2 2 3" xfId="16039" xr:uid="{00000000-0005-0000-0000-0000431F0000}"/>
    <cellStyle name="Input 39 4 3" xfId="7311" xr:uid="{00000000-0005-0000-0000-0000441F0000}"/>
    <cellStyle name="Input 39 4 3 2" xfId="12051" xr:uid="{00000000-0005-0000-0000-0000451F0000}"/>
    <cellStyle name="Input 39 4 3 3" xfId="14580" xr:uid="{00000000-0005-0000-0000-0000461F0000}"/>
    <cellStyle name="Input 39 4 4" xfId="10389" xr:uid="{00000000-0005-0000-0000-0000471F0000}"/>
    <cellStyle name="Input 39 4 5" xfId="10107" xr:uid="{00000000-0005-0000-0000-0000481F0000}"/>
    <cellStyle name="Input 39 5" xfId="4637" xr:uid="{00000000-0005-0000-0000-0000491F0000}"/>
    <cellStyle name="Input 39 5 2" xfId="7591" xr:uid="{00000000-0005-0000-0000-00004A1F0000}"/>
    <cellStyle name="Input 39 5 2 2" xfId="12331" xr:uid="{00000000-0005-0000-0000-00004B1F0000}"/>
    <cellStyle name="Input 39 5 2 3" xfId="14860" xr:uid="{00000000-0005-0000-0000-00004C1F0000}"/>
    <cellStyle name="Input 39 5 3" xfId="10670" xr:uid="{00000000-0005-0000-0000-00004D1F0000}"/>
    <cellStyle name="Input 39 5 4" xfId="9969" xr:uid="{00000000-0005-0000-0000-00004E1F0000}"/>
    <cellStyle name="Input 39 6" xfId="6307" xr:uid="{00000000-0005-0000-0000-00004F1F0000}"/>
    <cellStyle name="Input 39 6 2" xfId="11221" xr:uid="{00000000-0005-0000-0000-0000501F0000}"/>
    <cellStyle name="Input 39 6 3" xfId="13829" xr:uid="{00000000-0005-0000-0000-0000511F0000}"/>
    <cellStyle name="Input 4" xfId="1646" xr:uid="{00000000-0005-0000-0000-0000521F0000}"/>
    <cellStyle name="Input 4 2" xfId="2501" xr:uid="{00000000-0005-0000-0000-0000531F0000}"/>
    <cellStyle name="Input 4 2 2" xfId="4290" xr:uid="{00000000-0005-0000-0000-0000541F0000}"/>
    <cellStyle name="Input 4 2 2 2" xfId="5823" xr:uid="{00000000-0005-0000-0000-0000551F0000}"/>
    <cellStyle name="Input 4 2 2 2 2" xfId="8773" xr:uid="{00000000-0005-0000-0000-0000561F0000}"/>
    <cellStyle name="Input 4 2 2 2 2 2" xfId="13513" xr:uid="{00000000-0005-0000-0000-0000571F0000}"/>
    <cellStyle name="Input 4 2 2 2 2 3" xfId="16042" xr:uid="{00000000-0005-0000-0000-0000581F0000}"/>
    <cellStyle name="Input 4 2 2 3" xfId="7314" xr:uid="{00000000-0005-0000-0000-0000591F0000}"/>
    <cellStyle name="Input 4 2 2 3 2" xfId="12054" xr:uid="{00000000-0005-0000-0000-00005A1F0000}"/>
    <cellStyle name="Input 4 2 2 3 3" xfId="14583" xr:uid="{00000000-0005-0000-0000-00005B1F0000}"/>
    <cellStyle name="Input 4 2 2 4" xfId="10392" xr:uid="{00000000-0005-0000-0000-00005C1F0000}"/>
    <cellStyle name="Input 4 2 2 5" xfId="9178" xr:uid="{00000000-0005-0000-0000-00005D1F0000}"/>
    <cellStyle name="Input 4 2 3" xfId="5379" xr:uid="{00000000-0005-0000-0000-00005E1F0000}"/>
    <cellStyle name="Input 4 2 3 2" xfId="8329" xr:uid="{00000000-0005-0000-0000-00005F1F0000}"/>
    <cellStyle name="Input 4 2 3 2 2" xfId="13069" xr:uid="{00000000-0005-0000-0000-0000601F0000}"/>
    <cellStyle name="Input 4 2 3 2 3" xfId="15598" xr:uid="{00000000-0005-0000-0000-0000611F0000}"/>
    <cellStyle name="Input 4 2 4" xfId="4933" xr:uid="{00000000-0005-0000-0000-0000621F0000}"/>
    <cellStyle name="Input 4 2 4 2" xfId="7885" xr:uid="{00000000-0005-0000-0000-0000631F0000}"/>
    <cellStyle name="Input 4 2 4 2 2" xfId="12625" xr:uid="{00000000-0005-0000-0000-0000641F0000}"/>
    <cellStyle name="Input 4 2 4 2 3" xfId="15154" xr:uid="{00000000-0005-0000-0000-0000651F0000}"/>
    <cellStyle name="Input 4 2 5" xfId="6304" xr:uid="{00000000-0005-0000-0000-0000661F0000}"/>
    <cellStyle name="Input 4 2 5 2" xfId="11218" xr:uid="{00000000-0005-0000-0000-0000671F0000}"/>
    <cellStyle name="Input 4 2 5 3" xfId="13826" xr:uid="{00000000-0005-0000-0000-0000681F0000}"/>
    <cellStyle name="Input 4 2 6" xfId="6831" xr:uid="{00000000-0005-0000-0000-0000691F0000}"/>
    <cellStyle name="Input 4 2 6 2" xfId="11600" xr:uid="{00000000-0005-0000-0000-00006A1F0000}"/>
    <cellStyle name="Input 4 2 6 3" xfId="14139" xr:uid="{00000000-0005-0000-0000-00006B1F0000}"/>
    <cellStyle name="Input 4 2 7" xfId="9610" xr:uid="{00000000-0005-0000-0000-00006C1F0000}"/>
    <cellStyle name="Input 4 2 8" xfId="9328" xr:uid="{00000000-0005-0000-0000-00006D1F0000}"/>
    <cellStyle name="Input 4 3" xfId="2500" xr:uid="{00000000-0005-0000-0000-00006E1F0000}"/>
    <cellStyle name="Input 4 3 2" xfId="5378" xr:uid="{00000000-0005-0000-0000-00006F1F0000}"/>
    <cellStyle name="Input 4 3 2 2" xfId="8328" xr:uid="{00000000-0005-0000-0000-0000701F0000}"/>
    <cellStyle name="Input 4 3 2 2 2" xfId="13068" xr:uid="{00000000-0005-0000-0000-0000711F0000}"/>
    <cellStyle name="Input 4 3 2 2 3" xfId="15597" xr:uid="{00000000-0005-0000-0000-0000721F0000}"/>
    <cellStyle name="Input 4 3 3" xfId="4932" xr:uid="{00000000-0005-0000-0000-0000731F0000}"/>
    <cellStyle name="Input 4 3 3 2" xfId="7884" xr:uid="{00000000-0005-0000-0000-0000741F0000}"/>
    <cellStyle name="Input 4 3 3 2 2" xfId="12624" xr:uid="{00000000-0005-0000-0000-0000751F0000}"/>
    <cellStyle name="Input 4 3 3 2 3" xfId="15153" xr:uid="{00000000-0005-0000-0000-0000761F0000}"/>
    <cellStyle name="Input 4 3 4" xfId="6830" xr:uid="{00000000-0005-0000-0000-0000771F0000}"/>
    <cellStyle name="Input 4 3 4 2" xfId="11599" xr:uid="{00000000-0005-0000-0000-0000781F0000}"/>
    <cellStyle name="Input 4 3 4 3" xfId="14138" xr:uid="{00000000-0005-0000-0000-0000791F0000}"/>
    <cellStyle name="Input 4 3 5" xfId="9609" xr:uid="{00000000-0005-0000-0000-00007A1F0000}"/>
    <cellStyle name="Input 4 3 6" xfId="9478" xr:uid="{00000000-0005-0000-0000-00007B1F0000}"/>
    <cellStyle name="Input 4 4" xfId="4289" xr:uid="{00000000-0005-0000-0000-00007C1F0000}"/>
    <cellStyle name="Input 4 4 2" xfId="5822" xr:uid="{00000000-0005-0000-0000-00007D1F0000}"/>
    <cellStyle name="Input 4 4 2 2" xfId="8772" xr:uid="{00000000-0005-0000-0000-00007E1F0000}"/>
    <cellStyle name="Input 4 4 2 2 2" xfId="13512" xr:uid="{00000000-0005-0000-0000-00007F1F0000}"/>
    <cellStyle name="Input 4 4 2 2 3" xfId="16041" xr:uid="{00000000-0005-0000-0000-0000801F0000}"/>
    <cellStyle name="Input 4 4 3" xfId="7313" xr:uid="{00000000-0005-0000-0000-0000811F0000}"/>
    <cellStyle name="Input 4 4 3 2" xfId="12053" xr:uid="{00000000-0005-0000-0000-0000821F0000}"/>
    <cellStyle name="Input 4 4 3 3" xfId="14582" xr:uid="{00000000-0005-0000-0000-0000831F0000}"/>
    <cellStyle name="Input 4 4 4" xfId="10391" xr:uid="{00000000-0005-0000-0000-0000841F0000}"/>
    <cellStyle name="Input 4 4 5" xfId="10106" xr:uid="{00000000-0005-0000-0000-0000851F0000}"/>
    <cellStyle name="Input 4 5" xfId="4638" xr:uid="{00000000-0005-0000-0000-0000861F0000}"/>
    <cellStyle name="Input 4 5 2" xfId="7592" xr:uid="{00000000-0005-0000-0000-0000871F0000}"/>
    <cellStyle name="Input 4 5 2 2" xfId="12332" xr:uid="{00000000-0005-0000-0000-0000881F0000}"/>
    <cellStyle name="Input 4 5 2 3" xfId="14861" xr:uid="{00000000-0005-0000-0000-0000891F0000}"/>
    <cellStyle name="Input 4 5 3" xfId="10671" xr:uid="{00000000-0005-0000-0000-00008A1F0000}"/>
    <cellStyle name="Input 4 5 4" xfId="9040" xr:uid="{00000000-0005-0000-0000-00008B1F0000}"/>
    <cellStyle name="Input 4 6" xfId="6305" xr:uid="{00000000-0005-0000-0000-00008C1F0000}"/>
    <cellStyle name="Input 4 6 2" xfId="11219" xr:uid="{00000000-0005-0000-0000-00008D1F0000}"/>
    <cellStyle name="Input 4 6 3" xfId="13827" xr:uid="{00000000-0005-0000-0000-00008E1F0000}"/>
    <cellStyle name="Input 40" xfId="1647" xr:uid="{00000000-0005-0000-0000-00008F1F0000}"/>
    <cellStyle name="Input 40 2" xfId="2503" xr:uid="{00000000-0005-0000-0000-0000901F0000}"/>
    <cellStyle name="Input 40 2 2" xfId="4292" xr:uid="{00000000-0005-0000-0000-0000911F0000}"/>
    <cellStyle name="Input 40 2 2 2" xfId="5825" xr:uid="{00000000-0005-0000-0000-0000921F0000}"/>
    <cellStyle name="Input 40 2 2 2 2" xfId="8775" xr:uid="{00000000-0005-0000-0000-0000931F0000}"/>
    <cellStyle name="Input 40 2 2 2 2 2" xfId="13515" xr:uid="{00000000-0005-0000-0000-0000941F0000}"/>
    <cellStyle name="Input 40 2 2 2 2 3" xfId="16044" xr:uid="{00000000-0005-0000-0000-0000951F0000}"/>
    <cellStyle name="Input 40 2 2 3" xfId="7316" xr:uid="{00000000-0005-0000-0000-0000961F0000}"/>
    <cellStyle name="Input 40 2 2 3 2" xfId="12056" xr:uid="{00000000-0005-0000-0000-0000971F0000}"/>
    <cellStyle name="Input 40 2 2 3 3" xfId="14585" xr:uid="{00000000-0005-0000-0000-0000981F0000}"/>
    <cellStyle name="Input 40 2 2 4" xfId="10394" xr:uid="{00000000-0005-0000-0000-0000991F0000}"/>
    <cellStyle name="Input 40 2 2 5" xfId="9177" xr:uid="{00000000-0005-0000-0000-00009A1F0000}"/>
    <cellStyle name="Input 40 2 3" xfId="5381" xr:uid="{00000000-0005-0000-0000-00009B1F0000}"/>
    <cellStyle name="Input 40 2 3 2" xfId="8331" xr:uid="{00000000-0005-0000-0000-00009C1F0000}"/>
    <cellStyle name="Input 40 2 3 2 2" xfId="13071" xr:uid="{00000000-0005-0000-0000-00009D1F0000}"/>
    <cellStyle name="Input 40 2 3 2 3" xfId="15600" xr:uid="{00000000-0005-0000-0000-00009E1F0000}"/>
    <cellStyle name="Input 40 2 4" xfId="4935" xr:uid="{00000000-0005-0000-0000-00009F1F0000}"/>
    <cellStyle name="Input 40 2 4 2" xfId="7887" xr:uid="{00000000-0005-0000-0000-0000A01F0000}"/>
    <cellStyle name="Input 40 2 4 2 2" xfId="12627" xr:uid="{00000000-0005-0000-0000-0000A11F0000}"/>
    <cellStyle name="Input 40 2 4 2 3" xfId="15156" xr:uid="{00000000-0005-0000-0000-0000A21F0000}"/>
    <cellStyle name="Input 40 2 5" xfId="6302" xr:uid="{00000000-0005-0000-0000-0000A31F0000}"/>
    <cellStyle name="Input 40 2 5 2" xfId="11216" xr:uid="{00000000-0005-0000-0000-0000A41F0000}"/>
    <cellStyle name="Input 40 2 5 3" xfId="13824" xr:uid="{00000000-0005-0000-0000-0000A51F0000}"/>
    <cellStyle name="Input 40 2 6" xfId="6833" xr:uid="{00000000-0005-0000-0000-0000A61F0000}"/>
    <cellStyle name="Input 40 2 6 2" xfId="11602" xr:uid="{00000000-0005-0000-0000-0000A71F0000}"/>
    <cellStyle name="Input 40 2 6 3" xfId="14141" xr:uid="{00000000-0005-0000-0000-0000A81F0000}"/>
    <cellStyle name="Input 40 2 7" xfId="9612" xr:uid="{00000000-0005-0000-0000-0000A91F0000}"/>
    <cellStyle name="Input 40 2 8" xfId="9472" xr:uid="{00000000-0005-0000-0000-0000AA1F0000}"/>
    <cellStyle name="Input 40 3" xfId="2502" xr:uid="{00000000-0005-0000-0000-0000AB1F0000}"/>
    <cellStyle name="Input 40 3 2" xfId="5380" xr:uid="{00000000-0005-0000-0000-0000AC1F0000}"/>
    <cellStyle name="Input 40 3 2 2" xfId="8330" xr:uid="{00000000-0005-0000-0000-0000AD1F0000}"/>
    <cellStyle name="Input 40 3 2 2 2" xfId="13070" xr:uid="{00000000-0005-0000-0000-0000AE1F0000}"/>
    <cellStyle name="Input 40 3 2 2 3" xfId="15599" xr:uid="{00000000-0005-0000-0000-0000AF1F0000}"/>
    <cellStyle name="Input 40 3 3" xfId="4934" xr:uid="{00000000-0005-0000-0000-0000B01F0000}"/>
    <cellStyle name="Input 40 3 3 2" xfId="7886" xr:uid="{00000000-0005-0000-0000-0000B11F0000}"/>
    <cellStyle name="Input 40 3 3 2 2" xfId="12626" xr:uid="{00000000-0005-0000-0000-0000B21F0000}"/>
    <cellStyle name="Input 40 3 3 2 3" xfId="15155" xr:uid="{00000000-0005-0000-0000-0000B31F0000}"/>
    <cellStyle name="Input 40 3 4" xfId="6832" xr:uid="{00000000-0005-0000-0000-0000B41F0000}"/>
    <cellStyle name="Input 40 3 4 2" xfId="11601" xr:uid="{00000000-0005-0000-0000-0000B51F0000}"/>
    <cellStyle name="Input 40 3 4 3" xfId="14140" xr:uid="{00000000-0005-0000-0000-0000B61F0000}"/>
    <cellStyle name="Input 40 3 5" xfId="9611" xr:uid="{00000000-0005-0000-0000-0000B71F0000}"/>
    <cellStyle name="Input 40 3 6" xfId="11485" xr:uid="{00000000-0005-0000-0000-0000B81F0000}"/>
    <cellStyle name="Input 40 4" xfId="4291" xr:uid="{00000000-0005-0000-0000-0000B91F0000}"/>
    <cellStyle name="Input 40 4 2" xfId="5824" xr:uid="{00000000-0005-0000-0000-0000BA1F0000}"/>
    <cellStyle name="Input 40 4 2 2" xfId="8774" xr:uid="{00000000-0005-0000-0000-0000BB1F0000}"/>
    <cellStyle name="Input 40 4 2 2 2" xfId="13514" xr:uid="{00000000-0005-0000-0000-0000BC1F0000}"/>
    <cellStyle name="Input 40 4 2 2 3" xfId="16043" xr:uid="{00000000-0005-0000-0000-0000BD1F0000}"/>
    <cellStyle name="Input 40 4 3" xfId="7315" xr:uid="{00000000-0005-0000-0000-0000BE1F0000}"/>
    <cellStyle name="Input 40 4 3 2" xfId="12055" xr:uid="{00000000-0005-0000-0000-0000BF1F0000}"/>
    <cellStyle name="Input 40 4 3 3" xfId="14584" xr:uid="{00000000-0005-0000-0000-0000C01F0000}"/>
    <cellStyle name="Input 40 4 4" xfId="10393" xr:uid="{00000000-0005-0000-0000-0000C11F0000}"/>
    <cellStyle name="Input 40 4 5" xfId="10105" xr:uid="{00000000-0005-0000-0000-0000C21F0000}"/>
    <cellStyle name="Input 40 5" xfId="4639" xr:uid="{00000000-0005-0000-0000-0000C31F0000}"/>
    <cellStyle name="Input 40 5 2" xfId="7593" xr:uid="{00000000-0005-0000-0000-0000C41F0000}"/>
    <cellStyle name="Input 40 5 2 2" xfId="12333" xr:uid="{00000000-0005-0000-0000-0000C51F0000}"/>
    <cellStyle name="Input 40 5 2 3" xfId="14862" xr:uid="{00000000-0005-0000-0000-0000C61F0000}"/>
    <cellStyle name="Input 40 5 3" xfId="10672" xr:uid="{00000000-0005-0000-0000-0000C71F0000}"/>
    <cellStyle name="Input 40 5 4" xfId="9968" xr:uid="{00000000-0005-0000-0000-0000C81F0000}"/>
    <cellStyle name="Input 40 6" xfId="6303" xr:uid="{00000000-0005-0000-0000-0000C91F0000}"/>
    <cellStyle name="Input 40 6 2" xfId="11217" xr:uid="{00000000-0005-0000-0000-0000CA1F0000}"/>
    <cellStyle name="Input 40 6 3" xfId="13825" xr:uid="{00000000-0005-0000-0000-0000CB1F0000}"/>
    <cellStyle name="Input 41" xfId="1648" xr:uid="{00000000-0005-0000-0000-0000CC1F0000}"/>
    <cellStyle name="Input 41 2" xfId="2505" xr:uid="{00000000-0005-0000-0000-0000CD1F0000}"/>
    <cellStyle name="Input 41 2 2" xfId="4294" xr:uid="{00000000-0005-0000-0000-0000CE1F0000}"/>
    <cellStyle name="Input 41 2 2 2" xfId="5827" xr:uid="{00000000-0005-0000-0000-0000CF1F0000}"/>
    <cellStyle name="Input 41 2 2 2 2" xfId="8777" xr:uid="{00000000-0005-0000-0000-0000D01F0000}"/>
    <cellStyle name="Input 41 2 2 2 2 2" xfId="13517" xr:uid="{00000000-0005-0000-0000-0000D11F0000}"/>
    <cellStyle name="Input 41 2 2 2 2 3" xfId="16046" xr:uid="{00000000-0005-0000-0000-0000D21F0000}"/>
    <cellStyle name="Input 41 2 2 3" xfId="7318" xr:uid="{00000000-0005-0000-0000-0000D31F0000}"/>
    <cellStyle name="Input 41 2 2 3 2" xfId="12058" xr:uid="{00000000-0005-0000-0000-0000D41F0000}"/>
    <cellStyle name="Input 41 2 2 3 3" xfId="14587" xr:uid="{00000000-0005-0000-0000-0000D51F0000}"/>
    <cellStyle name="Input 41 2 2 4" xfId="10396" xr:uid="{00000000-0005-0000-0000-0000D61F0000}"/>
    <cellStyle name="Input 41 2 2 5" xfId="9176" xr:uid="{00000000-0005-0000-0000-0000D71F0000}"/>
    <cellStyle name="Input 41 2 3" xfId="5383" xr:uid="{00000000-0005-0000-0000-0000D81F0000}"/>
    <cellStyle name="Input 41 2 3 2" xfId="8333" xr:uid="{00000000-0005-0000-0000-0000D91F0000}"/>
    <cellStyle name="Input 41 2 3 2 2" xfId="13073" xr:uid="{00000000-0005-0000-0000-0000DA1F0000}"/>
    <cellStyle name="Input 41 2 3 2 3" xfId="15602" xr:uid="{00000000-0005-0000-0000-0000DB1F0000}"/>
    <cellStyle name="Input 41 2 4" xfId="4937" xr:uid="{00000000-0005-0000-0000-0000DC1F0000}"/>
    <cellStyle name="Input 41 2 4 2" xfId="7889" xr:uid="{00000000-0005-0000-0000-0000DD1F0000}"/>
    <cellStyle name="Input 41 2 4 2 2" xfId="12629" xr:uid="{00000000-0005-0000-0000-0000DE1F0000}"/>
    <cellStyle name="Input 41 2 4 2 3" xfId="15158" xr:uid="{00000000-0005-0000-0000-0000DF1F0000}"/>
    <cellStyle name="Input 41 2 5" xfId="6300" xr:uid="{00000000-0005-0000-0000-0000E01F0000}"/>
    <cellStyle name="Input 41 2 5 2" xfId="11214" xr:uid="{00000000-0005-0000-0000-0000E11F0000}"/>
    <cellStyle name="Input 41 2 5 3" xfId="13822" xr:uid="{00000000-0005-0000-0000-0000E21F0000}"/>
    <cellStyle name="Input 41 2 6" xfId="6835" xr:uid="{00000000-0005-0000-0000-0000E31F0000}"/>
    <cellStyle name="Input 41 2 6 2" xfId="11604" xr:uid="{00000000-0005-0000-0000-0000E41F0000}"/>
    <cellStyle name="Input 41 2 6 3" xfId="14143" xr:uid="{00000000-0005-0000-0000-0000E51F0000}"/>
    <cellStyle name="Input 41 2 7" xfId="9614" xr:uid="{00000000-0005-0000-0000-0000E61F0000}"/>
    <cellStyle name="Input 41 2 8" xfId="11979" xr:uid="{00000000-0005-0000-0000-0000E71F0000}"/>
    <cellStyle name="Input 41 3" xfId="2504" xr:uid="{00000000-0005-0000-0000-0000E81F0000}"/>
    <cellStyle name="Input 41 3 2" xfId="5382" xr:uid="{00000000-0005-0000-0000-0000E91F0000}"/>
    <cellStyle name="Input 41 3 2 2" xfId="8332" xr:uid="{00000000-0005-0000-0000-0000EA1F0000}"/>
    <cellStyle name="Input 41 3 2 2 2" xfId="13072" xr:uid="{00000000-0005-0000-0000-0000EB1F0000}"/>
    <cellStyle name="Input 41 3 2 2 3" xfId="15601" xr:uid="{00000000-0005-0000-0000-0000EC1F0000}"/>
    <cellStyle name="Input 41 3 3" xfId="4936" xr:uid="{00000000-0005-0000-0000-0000ED1F0000}"/>
    <cellStyle name="Input 41 3 3 2" xfId="7888" xr:uid="{00000000-0005-0000-0000-0000EE1F0000}"/>
    <cellStyle name="Input 41 3 3 2 2" xfId="12628" xr:uid="{00000000-0005-0000-0000-0000EF1F0000}"/>
    <cellStyle name="Input 41 3 3 2 3" xfId="15157" xr:uid="{00000000-0005-0000-0000-0000F01F0000}"/>
    <cellStyle name="Input 41 3 4" xfId="6834" xr:uid="{00000000-0005-0000-0000-0000F11F0000}"/>
    <cellStyle name="Input 41 3 4 2" xfId="11603" xr:uid="{00000000-0005-0000-0000-0000F21F0000}"/>
    <cellStyle name="Input 41 3 4 3" xfId="14142" xr:uid="{00000000-0005-0000-0000-0000F31F0000}"/>
    <cellStyle name="Input 41 3 5" xfId="9613" xr:uid="{00000000-0005-0000-0000-0000F41F0000}"/>
    <cellStyle name="Input 41 3 6" xfId="11489" xr:uid="{00000000-0005-0000-0000-0000F51F0000}"/>
    <cellStyle name="Input 41 4" xfId="4293" xr:uid="{00000000-0005-0000-0000-0000F61F0000}"/>
    <cellStyle name="Input 41 4 2" xfId="5826" xr:uid="{00000000-0005-0000-0000-0000F71F0000}"/>
    <cellStyle name="Input 41 4 2 2" xfId="8776" xr:uid="{00000000-0005-0000-0000-0000F81F0000}"/>
    <cellStyle name="Input 41 4 2 2 2" xfId="13516" xr:uid="{00000000-0005-0000-0000-0000F91F0000}"/>
    <cellStyle name="Input 41 4 2 2 3" xfId="16045" xr:uid="{00000000-0005-0000-0000-0000FA1F0000}"/>
    <cellStyle name="Input 41 4 3" xfId="7317" xr:uid="{00000000-0005-0000-0000-0000FB1F0000}"/>
    <cellStyle name="Input 41 4 3 2" xfId="12057" xr:uid="{00000000-0005-0000-0000-0000FC1F0000}"/>
    <cellStyle name="Input 41 4 3 3" xfId="14586" xr:uid="{00000000-0005-0000-0000-0000FD1F0000}"/>
    <cellStyle name="Input 41 4 4" xfId="10395" xr:uid="{00000000-0005-0000-0000-0000FE1F0000}"/>
    <cellStyle name="Input 41 4 5" xfId="10104" xr:uid="{00000000-0005-0000-0000-0000FF1F0000}"/>
    <cellStyle name="Input 41 5" xfId="4640" xr:uid="{00000000-0005-0000-0000-000000200000}"/>
    <cellStyle name="Input 41 5 2" xfId="7594" xr:uid="{00000000-0005-0000-0000-000001200000}"/>
    <cellStyle name="Input 41 5 2 2" xfId="12334" xr:uid="{00000000-0005-0000-0000-000002200000}"/>
    <cellStyle name="Input 41 5 2 3" xfId="14863" xr:uid="{00000000-0005-0000-0000-000003200000}"/>
    <cellStyle name="Input 41 5 3" xfId="10673" xr:uid="{00000000-0005-0000-0000-000004200000}"/>
    <cellStyle name="Input 41 5 4" xfId="9039" xr:uid="{00000000-0005-0000-0000-000005200000}"/>
    <cellStyle name="Input 41 6" xfId="6301" xr:uid="{00000000-0005-0000-0000-000006200000}"/>
    <cellStyle name="Input 41 6 2" xfId="11215" xr:uid="{00000000-0005-0000-0000-000007200000}"/>
    <cellStyle name="Input 41 6 3" xfId="13823" xr:uid="{00000000-0005-0000-0000-000008200000}"/>
    <cellStyle name="Input 42" xfId="1649" xr:uid="{00000000-0005-0000-0000-000009200000}"/>
    <cellStyle name="Input 42 2" xfId="2507" xr:uid="{00000000-0005-0000-0000-00000A200000}"/>
    <cellStyle name="Input 42 2 2" xfId="4296" xr:uid="{00000000-0005-0000-0000-00000B200000}"/>
    <cellStyle name="Input 42 2 2 2" xfId="5829" xr:uid="{00000000-0005-0000-0000-00000C200000}"/>
    <cellStyle name="Input 42 2 2 2 2" xfId="8779" xr:uid="{00000000-0005-0000-0000-00000D200000}"/>
    <cellStyle name="Input 42 2 2 2 2 2" xfId="13519" xr:uid="{00000000-0005-0000-0000-00000E200000}"/>
    <cellStyle name="Input 42 2 2 2 2 3" xfId="16048" xr:uid="{00000000-0005-0000-0000-00000F200000}"/>
    <cellStyle name="Input 42 2 2 3" xfId="7320" xr:uid="{00000000-0005-0000-0000-000010200000}"/>
    <cellStyle name="Input 42 2 2 3 2" xfId="12060" xr:uid="{00000000-0005-0000-0000-000011200000}"/>
    <cellStyle name="Input 42 2 2 3 3" xfId="14589" xr:uid="{00000000-0005-0000-0000-000012200000}"/>
    <cellStyle name="Input 42 2 2 4" xfId="10398" xr:uid="{00000000-0005-0000-0000-000013200000}"/>
    <cellStyle name="Input 42 2 2 5" xfId="9175" xr:uid="{00000000-0005-0000-0000-000014200000}"/>
    <cellStyle name="Input 42 2 3" xfId="5385" xr:uid="{00000000-0005-0000-0000-000015200000}"/>
    <cellStyle name="Input 42 2 3 2" xfId="8335" xr:uid="{00000000-0005-0000-0000-000016200000}"/>
    <cellStyle name="Input 42 2 3 2 2" xfId="13075" xr:uid="{00000000-0005-0000-0000-000017200000}"/>
    <cellStyle name="Input 42 2 3 2 3" xfId="15604" xr:uid="{00000000-0005-0000-0000-000018200000}"/>
    <cellStyle name="Input 42 2 4" xfId="4939" xr:uid="{00000000-0005-0000-0000-000019200000}"/>
    <cellStyle name="Input 42 2 4 2" xfId="7891" xr:uid="{00000000-0005-0000-0000-00001A200000}"/>
    <cellStyle name="Input 42 2 4 2 2" xfId="12631" xr:uid="{00000000-0005-0000-0000-00001B200000}"/>
    <cellStyle name="Input 42 2 4 2 3" xfId="15160" xr:uid="{00000000-0005-0000-0000-00001C200000}"/>
    <cellStyle name="Input 42 2 5" xfId="6298" xr:uid="{00000000-0005-0000-0000-00001D200000}"/>
    <cellStyle name="Input 42 2 5 2" xfId="11212" xr:uid="{00000000-0005-0000-0000-00001E200000}"/>
    <cellStyle name="Input 42 2 5 3" xfId="13820" xr:uid="{00000000-0005-0000-0000-00001F200000}"/>
    <cellStyle name="Input 42 2 6" xfId="6837" xr:uid="{00000000-0005-0000-0000-000020200000}"/>
    <cellStyle name="Input 42 2 6 2" xfId="11606" xr:uid="{00000000-0005-0000-0000-000021200000}"/>
    <cellStyle name="Input 42 2 6 3" xfId="14145" xr:uid="{00000000-0005-0000-0000-000022200000}"/>
    <cellStyle name="Input 42 2 7" xfId="9616" xr:uid="{00000000-0005-0000-0000-000023200000}"/>
    <cellStyle name="Input 42 2 8" xfId="11980" xr:uid="{00000000-0005-0000-0000-000024200000}"/>
    <cellStyle name="Input 42 3" xfId="2506" xr:uid="{00000000-0005-0000-0000-000025200000}"/>
    <cellStyle name="Input 42 3 2" xfId="5384" xr:uid="{00000000-0005-0000-0000-000026200000}"/>
    <cellStyle name="Input 42 3 2 2" xfId="8334" xr:uid="{00000000-0005-0000-0000-000027200000}"/>
    <cellStyle name="Input 42 3 2 2 2" xfId="13074" xr:uid="{00000000-0005-0000-0000-000028200000}"/>
    <cellStyle name="Input 42 3 2 2 3" xfId="15603" xr:uid="{00000000-0005-0000-0000-000029200000}"/>
    <cellStyle name="Input 42 3 3" xfId="4938" xr:uid="{00000000-0005-0000-0000-00002A200000}"/>
    <cellStyle name="Input 42 3 3 2" xfId="7890" xr:uid="{00000000-0005-0000-0000-00002B200000}"/>
    <cellStyle name="Input 42 3 3 2 2" xfId="12630" xr:uid="{00000000-0005-0000-0000-00002C200000}"/>
    <cellStyle name="Input 42 3 3 2 3" xfId="15159" xr:uid="{00000000-0005-0000-0000-00002D200000}"/>
    <cellStyle name="Input 42 3 4" xfId="6836" xr:uid="{00000000-0005-0000-0000-00002E200000}"/>
    <cellStyle name="Input 42 3 4 2" xfId="11605" xr:uid="{00000000-0005-0000-0000-00002F200000}"/>
    <cellStyle name="Input 42 3 4 3" xfId="14144" xr:uid="{00000000-0005-0000-0000-000030200000}"/>
    <cellStyle name="Input 42 3 5" xfId="9615" xr:uid="{00000000-0005-0000-0000-000031200000}"/>
    <cellStyle name="Input 42 3 6" xfId="10316" xr:uid="{00000000-0005-0000-0000-000032200000}"/>
    <cellStyle name="Input 42 4" xfId="4295" xr:uid="{00000000-0005-0000-0000-000033200000}"/>
    <cellStyle name="Input 42 4 2" xfId="5828" xr:uid="{00000000-0005-0000-0000-000034200000}"/>
    <cellStyle name="Input 42 4 2 2" xfId="8778" xr:uid="{00000000-0005-0000-0000-000035200000}"/>
    <cellStyle name="Input 42 4 2 2 2" xfId="13518" xr:uid="{00000000-0005-0000-0000-000036200000}"/>
    <cellStyle name="Input 42 4 2 2 3" xfId="16047" xr:uid="{00000000-0005-0000-0000-000037200000}"/>
    <cellStyle name="Input 42 4 3" xfId="7319" xr:uid="{00000000-0005-0000-0000-000038200000}"/>
    <cellStyle name="Input 42 4 3 2" xfId="12059" xr:uid="{00000000-0005-0000-0000-000039200000}"/>
    <cellStyle name="Input 42 4 3 3" xfId="14588" xr:uid="{00000000-0005-0000-0000-00003A200000}"/>
    <cellStyle name="Input 42 4 4" xfId="10397" xr:uid="{00000000-0005-0000-0000-00003B200000}"/>
    <cellStyle name="Input 42 4 5" xfId="10103" xr:uid="{00000000-0005-0000-0000-00003C200000}"/>
    <cellStyle name="Input 42 5" xfId="4641" xr:uid="{00000000-0005-0000-0000-00003D200000}"/>
    <cellStyle name="Input 42 5 2" xfId="7595" xr:uid="{00000000-0005-0000-0000-00003E200000}"/>
    <cellStyle name="Input 42 5 2 2" xfId="12335" xr:uid="{00000000-0005-0000-0000-00003F200000}"/>
    <cellStyle name="Input 42 5 2 3" xfId="14864" xr:uid="{00000000-0005-0000-0000-000040200000}"/>
    <cellStyle name="Input 42 5 3" xfId="10674" xr:uid="{00000000-0005-0000-0000-000041200000}"/>
    <cellStyle name="Input 42 5 4" xfId="9967" xr:uid="{00000000-0005-0000-0000-000042200000}"/>
    <cellStyle name="Input 42 6" xfId="6299" xr:uid="{00000000-0005-0000-0000-000043200000}"/>
    <cellStyle name="Input 42 6 2" xfId="11213" xr:uid="{00000000-0005-0000-0000-000044200000}"/>
    <cellStyle name="Input 42 6 3" xfId="13821" xr:uid="{00000000-0005-0000-0000-000045200000}"/>
    <cellStyle name="Input 43" xfId="1650" xr:uid="{00000000-0005-0000-0000-000046200000}"/>
    <cellStyle name="Input 43 2" xfId="2509" xr:uid="{00000000-0005-0000-0000-000047200000}"/>
    <cellStyle name="Input 43 2 2" xfId="4298" xr:uid="{00000000-0005-0000-0000-000048200000}"/>
    <cellStyle name="Input 43 2 2 2" xfId="5831" xr:uid="{00000000-0005-0000-0000-000049200000}"/>
    <cellStyle name="Input 43 2 2 2 2" xfId="8781" xr:uid="{00000000-0005-0000-0000-00004A200000}"/>
    <cellStyle name="Input 43 2 2 2 2 2" xfId="13521" xr:uid="{00000000-0005-0000-0000-00004B200000}"/>
    <cellStyle name="Input 43 2 2 2 2 3" xfId="16050" xr:uid="{00000000-0005-0000-0000-00004C200000}"/>
    <cellStyle name="Input 43 2 2 3" xfId="7322" xr:uid="{00000000-0005-0000-0000-00004D200000}"/>
    <cellStyle name="Input 43 2 2 3 2" xfId="12062" xr:uid="{00000000-0005-0000-0000-00004E200000}"/>
    <cellStyle name="Input 43 2 2 3 3" xfId="14591" xr:uid="{00000000-0005-0000-0000-00004F200000}"/>
    <cellStyle name="Input 43 2 2 4" xfId="10400" xr:uid="{00000000-0005-0000-0000-000050200000}"/>
    <cellStyle name="Input 43 2 2 5" xfId="9174" xr:uid="{00000000-0005-0000-0000-000051200000}"/>
    <cellStyle name="Input 43 2 3" xfId="5387" xr:uid="{00000000-0005-0000-0000-000052200000}"/>
    <cellStyle name="Input 43 2 3 2" xfId="8337" xr:uid="{00000000-0005-0000-0000-000053200000}"/>
    <cellStyle name="Input 43 2 3 2 2" xfId="13077" xr:uid="{00000000-0005-0000-0000-000054200000}"/>
    <cellStyle name="Input 43 2 3 2 3" xfId="15606" xr:uid="{00000000-0005-0000-0000-000055200000}"/>
    <cellStyle name="Input 43 2 4" xfId="4941" xr:uid="{00000000-0005-0000-0000-000056200000}"/>
    <cellStyle name="Input 43 2 4 2" xfId="7893" xr:uid="{00000000-0005-0000-0000-000057200000}"/>
    <cellStyle name="Input 43 2 4 2 2" xfId="12633" xr:uid="{00000000-0005-0000-0000-000058200000}"/>
    <cellStyle name="Input 43 2 4 2 3" xfId="15162" xr:uid="{00000000-0005-0000-0000-000059200000}"/>
    <cellStyle name="Input 43 2 5" xfId="6296" xr:uid="{00000000-0005-0000-0000-00005A200000}"/>
    <cellStyle name="Input 43 2 5 2" xfId="11210" xr:uid="{00000000-0005-0000-0000-00005B200000}"/>
    <cellStyle name="Input 43 2 5 3" xfId="13818" xr:uid="{00000000-0005-0000-0000-00005C200000}"/>
    <cellStyle name="Input 43 2 6" xfId="6839" xr:uid="{00000000-0005-0000-0000-00005D200000}"/>
    <cellStyle name="Input 43 2 6 2" xfId="11608" xr:uid="{00000000-0005-0000-0000-00005E200000}"/>
    <cellStyle name="Input 43 2 6 3" xfId="14147" xr:uid="{00000000-0005-0000-0000-00005F200000}"/>
    <cellStyle name="Input 43 2 7" xfId="9618" xr:uid="{00000000-0005-0000-0000-000060200000}"/>
    <cellStyle name="Input 43 2 8" xfId="9477" xr:uid="{00000000-0005-0000-0000-000061200000}"/>
    <cellStyle name="Input 43 3" xfId="2508" xr:uid="{00000000-0005-0000-0000-000062200000}"/>
    <cellStyle name="Input 43 3 2" xfId="5386" xr:uid="{00000000-0005-0000-0000-000063200000}"/>
    <cellStyle name="Input 43 3 2 2" xfId="8336" xr:uid="{00000000-0005-0000-0000-000064200000}"/>
    <cellStyle name="Input 43 3 2 2 2" xfId="13076" xr:uid="{00000000-0005-0000-0000-000065200000}"/>
    <cellStyle name="Input 43 3 2 2 3" xfId="15605" xr:uid="{00000000-0005-0000-0000-000066200000}"/>
    <cellStyle name="Input 43 3 3" xfId="4940" xr:uid="{00000000-0005-0000-0000-000067200000}"/>
    <cellStyle name="Input 43 3 3 2" xfId="7892" xr:uid="{00000000-0005-0000-0000-000068200000}"/>
    <cellStyle name="Input 43 3 3 2 2" xfId="12632" xr:uid="{00000000-0005-0000-0000-000069200000}"/>
    <cellStyle name="Input 43 3 3 2 3" xfId="15161" xr:uid="{00000000-0005-0000-0000-00006A200000}"/>
    <cellStyle name="Input 43 3 4" xfId="6838" xr:uid="{00000000-0005-0000-0000-00006B200000}"/>
    <cellStyle name="Input 43 3 4 2" xfId="11607" xr:uid="{00000000-0005-0000-0000-00006C200000}"/>
    <cellStyle name="Input 43 3 4 3" xfId="14146" xr:uid="{00000000-0005-0000-0000-00006D200000}"/>
    <cellStyle name="Input 43 3 5" xfId="9617" xr:uid="{00000000-0005-0000-0000-00006E200000}"/>
    <cellStyle name="Input 43 3 6" xfId="10317" xr:uid="{00000000-0005-0000-0000-00006F200000}"/>
    <cellStyle name="Input 43 4" xfId="4297" xr:uid="{00000000-0005-0000-0000-000070200000}"/>
    <cellStyle name="Input 43 4 2" xfId="5830" xr:uid="{00000000-0005-0000-0000-000071200000}"/>
    <cellStyle name="Input 43 4 2 2" xfId="8780" xr:uid="{00000000-0005-0000-0000-000072200000}"/>
    <cellStyle name="Input 43 4 2 2 2" xfId="13520" xr:uid="{00000000-0005-0000-0000-000073200000}"/>
    <cellStyle name="Input 43 4 2 2 3" xfId="16049" xr:uid="{00000000-0005-0000-0000-000074200000}"/>
    <cellStyle name="Input 43 4 3" xfId="7321" xr:uid="{00000000-0005-0000-0000-000075200000}"/>
    <cellStyle name="Input 43 4 3 2" xfId="12061" xr:uid="{00000000-0005-0000-0000-000076200000}"/>
    <cellStyle name="Input 43 4 3 3" xfId="14590" xr:uid="{00000000-0005-0000-0000-000077200000}"/>
    <cellStyle name="Input 43 4 4" xfId="10399" xr:uid="{00000000-0005-0000-0000-000078200000}"/>
    <cellStyle name="Input 43 4 5" xfId="10102" xr:uid="{00000000-0005-0000-0000-000079200000}"/>
    <cellStyle name="Input 43 5" xfId="4642" xr:uid="{00000000-0005-0000-0000-00007A200000}"/>
    <cellStyle name="Input 43 5 2" xfId="7596" xr:uid="{00000000-0005-0000-0000-00007B200000}"/>
    <cellStyle name="Input 43 5 2 2" xfId="12336" xr:uid="{00000000-0005-0000-0000-00007C200000}"/>
    <cellStyle name="Input 43 5 2 3" xfId="14865" xr:uid="{00000000-0005-0000-0000-00007D200000}"/>
    <cellStyle name="Input 43 5 3" xfId="10675" xr:uid="{00000000-0005-0000-0000-00007E200000}"/>
    <cellStyle name="Input 43 5 4" xfId="9038" xr:uid="{00000000-0005-0000-0000-00007F200000}"/>
    <cellStyle name="Input 43 6" xfId="6297" xr:uid="{00000000-0005-0000-0000-000080200000}"/>
    <cellStyle name="Input 43 6 2" xfId="11211" xr:uid="{00000000-0005-0000-0000-000081200000}"/>
    <cellStyle name="Input 43 6 3" xfId="13819" xr:uid="{00000000-0005-0000-0000-000082200000}"/>
    <cellStyle name="Input 44" xfId="1651" xr:uid="{00000000-0005-0000-0000-000083200000}"/>
    <cellStyle name="Input 44 2" xfId="2511" xr:uid="{00000000-0005-0000-0000-000084200000}"/>
    <cellStyle name="Input 44 2 2" xfId="4300" xr:uid="{00000000-0005-0000-0000-000085200000}"/>
    <cellStyle name="Input 44 2 2 2" xfId="5833" xr:uid="{00000000-0005-0000-0000-000086200000}"/>
    <cellStyle name="Input 44 2 2 2 2" xfId="8783" xr:uid="{00000000-0005-0000-0000-000087200000}"/>
    <cellStyle name="Input 44 2 2 2 2 2" xfId="13523" xr:uid="{00000000-0005-0000-0000-000088200000}"/>
    <cellStyle name="Input 44 2 2 2 2 3" xfId="16052" xr:uid="{00000000-0005-0000-0000-000089200000}"/>
    <cellStyle name="Input 44 2 2 3" xfId="7324" xr:uid="{00000000-0005-0000-0000-00008A200000}"/>
    <cellStyle name="Input 44 2 2 3 2" xfId="12064" xr:uid="{00000000-0005-0000-0000-00008B200000}"/>
    <cellStyle name="Input 44 2 2 3 3" xfId="14593" xr:uid="{00000000-0005-0000-0000-00008C200000}"/>
    <cellStyle name="Input 44 2 2 4" xfId="10402" xr:uid="{00000000-0005-0000-0000-00008D200000}"/>
    <cellStyle name="Input 44 2 2 5" xfId="9173" xr:uid="{00000000-0005-0000-0000-00008E200000}"/>
    <cellStyle name="Input 44 2 3" xfId="5389" xr:uid="{00000000-0005-0000-0000-00008F200000}"/>
    <cellStyle name="Input 44 2 3 2" xfId="8339" xr:uid="{00000000-0005-0000-0000-000090200000}"/>
    <cellStyle name="Input 44 2 3 2 2" xfId="13079" xr:uid="{00000000-0005-0000-0000-000091200000}"/>
    <cellStyle name="Input 44 2 3 2 3" xfId="15608" xr:uid="{00000000-0005-0000-0000-000092200000}"/>
    <cellStyle name="Input 44 2 4" xfId="4943" xr:uid="{00000000-0005-0000-0000-000093200000}"/>
    <cellStyle name="Input 44 2 4 2" xfId="7895" xr:uid="{00000000-0005-0000-0000-000094200000}"/>
    <cellStyle name="Input 44 2 4 2 2" xfId="12635" xr:uid="{00000000-0005-0000-0000-000095200000}"/>
    <cellStyle name="Input 44 2 4 2 3" xfId="15164" xr:uid="{00000000-0005-0000-0000-000096200000}"/>
    <cellStyle name="Input 44 2 5" xfId="6294" xr:uid="{00000000-0005-0000-0000-000097200000}"/>
    <cellStyle name="Input 44 2 5 2" xfId="11208" xr:uid="{00000000-0005-0000-0000-000098200000}"/>
    <cellStyle name="Input 44 2 5 3" xfId="13816" xr:uid="{00000000-0005-0000-0000-000099200000}"/>
    <cellStyle name="Input 44 2 6" xfId="6841" xr:uid="{00000000-0005-0000-0000-00009A200000}"/>
    <cellStyle name="Input 44 2 6 2" xfId="11610" xr:uid="{00000000-0005-0000-0000-00009B200000}"/>
    <cellStyle name="Input 44 2 6 3" xfId="14149" xr:uid="{00000000-0005-0000-0000-00009C200000}"/>
    <cellStyle name="Input 44 2 7" xfId="9620" xr:uid="{00000000-0005-0000-0000-00009D200000}"/>
    <cellStyle name="Input 44 2 8" xfId="11488" xr:uid="{00000000-0005-0000-0000-00009E200000}"/>
    <cellStyle name="Input 44 3" xfId="2510" xr:uid="{00000000-0005-0000-0000-00009F200000}"/>
    <cellStyle name="Input 44 3 2" xfId="5388" xr:uid="{00000000-0005-0000-0000-0000A0200000}"/>
    <cellStyle name="Input 44 3 2 2" xfId="8338" xr:uid="{00000000-0005-0000-0000-0000A1200000}"/>
    <cellStyle name="Input 44 3 2 2 2" xfId="13078" xr:uid="{00000000-0005-0000-0000-0000A2200000}"/>
    <cellStyle name="Input 44 3 2 2 3" xfId="15607" xr:uid="{00000000-0005-0000-0000-0000A3200000}"/>
    <cellStyle name="Input 44 3 3" xfId="4942" xr:uid="{00000000-0005-0000-0000-0000A4200000}"/>
    <cellStyle name="Input 44 3 3 2" xfId="7894" xr:uid="{00000000-0005-0000-0000-0000A5200000}"/>
    <cellStyle name="Input 44 3 3 2 2" xfId="12634" xr:uid="{00000000-0005-0000-0000-0000A6200000}"/>
    <cellStyle name="Input 44 3 3 2 3" xfId="15163" xr:uid="{00000000-0005-0000-0000-0000A7200000}"/>
    <cellStyle name="Input 44 3 4" xfId="6840" xr:uid="{00000000-0005-0000-0000-0000A8200000}"/>
    <cellStyle name="Input 44 3 4 2" xfId="11609" xr:uid="{00000000-0005-0000-0000-0000A9200000}"/>
    <cellStyle name="Input 44 3 4 3" xfId="14148" xr:uid="{00000000-0005-0000-0000-0000AA200000}"/>
    <cellStyle name="Input 44 3 5" xfId="9619" xr:uid="{00000000-0005-0000-0000-0000AB200000}"/>
    <cellStyle name="Input 44 3 6" xfId="9476" xr:uid="{00000000-0005-0000-0000-0000AC200000}"/>
    <cellStyle name="Input 44 4" xfId="4299" xr:uid="{00000000-0005-0000-0000-0000AD200000}"/>
    <cellStyle name="Input 44 4 2" xfId="5832" xr:uid="{00000000-0005-0000-0000-0000AE200000}"/>
    <cellStyle name="Input 44 4 2 2" xfId="8782" xr:uid="{00000000-0005-0000-0000-0000AF200000}"/>
    <cellStyle name="Input 44 4 2 2 2" xfId="13522" xr:uid="{00000000-0005-0000-0000-0000B0200000}"/>
    <cellStyle name="Input 44 4 2 2 3" xfId="16051" xr:uid="{00000000-0005-0000-0000-0000B1200000}"/>
    <cellStyle name="Input 44 4 3" xfId="7323" xr:uid="{00000000-0005-0000-0000-0000B2200000}"/>
    <cellStyle name="Input 44 4 3 2" xfId="12063" xr:uid="{00000000-0005-0000-0000-0000B3200000}"/>
    <cellStyle name="Input 44 4 3 3" xfId="14592" xr:uid="{00000000-0005-0000-0000-0000B4200000}"/>
    <cellStyle name="Input 44 4 4" xfId="10401" xr:uid="{00000000-0005-0000-0000-0000B5200000}"/>
    <cellStyle name="Input 44 4 5" xfId="10101" xr:uid="{00000000-0005-0000-0000-0000B6200000}"/>
    <cellStyle name="Input 44 5" xfId="4643" xr:uid="{00000000-0005-0000-0000-0000B7200000}"/>
    <cellStyle name="Input 44 5 2" xfId="7597" xr:uid="{00000000-0005-0000-0000-0000B8200000}"/>
    <cellStyle name="Input 44 5 2 2" xfId="12337" xr:uid="{00000000-0005-0000-0000-0000B9200000}"/>
    <cellStyle name="Input 44 5 2 3" xfId="14866" xr:uid="{00000000-0005-0000-0000-0000BA200000}"/>
    <cellStyle name="Input 44 5 3" xfId="10676" xr:uid="{00000000-0005-0000-0000-0000BB200000}"/>
    <cellStyle name="Input 44 5 4" xfId="9966" xr:uid="{00000000-0005-0000-0000-0000BC200000}"/>
    <cellStyle name="Input 44 6" xfId="6295" xr:uid="{00000000-0005-0000-0000-0000BD200000}"/>
    <cellStyle name="Input 44 6 2" xfId="11209" xr:uid="{00000000-0005-0000-0000-0000BE200000}"/>
    <cellStyle name="Input 44 6 3" xfId="13817" xr:uid="{00000000-0005-0000-0000-0000BF200000}"/>
    <cellStyle name="Input 5" xfId="1652" xr:uid="{00000000-0005-0000-0000-0000C0200000}"/>
    <cellStyle name="Input 5 2" xfId="2513" xr:uid="{00000000-0005-0000-0000-0000C1200000}"/>
    <cellStyle name="Input 5 2 2" xfId="4302" xr:uid="{00000000-0005-0000-0000-0000C2200000}"/>
    <cellStyle name="Input 5 2 2 2" xfId="5835" xr:uid="{00000000-0005-0000-0000-0000C3200000}"/>
    <cellStyle name="Input 5 2 2 2 2" xfId="8785" xr:uid="{00000000-0005-0000-0000-0000C4200000}"/>
    <cellStyle name="Input 5 2 2 2 2 2" xfId="13525" xr:uid="{00000000-0005-0000-0000-0000C5200000}"/>
    <cellStyle name="Input 5 2 2 2 2 3" xfId="16054" xr:uid="{00000000-0005-0000-0000-0000C6200000}"/>
    <cellStyle name="Input 5 2 2 3" xfId="7326" xr:uid="{00000000-0005-0000-0000-0000C7200000}"/>
    <cellStyle name="Input 5 2 2 3 2" xfId="12066" xr:uid="{00000000-0005-0000-0000-0000C8200000}"/>
    <cellStyle name="Input 5 2 2 3 3" xfId="14595" xr:uid="{00000000-0005-0000-0000-0000C9200000}"/>
    <cellStyle name="Input 5 2 2 4" xfId="10404" xr:uid="{00000000-0005-0000-0000-0000CA200000}"/>
    <cellStyle name="Input 5 2 2 5" xfId="9172" xr:uid="{00000000-0005-0000-0000-0000CB200000}"/>
    <cellStyle name="Input 5 2 3" xfId="5391" xr:uid="{00000000-0005-0000-0000-0000CC200000}"/>
    <cellStyle name="Input 5 2 3 2" xfId="8341" xr:uid="{00000000-0005-0000-0000-0000CD200000}"/>
    <cellStyle name="Input 5 2 3 2 2" xfId="13081" xr:uid="{00000000-0005-0000-0000-0000CE200000}"/>
    <cellStyle name="Input 5 2 3 2 3" xfId="15610" xr:uid="{00000000-0005-0000-0000-0000CF200000}"/>
    <cellStyle name="Input 5 2 4" xfId="4945" xr:uid="{00000000-0005-0000-0000-0000D0200000}"/>
    <cellStyle name="Input 5 2 4 2" xfId="7897" xr:uid="{00000000-0005-0000-0000-0000D1200000}"/>
    <cellStyle name="Input 5 2 4 2 2" xfId="12637" xr:uid="{00000000-0005-0000-0000-0000D2200000}"/>
    <cellStyle name="Input 5 2 4 2 3" xfId="15166" xr:uid="{00000000-0005-0000-0000-0000D3200000}"/>
    <cellStyle name="Input 5 2 5" xfId="6292" xr:uid="{00000000-0005-0000-0000-0000D4200000}"/>
    <cellStyle name="Input 5 2 5 2" xfId="11206" xr:uid="{00000000-0005-0000-0000-0000D5200000}"/>
    <cellStyle name="Input 5 2 5 3" xfId="13814" xr:uid="{00000000-0005-0000-0000-0000D6200000}"/>
    <cellStyle name="Input 5 2 6" xfId="6843" xr:uid="{00000000-0005-0000-0000-0000D7200000}"/>
    <cellStyle name="Input 5 2 6 2" xfId="11612" xr:uid="{00000000-0005-0000-0000-0000D8200000}"/>
    <cellStyle name="Input 5 2 6 3" xfId="14151" xr:uid="{00000000-0005-0000-0000-0000D9200000}"/>
    <cellStyle name="Input 5 2 7" xfId="9622" xr:uid="{00000000-0005-0000-0000-0000DA200000}"/>
    <cellStyle name="Input 5 2 8" xfId="10315" xr:uid="{00000000-0005-0000-0000-0000DB200000}"/>
    <cellStyle name="Input 5 3" xfId="2512" xr:uid="{00000000-0005-0000-0000-0000DC200000}"/>
    <cellStyle name="Input 5 3 2" xfId="5390" xr:uid="{00000000-0005-0000-0000-0000DD200000}"/>
    <cellStyle name="Input 5 3 2 2" xfId="8340" xr:uid="{00000000-0005-0000-0000-0000DE200000}"/>
    <cellStyle name="Input 5 3 2 2 2" xfId="13080" xr:uid="{00000000-0005-0000-0000-0000DF200000}"/>
    <cellStyle name="Input 5 3 2 2 3" xfId="15609" xr:uid="{00000000-0005-0000-0000-0000E0200000}"/>
    <cellStyle name="Input 5 3 3" xfId="4944" xr:uid="{00000000-0005-0000-0000-0000E1200000}"/>
    <cellStyle name="Input 5 3 3 2" xfId="7896" xr:uid="{00000000-0005-0000-0000-0000E2200000}"/>
    <cellStyle name="Input 5 3 3 2 2" xfId="12636" xr:uid="{00000000-0005-0000-0000-0000E3200000}"/>
    <cellStyle name="Input 5 3 3 2 3" xfId="15165" xr:uid="{00000000-0005-0000-0000-0000E4200000}"/>
    <cellStyle name="Input 5 3 4" xfId="6842" xr:uid="{00000000-0005-0000-0000-0000E5200000}"/>
    <cellStyle name="Input 5 3 4 2" xfId="11611" xr:uid="{00000000-0005-0000-0000-0000E6200000}"/>
    <cellStyle name="Input 5 3 4 3" xfId="14150" xr:uid="{00000000-0005-0000-0000-0000E7200000}"/>
    <cellStyle name="Input 5 3 5" xfId="9621" xr:uid="{00000000-0005-0000-0000-0000E8200000}"/>
    <cellStyle name="Input 5 3 6" xfId="11978" xr:uid="{00000000-0005-0000-0000-0000E9200000}"/>
    <cellStyle name="Input 5 4" xfId="4301" xr:uid="{00000000-0005-0000-0000-0000EA200000}"/>
    <cellStyle name="Input 5 4 2" xfId="5834" xr:uid="{00000000-0005-0000-0000-0000EB200000}"/>
    <cellStyle name="Input 5 4 2 2" xfId="8784" xr:uid="{00000000-0005-0000-0000-0000EC200000}"/>
    <cellStyle name="Input 5 4 2 2 2" xfId="13524" xr:uid="{00000000-0005-0000-0000-0000ED200000}"/>
    <cellStyle name="Input 5 4 2 2 3" xfId="16053" xr:uid="{00000000-0005-0000-0000-0000EE200000}"/>
    <cellStyle name="Input 5 4 3" xfId="7325" xr:uid="{00000000-0005-0000-0000-0000EF200000}"/>
    <cellStyle name="Input 5 4 3 2" xfId="12065" xr:uid="{00000000-0005-0000-0000-0000F0200000}"/>
    <cellStyle name="Input 5 4 3 3" xfId="14594" xr:uid="{00000000-0005-0000-0000-0000F1200000}"/>
    <cellStyle name="Input 5 4 4" xfId="10403" xr:uid="{00000000-0005-0000-0000-0000F2200000}"/>
    <cellStyle name="Input 5 4 5" xfId="10100" xr:uid="{00000000-0005-0000-0000-0000F3200000}"/>
    <cellStyle name="Input 5 5" xfId="4644" xr:uid="{00000000-0005-0000-0000-0000F4200000}"/>
    <cellStyle name="Input 5 5 2" xfId="7598" xr:uid="{00000000-0005-0000-0000-0000F5200000}"/>
    <cellStyle name="Input 5 5 2 2" xfId="12338" xr:uid="{00000000-0005-0000-0000-0000F6200000}"/>
    <cellStyle name="Input 5 5 2 3" xfId="14867" xr:uid="{00000000-0005-0000-0000-0000F7200000}"/>
    <cellStyle name="Input 5 5 3" xfId="10677" xr:uid="{00000000-0005-0000-0000-0000F8200000}"/>
    <cellStyle name="Input 5 5 4" xfId="9037" xr:uid="{00000000-0005-0000-0000-0000F9200000}"/>
    <cellStyle name="Input 5 6" xfId="6293" xr:uid="{00000000-0005-0000-0000-0000FA200000}"/>
    <cellStyle name="Input 5 6 2" xfId="11207" xr:uid="{00000000-0005-0000-0000-0000FB200000}"/>
    <cellStyle name="Input 5 6 3" xfId="13815" xr:uid="{00000000-0005-0000-0000-0000FC200000}"/>
    <cellStyle name="Input 6" xfId="1653" xr:uid="{00000000-0005-0000-0000-0000FD200000}"/>
    <cellStyle name="Input 6 2" xfId="2515" xr:uid="{00000000-0005-0000-0000-0000FE200000}"/>
    <cellStyle name="Input 6 2 2" xfId="4304" xr:uid="{00000000-0005-0000-0000-0000FF200000}"/>
    <cellStyle name="Input 6 2 2 2" xfId="5837" xr:uid="{00000000-0005-0000-0000-000000210000}"/>
    <cellStyle name="Input 6 2 2 2 2" xfId="8787" xr:uid="{00000000-0005-0000-0000-000001210000}"/>
    <cellStyle name="Input 6 2 2 2 2 2" xfId="13527" xr:uid="{00000000-0005-0000-0000-000002210000}"/>
    <cellStyle name="Input 6 2 2 2 2 3" xfId="16056" xr:uid="{00000000-0005-0000-0000-000003210000}"/>
    <cellStyle name="Input 6 2 2 3" xfId="7328" xr:uid="{00000000-0005-0000-0000-000004210000}"/>
    <cellStyle name="Input 6 2 2 3 2" xfId="12068" xr:uid="{00000000-0005-0000-0000-000005210000}"/>
    <cellStyle name="Input 6 2 2 3 3" xfId="14597" xr:uid="{00000000-0005-0000-0000-000006210000}"/>
    <cellStyle name="Input 6 2 2 4" xfId="10406" xr:uid="{00000000-0005-0000-0000-000007210000}"/>
    <cellStyle name="Input 6 2 2 5" xfId="9171" xr:uid="{00000000-0005-0000-0000-000008210000}"/>
    <cellStyle name="Input 6 2 3" xfId="5393" xr:uid="{00000000-0005-0000-0000-000009210000}"/>
    <cellStyle name="Input 6 2 3 2" xfId="8343" xr:uid="{00000000-0005-0000-0000-00000A210000}"/>
    <cellStyle name="Input 6 2 3 2 2" xfId="13083" xr:uid="{00000000-0005-0000-0000-00000B210000}"/>
    <cellStyle name="Input 6 2 3 2 3" xfId="15612" xr:uid="{00000000-0005-0000-0000-00000C210000}"/>
    <cellStyle name="Input 6 2 4" xfId="4947" xr:uid="{00000000-0005-0000-0000-00000D210000}"/>
    <cellStyle name="Input 6 2 4 2" xfId="7899" xr:uid="{00000000-0005-0000-0000-00000E210000}"/>
    <cellStyle name="Input 6 2 4 2 2" xfId="12639" xr:uid="{00000000-0005-0000-0000-00000F210000}"/>
    <cellStyle name="Input 6 2 4 2 3" xfId="15168" xr:uid="{00000000-0005-0000-0000-000010210000}"/>
    <cellStyle name="Input 6 2 5" xfId="6290" xr:uid="{00000000-0005-0000-0000-000011210000}"/>
    <cellStyle name="Input 6 2 5 2" xfId="11204" xr:uid="{00000000-0005-0000-0000-000012210000}"/>
    <cellStyle name="Input 6 2 5 3" xfId="13812" xr:uid="{00000000-0005-0000-0000-000013210000}"/>
    <cellStyle name="Input 6 2 6" xfId="6845" xr:uid="{00000000-0005-0000-0000-000014210000}"/>
    <cellStyle name="Input 6 2 6 2" xfId="11614" xr:uid="{00000000-0005-0000-0000-000015210000}"/>
    <cellStyle name="Input 6 2 6 3" xfId="14153" xr:uid="{00000000-0005-0000-0000-000016210000}"/>
    <cellStyle name="Input 6 2 7" xfId="9624" xr:uid="{00000000-0005-0000-0000-000017210000}"/>
    <cellStyle name="Input 6 2 8" xfId="11387" xr:uid="{00000000-0005-0000-0000-000018210000}"/>
    <cellStyle name="Input 6 3" xfId="2514" xr:uid="{00000000-0005-0000-0000-000019210000}"/>
    <cellStyle name="Input 6 3 2" xfId="5392" xr:uid="{00000000-0005-0000-0000-00001A210000}"/>
    <cellStyle name="Input 6 3 2 2" xfId="8342" xr:uid="{00000000-0005-0000-0000-00001B210000}"/>
    <cellStyle name="Input 6 3 2 2 2" xfId="13082" xr:uid="{00000000-0005-0000-0000-00001C210000}"/>
    <cellStyle name="Input 6 3 2 2 3" xfId="15611" xr:uid="{00000000-0005-0000-0000-00001D210000}"/>
    <cellStyle name="Input 6 3 3" xfId="4946" xr:uid="{00000000-0005-0000-0000-00001E210000}"/>
    <cellStyle name="Input 6 3 3 2" xfId="7898" xr:uid="{00000000-0005-0000-0000-00001F210000}"/>
    <cellStyle name="Input 6 3 3 2 2" xfId="12638" xr:uid="{00000000-0005-0000-0000-000020210000}"/>
    <cellStyle name="Input 6 3 3 2 3" xfId="15167" xr:uid="{00000000-0005-0000-0000-000021210000}"/>
    <cellStyle name="Input 6 3 4" xfId="6844" xr:uid="{00000000-0005-0000-0000-000022210000}"/>
    <cellStyle name="Input 6 3 4 2" xfId="11613" xr:uid="{00000000-0005-0000-0000-000023210000}"/>
    <cellStyle name="Input 6 3 4 3" xfId="14152" xr:uid="{00000000-0005-0000-0000-000024210000}"/>
    <cellStyle name="Input 6 3 5" xfId="9623" xr:uid="{00000000-0005-0000-0000-000025210000}"/>
    <cellStyle name="Input 6 3 6" xfId="9475" xr:uid="{00000000-0005-0000-0000-000026210000}"/>
    <cellStyle name="Input 6 4" xfId="4303" xr:uid="{00000000-0005-0000-0000-000027210000}"/>
    <cellStyle name="Input 6 4 2" xfId="5836" xr:uid="{00000000-0005-0000-0000-000028210000}"/>
    <cellStyle name="Input 6 4 2 2" xfId="8786" xr:uid="{00000000-0005-0000-0000-000029210000}"/>
    <cellStyle name="Input 6 4 2 2 2" xfId="13526" xr:uid="{00000000-0005-0000-0000-00002A210000}"/>
    <cellStyle name="Input 6 4 2 2 3" xfId="16055" xr:uid="{00000000-0005-0000-0000-00002B210000}"/>
    <cellStyle name="Input 6 4 3" xfId="7327" xr:uid="{00000000-0005-0000-0000-00002C210000}"/>
    <cellStyle name="Input 6 4 3 2" xfId="12067" xr:uid="{00000000-0005-0000-0000-00002D210000}"/>
    <cellStyle name="Input 6 4 3 3" xfId="14596" xr:uid="{00000000-0005-0000-0000-00002E210000}"/>
    <cellStyle name="Input 6 4 4" xfId="10405" xr:uid="{00000000-0005-0000-0000-00002F210000}"/>
    <cellStyle name="Input 6 4 5" xfId="10099" xr:uid="{00000000-0005-0000-0000-000030210000}"/>
    <cellStyle name="Input 6 5" xfId="4645" xr:uid="{00000000-0005-0000-0000-000031210000}"/>
    <cellStyle name="Input 6 5 2" xfId="7599" xr:uid="{00000000-0005-0000-0000-000032210000}"/>
    <cellStyle name="Input 6 5 2 2" xfId="12339" xr:uid="{00000000-0005-0000-0000-000033210000}"/>
    <cellStyle name="Input 6 5 2 3" xfId="14868" xr:uid="{00000000-0005-0000-0000-000034210000}"/>
    <cellStyle name="Input 6 5 3" xfId="10678" xr:uid="{00000000-0005-0000-0000-000035210000}"/>
    <cellStyle name="Input 6 5 4" xfId="9965" xr:uid="{00000000-0005-0000-0000-000036210000}"/>
    <cellStyle name="Input 6 6" xfId="6291" xr:uid="{00000000-0005-0000-0000-000037210000}"/>
    <cellStyle name="Input 6 6 2" xfId="11205" xr:uid="{00000000-0005-0000-0000-000038210000}"/>
    <cellStyle name="Input 6 6 3" xfId="13813" xr:uid="{00000000-0005-0000-0000-000039210000}"/>
    <cellStyle name="Input 7" xfId="1654" xr:uid="{00000000-0005-0000-0000-00003A210000}"/>
    <cellStyle name="Input 7 2" xfId="2517" xr:uid="{00000000-0005-0000-0000-00003B210000}"/>
    <cellStyle name="Input 7 2 2" xfId="4306" xr:uid="{00000000-0005-0000-0000-00003C210000}"/>
    <cellStyle name="Input 7 2 2 2" xfId="5839" xr:uid="{00000000-0005-0000-0000-00003D210000}"/>
    <cellStyle name="Input 7 2 2 2 2" xfId="8789" xr:uid="{00000000-0005-0000-0000-00003E210000}"/>
    <cellStyle name="Input 7 2 2 2 2 2" xfId="13529" xr:uid="{00000000-0005-0000-0000-00003F210000}"/>
    <cellStyle name="Input 7 2 2 2 2 3" xfId="16058" xr:uid="{00000000-0005-0000-0000-000040210000}"/>
    <cellStyle name="Input 7 2 2 3" xfId="7330" xr:uid="{00000000-0005-0000-0000-000041210000}"/>
    <cellStyle name="Input 7 2 2 3 2" xfId="12070" xr:uid="{00000000-0005-0000-0000-000042210000}"/>
    <cellStyle name="Input 7 2 2 3 3" xfId="14599" xr:uid="{00000000-0005-0000-0000-000043210000}"/>
    <cellStyle name="Input 7 2 2 4" xfId="10408" xr:uid="{00000000-0005-0000-0000-000044210000}"/>
    <cellStyle name="Input 7 2 2 5" xfId="9170" xr:uid="{00000000-0005-0000-0000-000045210000}"/>
    <cellStyle name="Input 7 2 3" xfId="5395" xr:uid="{00000000-0005-0000-0000-000046210000}"/>
    <cellStyle name="Input 7 2 3 2" xfId="8345" xr:uid="{00000000-0005-0000-0000-000047210000}"/>
    <cellStyle name="Input 7 2 3 2 2" xfId="13085" xr:uid="{00000000-0005-0000-0000-000048210000}"/>
    <cellStyle name="Input 7 2 3 2 3" xfId="15614" xr:uid="{00000000-0005-0000-0000-000049210000}"/>
    <cellStyle name="Input 7 2 4" xfId="4949" xr:uid="{00000000-0005-0000-0000-00004A210000}"/>
    <cellStyle name="Input 7 2 4 2" xfId="7901" xr:uid="{00000000-0005-0000-0000-00004B210000}"/>
    <cellStyle name="Input 7 2 4 2 2" xfId="12641" xr:uid="{00000000-0005-0000-0000-00004C210000}"/>
    <cellStyle name="Input 7 2 4 2 3" xfId="15170" xr:uid="{00000000-0005-0000-0000-00004D210000}"/>
    <cellStyle name="Input 7 2 5" xfId="6288" xr:uid="{00000000-0005-0000-0000-00004E210000}"/>
    <cellStyle name="Input 7 2 5 2" xfId="11202" xr:uid="{00000000-0005-0000-0000-00004F210000}"/>
    <cellStyle name="Input 7 2 5 3" xfId="13810" xr:uid="{00000000-0005-0000-0000-000050210000}"/>
    <cellStyle name="Input 7 2 6" xfId="6847" xr:uid="{00000000-0005-0000-0000-000051210000}"/>
    <cellStyle name="Input 7 2 6 2" xfId="11616" xr:uid="{00000000-0005-0000-0000-000052210000}"/>
    <cellStyle name="Input 7 2 6 3" xfId="14155" xr:uid="{00000000-0005-0000-0000-000053210000}"/>
    <cellStyle name="Input 7 2 7" xfId="9626" xr:uid="{00000000-0005-0000-0000-000054210000}"/>
    <cellStyle name="Input 7 2 8" xfId="9473" xr:uid="{00000000-0005-0000-0000-000055210000}"/>
    <cellStyle name="Input 7 3" xfId="2516" xr:uid="{00000000-0005-0000-0000-000056210000}"/>
    <cellStyle name="Input 7 3 2" xfId="5394" xr:uid="{00000000-0005-0000-0000-000057210000}"/>
    <cellStyle name="Input 7 3 2 2" xfId="8344" xr:uid="{00000000-0005-0000-0000-000058210000}"/>
    <cellStyle name="Input 7 3 2 2 2" xfId="13084" xr:uid="{00000000-0005-0000-0000-000059210000}"/>
    <cellStyle name="Input 7 3 2 2 3" xfId="15613" xr:uid="{00000000-0005-0000-0000-00005A210000}"/>
    <cellStyle name="Input 7 3 3" xfId="4948" xr:uid="{00000000-0005-0000-0000-00005B210000}"/>
    <cellStyle name="Input 7 3 3 2" xfId="7900" xr:uid="{00000000-0005-0000-0000-00005C210000}"/>
    <cellStyle name="Input 7 3 3 2 2" xfId="12640" xr:uid="{00000000-0005-0000-0000-00005D210000}"/>
    <cellStyle name="Input 7 3 3 2 3" xfId="15169" xr:uid="{00000000-0005-0000-0000-00005E210000}"/>
    <cellStyle name="Input 7 3 4" xfId="6846" xr:uid="{00000000-0005-0000-0000-00005F210000}"/>
    <cellStyle name="Input 7 3 4 2" xfId="11615" xr:uid="{00000000-0005-0000-0000-000060210000}"/>
    <cellStyle name="Input 7 3 4 3" xfId="14154" xr:uid="{00000000-0005-0000-0000-000061210000}"/>
    <cellStyle name="Input 7 3 5" xfId="9625" xr:uid="{00000000-0005-0000-0000-000062210000}"/>
    <cellStyle name="Input 7 3 6" xfId="11486" xr:uid="{00000000-0005-0000-0000-000063210000}"/>
    <cellStyle name="Input 7 4" xfId="4305" xr:uid="{00000000-0005-0000-0000-000064210000}"/>
    <cellStyle name="Input 7 4 2" xfId="5838" xr:uid="{00000000-0005-0000-0000-000065210000}"/>
    <cellStyle name="Input 7 4 2 2" xfId="8788" xr:uid="{00000000-0005-0000-0000-000066210000}"/>
    <cellStyle name="Input 7 4 2 2 2" xfId="13528" xr:uid="{00000000-0005-0000-0000-000067210000}"/>
    <cellStyle name="Input 7 4 2 2 3" xfId="16057" xr:uid="{00000000-0005-0000-0000-000068210000}"/>
    <cellStyle name="Input 7 4 3" xfId="7329" xr:uid="{00000000-0005-0000-0000-000069210000}"/>
    <cellStyle name="Input 7 4 3 2" xfId="12069" xr:uid="{00000000-0005-0000-0000-00006A210000}"/>
    <cellStyle name="Input 7 4 3 3" xfId="14598" xr:uid="{00000000-0005-0000-0000-00006B210000}"/>
    <cellStyle name="Input 7 4 4" xfId="10407" xr:uid="{00000000-0005-0000-0000-00006C210000}"/>
    <cellStyle name="Input 7 4 5" xfId="10098" xr:uid="{00000000-0005-0000-0000-00006D210000}"/>
    <cellStyle name="Input 7 5" xfId="4646" xr:uid="{00000000-0005-0000-0000-00006E210000}"/>
    <cellStyle name="Input 7 5 2" xfId="7600" xr:uid="{00000000-0005-0000-0000-00006F210000}"/>
    <cellStyle name="Input 7 5 2 2" xfId="12340" xr:uid="{00000000-0005-0000-0000-000070210000}"/>
    <cellStyle name="Input 7 5 2 3" xfId="14869" xr:uid="{00000000-0005-0000-0000-000071210000}"/>
    <cellStyle name="Input 7 5 3" xfId="10679" xr:uid="{00000000-0005-0000-0000-000072210000}"/>
    <cellStyle name="Input 7 5 4" xfId="9036" xr:uid="{00000000-0005-0000-0000-000073210000}"/>
    <cellStyle name="Input 7 6" xfId="6289" xr:uid="{00000000-0005-0000-0000-000074210000}"/>
    <cellStyle name="Input 7 6 2" xfId="11203" xr:uid="{00000000-0005-0000-0000-000075210000}"/>
    <cellStyle name="Input 7 6 3" xfId="13811" xr:uid="{00000000-0005-0000-0000-000076210000}"/>
    <cellStyle name="Input 8" xfId="1655" xr:uid="{00000000-0005-0000-0000-000077210000}"/>
    <cellStyle name="Input 8 2" xfId="2519" xr:uid="{00000000-0005-0000-0000-000078210000}"/>
    <cellStyle name="Input 8 2 2" xfId="4308" xr:uid="{00000000-0005-0000-0000-000079210000}"/>
    <cellStyle name="Input 8 2 2 2" xfId="5841" xr:uid="{00000000-0005-0000-0000-00007A210000}"/>
    <cellStyle name="Input 8 2 2 2 2" xfId="8791" xr:uid="{00000000-0005-0000-0000-00007B210000}"/>
    <cellStyle name="Input 8 2 2 2 2 2" xfId="13531" xr:uid="{00000000-0005-0000-0000-00007C210000}"/>
    <cellStyle name="Input 8 2 2 2 2 3" xfId="16060" xr:uid="{00000000-0005-0000-0000-00007D210000}"/>
    <cellStyle name="Input 8 2 2 3" xfId="7332" xr:uid="{00000000-0005-0000-0000-00007E210000}"/>
    <cellStyle name="Input 8 2 2 3 2" xfId="12072" xr:uid="{00000000-0005-0000-0000-00007F210000}"/>
    <cellStyle name="Input 8 2 2 3 3" xfId="14601" xr:uid="{00000000-0005-0000-0000-000080210000}"/>
    <cellStyle name="Input 8 2 2 4" xfId="10410" xr:uid="{00000000-0005-0000-0000-000081210000}"/>
    <cellStyle name="Input 8 2 2 5" xfId="9169" xr:uid="{00000000-0005-0000-0000-000082210000}"/>
    <cellStyle name="Input 8 2 3" xfId="5397" xr:uid="{00000000-0005-0000-0000-000083210000}"/>
    <cellStyle name="Input 8 2 3 2" xfId="8347" xr:uid="{00000000-0005-0000-0000-000084210000}"/>
    <cellStyle name="Input 8 2 3 2 2" xfId="13087" xr:uid="{00000000-0005-0000-0000-000085210000}"/>
    <cellStyle name="Input 8 2 3 2 3" xfId="15616" xr:uid="{00000000-0005-0000-0000-000086210000}"/>
    <cellStyle name="Input 8 2 4" xfId="4951" xr:uid="{00000000-0005-0000-0000-000087210000}"/>
    <cellStyle name="Input 8 2 4 2" xfId="7903" xr:uid="{00000000-0005-0000-0000-000088210000}"/>
    <cellStyle name="Input 8 2 4 2 2" xfId="12643" xr:uid="{00000000-0005-0000-0000-000089210000}"/>
    <cellStyle name="Input 8 2 4 2 3" xfId="15172" xr:uid="{00000000-0005-0000-0000-00008A210000}"/>
    <cellStyle name="Input 8 2 5" xfId="6286" xr:uid="{00000000-0005-0000-0000-00008B210000}"/>
    <cellStyle name="Input 8 2 5 2" xfId="11200" xr:uid="{00000000-0005-0000-0000-00008C210000}"/>
    <cellStyle name="Input 8 2 5 3" xfId="13808" xr:uid="{00000000-0005-0000-0000-00008D210000}"/>
    <cellStyle name="Input 8 2 6" xfId="6849" xr:uid="{00000000-0005-0000-0000-00008E210000}"/>
    <cellStyle name="Input 8 2 6 2" xfId="11618" xr:uid="{00000000-0005-0000-0000-00008F210000}"/>
    <cellStyle name="Input 8 2 6 3" xfId="14157" xr:uid="{00000000-0005-0000-0000-000090210000}"/>
    <cellStyle name="Input 8 2 7" xfId="9628" xr:uid="{00000000-0005-0000-0000-000091210000}"/>
    <cellStyle name="Input 8 2 8" xfId="11487" xr:uid="{00000000-0005-0000-0000-000092210000}"/>
    <cellStyle name="Input 8 3" xfId="2518" xr:uid="{00000000-0005-0000-0000-000093210000}"/>
    <cellStyle name="Input 8 3 2" xfId="5396" xr:uid="{00000000-0005-0000-0000-000094210000}"/>
    <cellStyle name="Input 8 3 2 2" xfId="8346" xr:uid="{00000000-0005-0000-0000-000095210000}"/>
    <cellStyle name="Input 8 3 2 2 2" xfId="13086" xr:uid="{00000000-0005-0000-0000-000096210000}"/>
    <cellStyle name="Input 8 3 2 2 3" xfId="15615" xr:uid="{00000000-0005-0000-0000-000097210000}"/>
    <cellStyle name="Input 8 3 3" xfId="4950" xr:uid="{00000000-0005-0000-0000-000098210000}"/>
    <cellStyle name="Input 8 3 3 2" xfId="7902" xr:uid="{00000000-0005-0000-0000-000099210000}"/>
    <cellStyle name="Input 8 3 3 2 2" xfId="12642" xr:uid="{00000000-0005-0000-0000-00009A210000}"/>
    <cellStyle name="Input 8 3 3 2 3" xfId="15171" xr:uid="{00000000-0005-0000-0000-00009B210000}"/>
    <cellStyle name="Input 8 3 4" xfId="6848" xr:uid="{00000000-0005-0000-0000-00009C210000}"/>
    <cellStyle name="Input 8 3 4 2" xfId="11617" xr:uid="{00000000-0005-0000-0000-00009D210000}"/>
    <cellStyle name="Input 8 3 4 3" xfId="14156" xr:uid="{00000000-0005-0000-0000-00009E210000}"/>
    <cellStyle name="Input 8 3 5" xfId="9627" xr:uid="{00000000-0005-0000-0000-00009F210000}"/>
    <cellStyle name="Input 8 3 6" xfId="9474" xr:uid="{00000000-0005-0000-0000-0000A0210000}"/>
    <cellStyle name="Input 8 4" xfId="4307" xr:uid="{00000000-0005-0000-0000-0000A1210000}"/>
    <cellStyle name="Input 8 4 2" xfId="5840" xr:uid="{00000000-0005-0000-0000-0000A2210000}"/>
    <cellStyle name="Input 8 4 2 2" xfId="8790" xr:uid="{00000000-0005-0000-0000-0000A3210000}"/>
    <cellStyle name="Input 8 4 2 2 2" xfId="13530" xr:uid="{00000000-0005-0000-0000-0000A4210000}"/>
    <cellStyle name="Input 8 4 2 2 3" xfId="16059" xr:uid="{00000000-0005-0000-0000-0000A5210000}"/>
    <cellStyle name="Input 8 4 3" xfId="7331" xr:uid="{00000000-0005-0000-0000-0000A6210000}"/>
    <cellStyle name="Input 8 4 3 2" xfId="12071" xr:uid="{00000000-0005-0000-0000-0000A7210000}"/>
    <cellStyle name="Input 8 4 3 3" xfId="14600" xr:uid="{00000000-0005-0000-0000-0000A8210000}"/>
    <cellStyle name="Input 8 4 4" xfId="10409" xr:uid="{00000000-0005-0000-0000-0000A9210000}"/>
    <cellStyle name="Input 8 4 5" xfId="10097" xr:uid="{00000000-0005-0000-0000-0000AA210000}"/>
    <cellStyle name="Input 8 5" xfId="4647" xr:uid="{00000000-0005-0000-0000-0000AB210000}"/>
    <cellStyle name="Input 8 5 2" xfId="7601" xr:uid="{00000000-0005-0000-0000-0000AC210000}"/>
    <cellStyle name="Input 8 5 2 2" xfId="12341" xr:uid="{00000000-0005-0000-0000-0000AD210000}"/>
    <cellStyle name="Input 8 5 2 3" xfId="14870" xr:uid="{00000000-0005-0000-0000-0000AE210000}"/>
    <cellStyle name="Input 8 5 3" xfId="10680" xr:uid="{00000000-0005-0000-0000-0000AF210000}"/>
    <cellStyle name="Input 8 5 4" xfId="9964" xr:uid="{00000000-0005-0000-0000-0000B0210000}"/>
    <cellStyle name="Input 8 6" xfId="6287" xr:uid="{00000000-0005-0000-0000-0000B1210000}"/>
    <cellStyle name="Input 8 6 2" xfId="11201" xr:uid="{00000000-0005-0000-0000-0000B2210000}"/>
    <cellStyle name="Input 8 6 3" xfId="13809" xr:uid="{00000000-0005-0000-0000-0000B3210000}"/>
    <cellStyle name="Input 9" xfId="1656" xr:uid="{00000000-0005-0000-0000-0000B4210000}"/>
    <cellStyle name="Input 9 2" xfId="2521" xr:uid="{00000000-0005-0000-0000-0000B5210000}"/>
    <cellStyle name="Input 9 2 2" xfId="4310" xr:uid="{00000000-0005-0000-0000-0000B6210000}"/>
    <cellStyle name="Input 9 2 2 2" xfId="5843" xr:uid="{00000000-0005-0000-0000-0000B7210000}"/>
    <cellStyle name="Input 9 2 2 2 2" xfId="8793" xr:uid="{00000000-0005-0000-0000-0000B8210000}"/>
    <cellStyle name="Input 9 2 2 2 2 2" xfId="13533" xr:uid="{00000000-0005-0000-0000-0000B9210000}"/>
    <cellStyle name="Input 9 2 2 2 2 3" xfId="16062" xr:uid="{00000000-0005-0000-0000-0000BA210000}"/>
    <cellStyle name="Input 9 2 2 3" xfId="7334" xr:uid="{00000000-0005-0000-0000-0000BB210000}"/>
    <cellStyle name="Input 9 2 2 3 2" xfId="12074" xr:uid="{00000000-0005-0000-0000-0000BC210000}"/>
    <cellStyle name="Input 9 2 2 3 3" xfId="14603" xr:uid="{00000000-0005-0000-0000-0000BD210000}"/>
    <cellStyle name="Input 9 2 2 4" xfId="10412" xr:uid="{00000000-0005-0000-0000-0000BE210000}"/>
    <cellStyle name="Input 9 2 2 5" xfId="9168" xr:uid="{00000000-0005-0000-0000-0000BF210000}"/>
    <cellStyle name="Input 9 2 3" xfId="5399" xr:uid="{00000000-0005-0000-0000-0000C0210000}"/>
    <cellStyle name="Input 9 2 3 2" xfId="8349" xr:uid="{00000000-0005-0000-0000-0000C1210000}"/>
    <cellStyle name="Input 9 2 3 2 2" xfId="13089" xr:uid="{00000000-0005-0000-0000-0000C2210000}"/>
    <cellStyle name="Input 9 2 3 2 3" xfId="15618" xr:uid="{00000000-0005-0000-0000-0000C3210000}"/>
    <cellStyle name="Input 9 2 4" xfId="4953" xr:uid="{00000000-0005-0000-0000-0000C4210000}"/>
    <cellStyle name="Input 9 2 4 2" xfId="7905" xr:uid="{00000000-0005-0000-0000-0000C5210000}"/>
    <cellStyle name="Input 9 2 4 2 2" xfId="12645" xr:uid="{00000000-0005-0000-0000-0000C6210000}"/>
    <cellStyle name="Input 9 2 4 2 3" xfId="15174" xr:uid="{00000000-0005-0000-0000-0000C7210000}"/>
    <cellStyle name="Input 9 2 5" xfId="6284" xr:uid="{00000000-0005-0000-0000-0000C8210000}"/>
    <cellStyle name="Input 9 2 5 2" xfId="11198" xr:uid="{00000000-0005-0000-0000-0000C9210000}"/>
    <cellStyle name="Input 9 2 5 3" xfId="13806" xr:uid="{00000000-0005-0000-0000-0000CA210000}"/>
    <cellStyle name="Input 9 2 6" xfId="6851" xr:uid="{00000000-0005-0000-0000-0000CB210000}"/>
    <cellStyle name="Input 9 2 6 2" xfId="11620" xr:uid="{00000000-0005-0000-0000-0000CC210000}"/>
    <cellStyle name="Input 9 2 6 3" xfId="14159" xr:uid="{00000000-0005-0000-0000-0000CD210000}"/>
    <cellStyle name="Input 9 2 7" xfId="9630" xr:uid="{00000000-0005-0000-0000-0000CE210000}"/>
    <cellStyle name="Input 9 2 8" xfId="10314" xr:uid="{00000000-0005-0000-0000-0000CF210000}"/>
    <cellStyle name="Input 9 3" xfId="2520" xr:uid="{00000000-0005-0000-0000-0000D0210000}"/>
    <cellStyle name="Input 9 3 2" xfId="5398" xr:uid="{00000000-0005-0000-0000-0000D1210000}"/>
    <cellStyle name="Input 9 3 2 2" xfId="8348" xr:uid="{00000000-0005-0000-0000-0000D2210000}"/>
    <cellStyle name="Input 9 3 2 2 2" xfId="13088" xr:uid="{00000000-0005-0000-0000-0000D3210000}"/>
    <cellStyle name="Input 9 3 2 2 3" xfId="15617" xr:uid="{00000000-0005-0000-0000-0000D4210000}"/>
    <cellStyle name="Input 9 3 3" xfId="4952" xr:uid="{00000000-0005-0000-0000-0000D5210000}"/>
    <cellStyle name="Input 9 3 3 2" xfId="7904" xr:uid="{00000000-0005-0000-0000-0000D6210000}"/>
    <cellStyle name="Input 9 3 3 2 2" xfId="12644" xr:uid="{00000000-0005-0000-0000-0000D7210000}"/>
    <cellStyle name="Input 9 3 3 2 3" xfId="15173" xr:uid="{00000000-0005-0000-0000-0000D8210000}"/>
    <cellStyle name="Input 9 3 4" xfId="6850" xr:uid="{00000000-0005-0000-0000-0000D9210000}"/>
    <cellStyle name="Input 9 3 4 2" xfId="11619" xr:uid="{00000000-0005-0000-0000-0000DA210000}"/>
    <cellStyle name="Input 9 3 4 3" xfId="14158" xr:uid="{00000000-0005-0000-0000-0000DB210000}"/>
    <cellStyle name="Input 9 3 5" xfId="9629" xr:uid="{00000000-0005-0000-0000-0000DC210000}"/>
    <cellStyle name="Input 9 3 6" xfId="11977" xr:uid="{00000000-0005-0000-0000-0000DD210000}"/>
    <cellStyle name="Input 9 4" xfId="4309" xr:uid="{00000000-0005-0000-0000-0000DE210000}"/>
    <cellStyle name="Input 9 4 2" xfId="5842" xr:uid="{00000000-0005-0000-0000-0000DF210000}"/>
    <cellStyle name="Input 9 4 2 2" xfId="8792" xr:uid="{00000000-0005-0000-0000-0000E0210000}"/>
    <cellStyle name="Input 9 4 2 2 2" xfId="13532" xr:uid="{00000000-0005-0000-0000-0000E1210000}"/>
    <cellStyle name="Input 9 4 2 2 3" xfId="16061" xr:uid="{00000000-0005-0000-0000-0000E2210000}"/>
    <cellStyle name="Input 9 4 3" xfId="7333" xr:uid="{00000000-0005-0000-0000-0000E3210000}"/>
    <cellStyle name="Input 9 4 3 2" xfId="12073" xr:uid="{00000000-0005-0000-0000-0000E4210000}"/>
    <cellStyle name="Input 9 4 3 3" xfId="14602" xr:uid="{00000000-0005-0000-0000-0000E5210000}"/>
    <cellStyle name="Input 9 4 4" xfId="10411" xr:uid="{00000000-0005-0000-0000-0000E6210000}"/>
    <cellStyle name="Input 9 4 5" xfId="10096" xr:uid="{00000000-0005-0000-0000-0000E7210000}"/>
    <cellStyle name="Input 9 5" xfId="4648" xr:uid="{00000000-0005-0000-0000-0000E8210000}"/>
    <cellStyle name="Input 9 5 2" xfId="7602" xr:uid="{00000000-0005-0000-0000-0000E9210000}"/>
    <cellStyle name="Input 9 5 2 2" xfId="12342" xr:uid="{00000000-0005-0000-0000-0000EA210000}"/>
    <cellStyle name="Input 9 5 2 3" xfId="14871" xr:uid="{00000000-0005-0000-0000-0000EB210000}"/>
    <cellStyle name="Input 9 5 3" xfId="10681" xr:uid="{00000000-0005-0000-0000-0000EC210000}"/>
    <cellStyle name="Input 9 5 4" xfId="9035" xr:uid="{00000000-0005-0000-0000-0000ED210000}"/>
    <cellStyle name="Input 9 6" xfId="6285" xr:uid="{00000000-0005-0000-0000-0000EE210000}"/>
    <cellStyle name="Input 9 6 2" xfId="11199" xr:uid="{00000000-0005-0000-0000-0000EF210000}"/>
    <cellStyle name="Input 9 6 3" xfId="13807" xr:uid="{00000000-0005-0000-0000-0000F0210000}"/>
    <cellStyle name="INR" xfId="2522" xr:uid="{00000000-0005-0000-0000-0000F1210000}"/>
    <cellStyle name="inr (thousand)" xfId="2523" xr:uid="{00000000-0005-0000-0000-0000F2210000}"/>
    <cellStyle name="inr (thousands)" xfId="2524" xr:uid="{00000000-0005-0000-0000-0000F3210000}"/>
    <cellStyle name="inr(thousand)" xfId="2525" xr:uid="{00000000-0005-0000-0000-0000F4210000}"/>
    <cellStyle name="INR_Book1" xfId="2526" xr:uid="{00000000-0005-0000-0000-0000F5210000}"/>
    <cellStyle name="INR-PS" xfId="2527" xr:uid="{00000000-0005-0000-0000-0000F6210000}"/>
    <cellStyle name="Linked Cell" xfId="28" builtinId="24" customBuiltin="1"/>
    <cellStyle name="Linked Cell 10" xfId="1657" xr:uid="{00000000-0005-0000-0000-0000F8210000}"/>
    <cellStyle name="Linked Cell 11" xfId="1658" xr:uid="{00000000-0005-0000-0000-0000F9210000}"/>
    <cellStyle name="Linked Cell 12" xfId="1659" xr:uid="{00000000-0005-0000-0000-0000FA210000}"/>
    <cellStyle name="Linked Cell 13" xfId="1660" xr:uid="{00000000-0005-0000-0000-0000FB210000}"/>
    <cellStyle name="Linked Cell 14" xfId="1661" xr:uid="{00000000-0005-0000-0000-0000FC210000}"/>
    <cellStyle name="Linked Cell 15" xfId="1662" xr:uid="{00000000-0005-0000-0000-0000FD210000}"/>
    <cellStyle name="Linked Cell 16" xfId="1663" xr:uid="{00000000-0005-0000-0000-0000FE210000}"/>
    <cellStyle name="Linked Cell 17" xfId="1664" xr:uid="{00000000-0005-0000-0000-0000FF210000}"/>
    <cellStyle name="Linked Cell 18" xfId="1665" xr:uid="{00000000-0005-0000-0000-000000220000}"/>
    <cellStyle name="Linked Cell 19" xfId="1666" xr:uid="{00000000-0005-0000-0000-000001220000}"/>
    <cellStyle name="Linked Cell 2" xfId="1667" xr:uid="{00000000-0005-0000-0000-000002220000}"/>
    <cellStyle name="Linked Cell 20" xfId="1668" xr:uid="{00000000-0005-0000-0000-000003220000}"/>
    <cellStyle name="Linked Cell 21" xfId="1669" xr:uid="{00000000-0005-0000-0000-000004220000}"/>
    <cellStyle name="Linked Cell 22" xfId="1670" xr:uid="{00000000-0005-0000-0000-000005220000}"/>
    <cellStyle name="Linked Cell 23" xfId="1671" xr:uid="{00000000-0005-0000-0000-000006220000}"/>
    <cellStyle name="Linked Cell 24" xfId="1672" xr:uid="{00000000-0005-0000-0000-000007220000}"/>
    <cellStyle name="Linked Cell 25" xfId="1673" xr:uid="{00000000-0005-0000-0000-000008220000}"/>
    <cellStyle name="Linked Cell 26" xfId="1674" xr:uid="{00000000-0005-0000-0000-000009220000}"/>
    <cellStyle name="Linked Cell 27" xfId="1675" xr:uid="{00000000-0005-0000-0000-00000A220000}"/>
    <cellStyle name="Linked Cell 28" xfId="1676" xr:uid="{00000000-0005-0000-0000-00000B220000}"/>
    <cellStyle name="Linked Cell 29" xfId="1677" xr:uid="{00000000-0005-0000-0000-00000C220000}"/>
    <cellStyle name="Linked Cell 3" xfId="1678" xr:uid="{00000000-0005-0000-0000-00000D220000}"/>
    <cellStyle name="Linked Cell 30" xfId="1679" xr:uid="{00000000-0005-0000-0000-00000E220000}"/>
    <cellStyle name="Linked Cell 31" xfId="1680" xr:uid="{00000000-0005-0000-0000-00000F220000}"/>
    <cellStyle name="Linked Cell 32" xfId="1681" xr:uid="{00000000-0005-0000-0000-000010220000}"/>
    <cellStyle name="Linked Cell 33" xfId="1682" xr:uid="{00000000-0005-0000-0000-000011220000}"/>
    <cellStyle name="Linked Cell 34" xfId="1683" xr:uid="{00000000-0005-0000-0000-000012220000}"/>
    <cellStyle name="Linked Cell 35" xfId="1684" xr:uid="{00000000-0005-0000-0000-000013220000}"/>
    <cellStyle name="Linked Cell 36" xfId="1685" xr:uid="{00000000-0005-0000-0000-000014220000}"/>
    <cellStyle name="Linked Cell 37" xfId="1686" xr:uid="{00000000-0005-0000-0000-000015220000}"/>
    <cellStyle name="Linked Cell 38" xfId="1687" xr:uid="{00000000-0005-0000-0000-000016220000}"/>
    <cellStyle name="Linked Cell 39" xfId="1688" xr:uid="{00000000-0005-0000-0000-000017220000}"/>
    <cellStyle name="Linked Cell 4" xfId="1689" xr:uid="{00000000-0005-0000-0000-000018220000}"/>
    <cellStyle name="Linked Cell 40" xfId="1690" xr:uid="{00000000-0005-0000-0000-000019220000}"/>
    <cellStyle name="Linked Cell 41" xfId="1691" xr:uid="{00000000-0005-0000-0000-00001A220000}"/>
    <cellStyle name="Linked Cell 42" xfId="1692" xr:uid="{00000000-0005-0000-0000-00001B220000}"/>
    <cellStyle name="Linked Cell 43" xfId="1693" xr:uid="{00000000-0005-0000-0000-00001C220000}"/>
    <cellStyle name="Linked Cell 44" xfId="1694" xr:uid="{00000000-0005-0000-0000-00001D220000}"/>
    <cellStyle name="Linked Cell 5" xfId="1695" xr:uid="{00000000-0005-0000-0000-00001E220000}"/>
    <cellStyle name="Linked Cell 6" xfId="1696" xr:uid="{00000000-0005-0000-0000-00001F220000}"/>
    <cellStyle name="Linked Cell 7" xfId="1697" xr:uid="{00000000-0005-0000-0000-000020220000}"/>
    <cellStyle name="Linked Cell 8" xfId="1698" xr:uid="{00000000-0005-0000-0000-000021220000}"/>
    <cellStyle name="Linked Cell 9" xfId="1699" xr:uid="{00000000-0005-0000-0000-000022220000}"/>
    <cellStyle name="Model" xfId="2528" xr:uid="{00000000-0005-0000-0000-000023220000}"/>
    <cellStyle name="Model 2" xfId="4311" xr:uid="{00000000-0005-0000-0000-000024220000}"/>
    <cellStyle name="Neutral" xfId="24" builtinId="28" customBuiltin="1"/>
    <cellStyle name="Neutral 10" xfId="1700" xr:uid="{00000000-0005-0000-0000-000026220000}"/>
    <cellStyle name="Neutral 10 2" xfId="4312" xr:uid="{00000000-0005-0000-0000-000027220000}"/>
    <cellStyle name="Neutral 11" xfId="1701" xr:uid="{00000000-0005-0000-0000-000028220000}"/>
    <cellStyle name="Neutral 11 2" xfId="4313" xr:uid="{00000000-0005-0000-0000-000029220000}"/>
    <cellStyle name="Neutral 12" xfId="1702" xr:uid="{00000000-0005-0000-0000-00002A220000}"/>
    <cellStyle name="Neutral 12 2" xfId="4314" xr:uid="{00000000-0005-0000-0000-00002B220000}"/>
    <cellStyle name="Neutral 13" xfId="1703" xr:uid="{00000000-0005-0000-0000-00002C220000}"/>
    <cellStyle name="Neutral 13 2" xfId="4315" xr:uid="{00000000-0005-0000-0000-00002D220000}"/>
    <cellStyle name="Neutral 14" xfId="1704" xr:uid="{00000000-0005-0000-0000-00002E220000}"/>
    <cellStyle name="Neutral 14 2" xfId="4316" xr:uid="{00000000-0005-0000-0000-00002F220000}"/>
    <cellStyle name="Neutral 15" xfId="1705" xr:uid="{00000000-0005-0000-0000-000030220000}"/>
    <cellStyle name="Neutral 15 2" xfId="4317" xr:uid="{00000000-0005-0000-0000-000031220000}"/>
    <cellStyle name="Neutral 16" xfId="1706" xr:uid="{00000000-0005-0000-0000-000032220000}"/>
    <cellStyle name="Neutral 16 2" xfId="4318" xr:uid="{00000000-0005-0000-0000-000033220000}"/>
    <cellStyle name="Neutral 17" xfId="1707" xr:uid="{00000000-0005-0000-0000-000034220000}"/>
    <cellStyle name="Neutral 17 2" xfId="4319" xr:uid="{00000000-0005-0000-0000-000035220000}"/>
    <cellStyle name="Neutral 18" xfId="1708" xr:uid="{00000000-0005-0000-0000-000036220000}"/>
    <cellStyle name="Neutral 18 2" xfId="4320" xr:uid="{00000000-0005-0000-0000-000037220000}"/>
    <cellStyle name="Neutral 19" xfId="1709" xr:uid="{00000000-0005-0000-0000-000038220000}"/>
    <cellStyle name="Neutral 19 2" xfId="4321" xr:uid="{00000000-0005-0000-0000-000039220000}"/>
    <cellStyle name="Neutral 2" xfId="1710" xr:uid="{00000000-0005-0000-0000-00003A220000}"/>
    <cellStyle name="Neutral 2 2" xfId="4322" xr:uid="{00000000-0005-0000-0000-00003B220000}"/>
    <cellStyle name="Neutral 20" xfId="1711" xr:uid="{00000000-0005-0000-0000-00003C220000}"/>
    <cellStyle name="Neutral 20 2" xfId="4323" xr:uid="{00000000-0005-0000-0000-00003D220000}"/>
    <cellStyle name="Neutral 21" xfId="1712" xr:uid="{00000000-0005-0000-0000-00003E220000}"/>
    <cellStyle name="Neutral 21 2" xfId="4324" xr:uid="{00000000-0005-0000-0000-00003F220000}"/>
    <cellStyle name="Neutral 22" xfId="1713" xr:uid="{00000000-0005-0000-0000-000040220000}"/>
    <cellStyle name="Neutral 22 2" xfId="4325" xr:uid="{00000000-0005-0000-0000-000041220000}"/>
    <cellStyle name="Neutral 23" xfId="1714" xr:uid="{00000000-0005-0000-0000-000042220000}"/>
    <cellStyle name="Neutral 23 2" xfId="4326" xr:uid="{00000000-0005-0000-0000-000043220000}"/>
    <cellStyle name="Neutral 24" xfId="1715" xr:uid="{00000000-0005-0000-0000-000044220000}"/>
    <cellStyle name="Neutral 24 2" xfId="4327" xr:uid="{00000000-0005-0000-0000-000045220000}"/>
    <cellStyle name="Neutral 25" xfId="1716" xr:uid="{00000000-0005-0000-0000-000046220000}"/>
    <cellStyle name="Neutral 25 2" xfId="4328" xr:uid="{00000000-0005-0000-0000-000047220000}"/>
    <cellStyle name="Neutral 26" xfId="1717" xr:uid="{00000000-0005-0000-0000-000048220000}"/>
    <cellStyle name="Neutral 26 2" xfId="4329" xr:uid="{00000000-0005-0000-0000-000049220000}"/>
    <cellStyle name="Neutral 27" xfId="1718" xr:uid="{00000000-0005-0000-0000-00004A220000}"/>
    <cellStyle name="Neutral 27 2" xfId="4330" xr:uid="{00000000-0005-0000-0000-00004B220000}"/>
    <cellStyle name="Neutral 28" xfId="1719" xr:uid="{00000000-0005-0000-0000-00004C220000}"/>
    <cellStyle name="Neutral 28 2" xfId="4331" xr:uid="{00000000-0005-0000-0000-00004D220000}"/>
    <cellStyle name="Neutral 29" xfId="1720" xr:uid="{00000000-0005-0000-0000-00004E220000}"/>
    <cellStyle name="Neutral 29 2" xfId="4332" xr:uid="{00000000-0005-0000-0000-00004F220000}"/>
    <cellStyle name="Neutral 3" xfId="1721" xr:uid="{00000000-0005-0000-0000-000050220000}"/>
    <cellStyle name="Neutral 3 2" xfId="4333" xr:uid="{00000000-0005-0000-0000-000051220000}"/>
    <cellStyle name="Neutral 30" xfId="1722" xr:uid="{00000000-0005-0000-0000-000052220000}"/>
    <cellStyle name="Neutral 30 2" xfId="4334" xr:uid="{00000000-0005-0000-0000-000053220000}"/>
    <cellStyle name="Neutral 31" xfId="1723" xr:uid="{00000000-0005-0000-0000-000054220000}"/>
    <cellStyle name="Neutral 31 2" xfId="4335" xr:uid="{00000000-0005-0000-0000-000055220000}"/>
    <cellStyle name="Neutral 32" xfId="1724" xr:uid="{00000000-0005-0000-0000-000056220000}"/>
    <cellStyle name="Neutral 32 2" xfId="4336" xr:uid="{00000000-0005-0000-0000-000057220000}"/>
    <cellStyle name="Neutral 33" xfId="1725" xr:uid="{00000000-0005-0000-0000-000058220000}"/>
    <cellStyle name="Neutral 33 2" xfId="4337" xr:uid="{00000000-0005-0000-0000-000059220000}"/>
    <cellStyle name="Neutral 34" xfId="1726" xr:uid="{00000000-0005-0000-0000-00005A220000}"/>
    <cellStyle name="Neutral 34 2" xfId="4338" xr:uid="{00000000-0005-0000-0000-00005B220000}"/>
    <cellStyle name="Neutral 35" xfId="1727" xr:uid="{00000000-0005-0000-0000-00005C220000}"/>
    <cellStyle name="Neutral 35 2" xfId="4339" xr:uid="{00000000-0005-0000-0000-00005D220000}"/>
    <cellStyle name="Neutral 36" xfId="1728" xr:uid="{00000000-0005-0000-0000-00005E220000}"/>
    <cellStyle name="Neutral 36 2" xfId="4340" xr:uid="{00000000-0005-0000-0000-00005F220000}"/>
    <cellStyle name="Neutral 37" xfId="1729" xr:uid="{00000000-0005-0000-0000-000060220000}"/>
    <cellStyle name="Neutral 37 2" xfId="4341" xr:uid="{00000000-0005-0000-0000-000061220000}"/>
    <cellStyle name="Neutral 38" xfId="1730" xr:uid="{00000000-0005-0000-0000-000062220000}"/>
    <cellStyle name="Neutral 38 2" xfId="4342" xr:uid="{00000000-0005-0000-0000-000063220000}"/>
    <cellStyle name="Neutral 39" xfId="1731" xr:uid="{00000000-0005-0000-0000-000064220000}"/>
    <cellStyle name="Neutral 39 2" xfId="4343" xr:uid="{00000000-0005-0000-0000-000065220000}"/>
    <cellStyle name="Neutral 4" xfId="1732" xr:uid="{00000000-0005-0000-0000-000066220000}"/>
    <cellStyle name="Neutral 4 2" xfId="4344" xr:uid="{00000000-0005-0000-0000-000067220000}"/>
    <cellStyle name="Neutral 40" xfId="1733" xr:uid="{00000000-0005-0000-0000-000068220000}"/>
    <cellStyle name="Neutral 40 2" xfId="4345" xr:uid="{00000000-0005-0000-0000-000069220000}"/>
    <cellStyle name="Neutral 41" xfId="1734" xr:uid="{00000000-0005-0000-0000-00006A220000}"/>
    <cellStyle name="Neutral 41 2" xfId="4346" xr:uid="{00000000-0005-0000-0000-00006B220000}"/>
    <cellStyle name="Neutral 42" xfId="1735" xr:uid="{00000000-0005-0000-0000-00006C220000}"/>
    <cellStyle name="Neutral 42 2" xfId="4347" xr:uid="{00000000-0005-0000-0000-00006D220000}"/>
    <cellStyle name="Neutral 43" xfId="1736" xr:uid="{00000000-0005-0000-0000-00006E220000}"/>
    <cellStyle name="Neutral 43 2" xfId="4348" xr:uid="{00000000-0005-0000-0000-00006F220000}"/>
    <cellStyle name="Neutral 44" xfId="1737" xr:uid="{00000000-0005-0000-0000-000070220000}"/>
    <cellStyle name="Neutral 44 2" xfId="4349" xr:uid="{00000000-0005-0000-0000-000071220000}"/>
    <cellStyle name="Neutral 5" xfId="1738" xr:uid="{00000000-0005-0000-0000-000072220000}"/>
    <cellStyle name="Neutral 5 2" xfId="4350" xr:uid="{00000000-0005-0000-0000-000073220000}"/>
    <cellStyle name="Neutral 6" xfId="1739" xr:uid="{00000000-0005-0000-0000-000074220000}"/>
    <cellStyle name="Neutral 6 2" xfId="4351" xr:uid="{00000000-0005-0000-0000-000075220000}"/>
    <cellStyle name="Neutral 7" xfId="1740" xr:uid="{00000000-0005-0000-0000-000076220000}"/>
    <cellStyle name="Neutral 7 2" xfId="4352" xr:uid="{00000000-0005-0000-0000-000077220000}"/>
    <cellStyle name="Neutral 8" xfId="1741" xr:uid="{00000000-0005-0000-0000-000078220000}"/>
    <cellStyle name="Neutral 8 2" xfId="4353" xr:uid="{00000000-0005-0000-0000-000079220000}"/>
    <cellStyle name="Neutral 9" xfId="1742" xr:uid="{00000000-0005-0000-0000-00007A220000}"/>
    <cellStyle name="Neutral 9 2" xfId="4354" xr:uid="{00000000-0005-0000-0000-00007B220000}"/>
    <cellStyle name="Normal" xfId="0" builtinId="0"/>
    <cellStyle name="Normal - Style1" xfId="2049" xr:uid="{00000000-0005-0000-0000-00007D220000}"/>
    <cellStyle name="Normal - Style1 2" xfId="2529" xr:uid="{00000000-0005-0000-0000-00007E220000}"/>
    <cellStyle name="Normal - Style1 3" xfId="4355" xr:uid="{00000000-0005-0000-0000-00007F220000}"/>
    <cellStyle name="Normal 10" xfId="1743" xr:uid="{00000000-0005-0000-0000-000080220000}"/>
    <cellStyle name="Normal 10 2" xfId="2050" xr:uid="{00000000-0005-0000-0000-000081220000}"/>
    <cellStyle name="Normal 10 2 2" xfId="6476" xr:uid="{00000000-0005-0000-0000-000082220000}"/>
    <cellStyle name="Normal 10 2 3" xfId="16290" xr:uid="{00000000-0005-0000-0000-000083220000}"/>
    <cellStyle name="Normal 10 3" xfId="2530" xr:uid="{00000000-0005-0000-0000-000084220000}"/>
    <cellStyle name="Normal 10 4" xfId="16289" xr:uid="{00000000-0005-0000-0000-000085220000}"/>
    <cellStyle name="Normal 11" xfId="1744" xr:uid="{00000000-0005-0000-0000-000086220000}"/>
    <cellStyle name="Normal 11 2" xfId="1745" xr:uid="{00000000-0005-0000-0000-000087220000}"/>
    <cellStyle name="Normal 11 2 2" xfId="16248" xr:uid="{00000000-0005-0000-0000-000088220000}"/>
    <cellStyle name="Normal 11 2 3" xfId="16249" xr:uid="{00000000-0005-0000-0000-000089220000}"/>
    <cellStyle name="Normal 11 3" xfId="16291" xr:uid="{00000000-0005-0000-0000-00008A220000}"/>
    <cellStyle name="Normal 12" xfId="1746" xr:uid="{00000000-0005-0000-0000-00008B220000}"/>
    <cellStyle name="Normal 12 2" xfId="16292" xr:uid="{00000000-0005-0000-0000-00008C220000}"/>
    <cellStyle name="Normal 13" xfId="1747" xr:uid="{00000000-0005-0000-0000-00008D220000}"/>
    <cellStyle name="Normal 13 2" xfId="2531" xr:uid="{00000000-0005-0000-0000-00008E220000}"/>
    <cellStyle name="Normal 14" xfId="1748" xr:uid="{00000000-0005-0000-0000-00008F220000}"/>
    <cellStyle name="Normal 14 2" xfId="16294" xr:uid="{00000000-0005-0000-0000-000090220000}"/>
    <cellStyle name="Normal 14 2 2" xfId="16295" xr:uid="{00000000-0005-0000-0000-000091220000}"/>
    <cellStyle name="Normal 14 3" xfId="16293" xr:uid="{00000000-0005-0000-0000-000092220000}"/>
    <cellStyle name="Normal 15" xfId="1749" xr:uid="{00000000-0005-0000-0000-000093220000}"/>
    <cellStyle name="Normal 15 2" xfId="70" xr:uid="{00000000-0005-0000-0000-000094220000}"/>
    <cellStyle name="Normal 16" xfId="1750" xr:uid="{00000000-0005-0000-0000-000095220000}"/>
    <cellStyle name="Normal 16 2" xfId="2532" xr:uid="{00000000-0005-0000-0000-000096220000}"/>
    <cellStyle name="Normal 16 3" xfId="16296" xr:uid="{00000000-0005-0000-0000-000097220000}"/>
    <cellStyle name="Normal 17" xfId="1751" xr:uid="{00000000-0005-0000-0000-000098220000}"/>
    <cellStyle name="Normal 17 2" xfId="16297" xr:uid="{00000000-0005-0000-0000-000099220000}"/>
    <cellStyle name="Normal 18" xfId="1752" xr:uid="{00000000-0005-0000-0000-00009A220000}"/>
    <cellStyle name="Normal 18 2" xfId="16298" xr:uid="{00000000-0005-0000-0000-00009B220000}"/>
    <cellStyle name="Normal 19" xfId="1753" xr:uid="{00000000-0005-0000-0000-00009C220000}"/>
    <cellStyle name="Normal 19 2" xfId="16299" xr:uid="{00000000-0005-0000-0000-00009D220000}"/>
    <cellStyle name="Normal 2" xfId="3" xr:uid="{00000000-0005-0000-0000-00009E220000}"/>
    <cellStyle name="Normal 2 1" xfId="16300" xr:uid="{00000000-0005-0000-0000-00009F220000}"/>
    <cellStyle name="Normal 2 10" xfId="16301" xr:uid="{00000000-0005-0000-0000-0000A0220000}"/>
    <cellStyle name="Normal 2 2" xfId="1754" xr:uid="{00000000-0005-0000-0000-0000A1220000}"/>
    <cellStyle name="Normal 2 2 2" xfId="69" xr:uid="{00000000-0005-0000-0000-0000A2220000}"/>
    <cellStyle name="Normal 2 2 2 2" xfId="2533" xr:uid="{00000000-0005-0000-0000-0000A3220000}"/>
    <cellStyle name="Normal 2 2 3" xfId="2534" xr:uid="{00000000-0005-0000-0000-0000A4220000}"/>
    <cellStyle name="Normal 2 2 4" xfId="2535" xr:uid="{00000000-0005-0000-0000-0000A5220000}"/>
    <cellStyle name="Normal 2 2 4 2" xfId="6477" xr:uid="{00000000-0005-0000-0000-0000A6220000}"/>
    <cellStyle name="Normal 2 2 4 3" xfId="6478" xr:uid="{00000000-0005-0000-0000-0000A7220000}"/>
    <cellStyle name="Normal 2 2_Capex Curo Mall 21 st july" xfId="2536" xr:uid="{00000000-0005-0000-0000-0000A8220000}"/>
    <cellStyle name="Normal 2 3" xfId="1755" xr:uid="{00000000-0005-0000-0000-0000A9220000}"/>
    <cellStyle name="Normal 2 3 2" xfId="16303" xr:uid="{00000000-0005-0000-0000-0000AA220000}"/>
    <cellStyle name="Normal 2 3 3" xfId="16302" xr:uid="{00000000-0005-0000-0000-0000AB220000}"/>
    <cellStyle name="Normal 2 4" xfId="2066" xr:uid="{00000000-0005-0000-0000-0000AC220000}"/>
    <cellStyle name="Normal 2 4 2" xfId="2537" xr:uid="{00000000-0005-0000-0000-0000AD220000}"/>
    <cellStyle name="Normal 2 5" xfId="2538" xr:uid="{00000000-0005-0000-0000-0000AE220000}"/>
    <cellStyle name="Normal 2_BE Sensitivity 9 stores" xfId="2539" xr:uid="{00000000-0005-0000-0000-0000AF220000}"/>
    <cellStyle name="Normal 20" xfId="1756" xr:uid="{00000000-0005-0000-0000-0000B0220000}"/>
    <cellStyle name="Normal 20 2" xfId="16304" xr:uid="{00000000-0005-0000-0000-0000B1220000}"/>
    <cellStyle name="Normal 21" xfId="1757" xr:uid="{00000000-0005-0000-0000-0000B2220000}"/>
    <cellStyle name="Normal 21 2" xfId="2541" xr:uid="{00000000-0005-0000-0000-0000B3220000}"/>
    <cellStyle name="Normal 21 3" xfId="2540" xr:uid="{00000000-0005-0000-0000-0000B4220000}"/>
    <cellStyle name="Normal 22" xfId="1758" xr:uid="{00000000-0005-0000-0000-0000B5220000}"/>
    <cellStyle name="Normal 22 2" xfId="2542" xr:uid="{00000000-0005-0000-0000-0000B6220000}"/>
    <cellStyle name="Normal 22 3" xfId="16305" xr:uid="{00000000-0005-0000-0000-0000B7220000}"/>
    <cellStyle name="Normal 23" xfId="1759" xr:uid="{00000000-0005-0000-0000-0000B8220000}"/>
    <cellStyle name="Normal 23 2" xfId="16306" xr:uid="{00000000-0005-0000-0000-0000B9220000}"/>
    <cellStyle name="Normal 24" xfId="1760" xr:uid="{00000000-0005-0000-0000-0000BA220000}"/>
    <cellStyle name="Normal 24 2" xfId="16307" xr:uid="{00000000-0005-0000-0000-0000BB220000}"/>
    <cellStyle name="Normal 25" xfId="1761" xr:uid="{00000000-0005-0000-0000-0000BC220000}"/>
    <cellStyle name="Normal 25 2" xfId="16308" xr:uid="{00000000-0005-0000-0000-0000BD220000}"/>
    <cellStyle name="Normal 26" xfId="1762" xr:uid="{00000000-0005-0000-0000-0000BE220000}"/>
    <cellStyle name="Normal 26 2" xfId="16309" xr:uid="{00000000-0005-0000-0000-0000BF220000}"/>
    <cellStyle name="Normal 27" xfId="1763" xr:uid="{00000000-0005-0000-0000-0000C0220000}"/>
    <cellStyle name="Normal 27 2" xfId="16310" xr:uid="{00000000-0005-0000-0000-0000C1220000}"/>
    <cellStyle name="Normal 28" xfId="1764" xr:uid="{00000000-0005-0000-0000-0000C2220000}"/>
    <cellStyle name="Normal 28 2" xfId="16311" xr:uid="{00000000-0005-0000-0000-0000C3220000}"/>
    <cellStyle name="Normal 29" xfId="1765" xr:uid="{00000000-0005-0000-0000-0000C4220000}"/>
    <cellStyle name="Normal 29 2" xfId="16312" xr:uid="{00000000-0005-0000-0000-0000C5220000}"/>
    <cellStyle name="Normal 3" xfId="1766" xr:uid="{00000000-0005-0000-0000-0000C6220000}"/>
    <cellStyle name="Normal 3 2" xfId="12" xr:uid="{00000000-0005-0000-0000-0000C7220000}"/>
    <cellStyle name="Normal 3 2 2" xfId="2543" xr:uid="{00000000-0005-0000-0000-0000C8220000}"/>
    <cellStyle name="Normal 3 2 2 2" xfId="2544" xr:uid="{00000000-0005-0000-0000-0000C9220000}"/>
    <cellStyle name="Normal 3 2 2 2 2" xfId="6479" xr:uid="{00000000-0005-0000-0000-0000CA220000}"/>
    <cellStyle name="Normal 3 2 2 2 3" xfId="6480" xr:uid="{00000000-0005-0000-0000-0000CB220000}"/>
    <cellStyle name="Normal 3 2 2 3" xfId="16314" xr:uid="{00000000-0005-0000-0000-0000CC220000}"/>
    <cellStyle name="Normal 3 2 3" xfId="2545" xr:uid="{00000000-0005-0000-0000-0000CD220000}"/>
    <cellStyle name="Normal 3 2_Capex Curo Mall 21 st july" xfId="2546" xr:uid="{00000000-0005-0000-0000-0000CE220000}"/>
    <cellStyle name="Normal 3 3" xfId="2056" xr:uid="{00000000-0005-0000-0000-0000CF220000}"/>
    <cellStyle name="Normal 3 3 2" xfId="2548" xr:uid="{00000000-0005-0000-0000-0000D0220000}"/>
    <cellStyle name="Normal 3 3 3" xfId="2549" xr:uid="{00000000-0005-0000-0000-0000D1220000}"/>
    <cellStyle name="Normal 3 3 3 2" xfId="6481" xr:uid="{00000000-0005-0000-0000-0000D2220000}"/>
    <cellStyle name="Normal 3 3 3 3" xfId="6482" xr:uid="{00000000-0005-0000-0000-0000D3220000}"/>
    <cellStyle name="Normal 3 3 4" xfId="2547" xr:uid="{00000000-0005-0000-0000-0000D4220000}"/>
    <cellStyle name="Normal 3 4" xfId="2550" xr:uid="{00000000-0005-0000-0000-0000D5220000}"/>
    <cellStyle name="Normal 3 5" xfId="2551" xr:uid="{00000000-0005-0000-0000-0000D6220000}"/>
    <cellStyle name="Normal 3 5 2" xfId="2552" xr:uid="{00000000-0005-0000-0000-0000D7220000}"/>
    <cellStyle name="Normal 3 6" xfId="16313" xr:uid="{00000000-0005-0000-0000-0000D8220000}"/>
    <cellStyle name="Normal 3_IT Budget" xfId="2553" xr:uid="{00000000-0005-0000-0000-0000D9220000}"/>
    <cellStyle name="Normal 30" xfId="1767" xr:uid="{00000000-0005-0000-0000-0000DA220000}"/>
    <cellStyle name="Normal 30 2" xfId="16315" xr:uid="{00000000-0005-0000-0000-0000DB220000}"/>
    <cellStyle name="Normal 31" xfId="1768" xr:uid="{00000000-0005-0000-0000-0000DC220000}"/>
    <cellStyle name="Normal 32" xfId="1769" xr:uid="{00000000-0005-0000-0000-0000DD220000}"/>
    <cellStyle name="Normal 33" xfId="1770" xr:uid="{00000000-0005-0000-0000-0000DE220000}"/>
    <cellStyle name="Normal 34" xfId="1771" xr:uid="{00000000-0005-0000-0000-0000DF220000}"/>
    <cellStyle name="Normal 35" xfId="1772" xr:uid="{00000000-0005-0000-0000-0000E0220000}"/>
    <cellStyle name="Normal 36" xfId="1773" xr:uid="{00000000-0005-0000-0000-0000E1220000}"/>
    <cellStyle name="Normal 37" xfId="1774" xr:uid="{00000000-0005-0000-0000-0000E2220000}"/>
    <cellStyle name="Normal 38" xfId="1775" xr:uid="{00000000-0005-0000-0000-0000E3220000}"/>
    <cellStyle name="Normal 39" xfId="1776" xr:uid="{00000000-0005-0000-0000-0000E4220000}"/>
    <cellStyle name="Normal 4" xfId="13" xr:uid="{00000000-0005-0000-0000-0000E5220000}"/>
    <cellStyle name="Normal 4 2" xfId="2060" xr:uid="{00000000-0005-0000-0000-0000E6220000}"/>
    <cellStyle name="Normal 4 2 2" xfId="2554" xr:uid="{00000000-0005-0000-0000-0000E7220000}"/>
    <cellStyle name="Normal 4 2 3" xfId="16316" xr:uid="{00000000-0005-0000-0000-0000E8220000}"/>
    <cellStyle name="Normal 4 3" xfId="2555" xr:uid="{00000000-0005-0000-0000-0000E9220000}"/>
    <cellStyle name="Normal 4 3 2" xfId="16317" xr:uid="{00000000-0005-0000-0000-0000EA220000}"/>
    <cellStyle name="Normal 4 4" xfId="1777" xr:uid="{00000000-0005-0000-0000-0000EB220000}"/>
    <cellStyle name="Normal 40" xfId="1778" xr:uid="{00000000-0005-0000-0000-0000EC220000}"/>
    <cellStyle name="Normal 41" xfId="1779" xr:uid="{00000000-0005-0000-0000-0000ED220000}"/>
    <cellStyle name="Normal 42" xfId="1780" xr:uid="{00000000-0005-0000-0000-0000EE220000}"/>
    <cellStyle name="Normal 43" xfId="1781" xr:uid="{00000000-0005-0000-0000-0000EF220000}"/>
    <cellStyle name="Normal 44" xfId="1782" xr:uid="{00000000-0005-0000-0000-0000F0220000}"/>
    <cellStyle name="Normal 45" xfId="1783" xr:uid="{00000000-0005-0000-0000-0000F1220000}"/>
    <cellStyle name="Normal 46" xfId="1784" xr:uid="{00000000-0005-0000-0000-0000F2220000}"/>
    <cellStyle name="Normal 47" xfId="2055" xr:uid="{00000000-0005-0000-0000-0000F3220000}"/>
    <cellStyle name="Normal 47 2" xfId="2556" xr:uid="{00000000-0005-0000-0000-0000F4220000}"/>
    <cellStyle name="Normal 48" xfId="2067" xr:uid="{00000000-0005-0000-0000-0000F5220000}"/>
    <cellStyle name="Normal 48 2" xfId="2557" xr:uid="{00000000-0005-0000-0000-0000F6220000}"/>
    <cellStyle name="Normal 48 3" xfId="5222" xr:uid="{00000000-0005-0000-0000-0000F7220000}"/>
    <cellStyle name="Normal 48 4" xfId="4778" xr:uid="{00000000-0005-0000-0000-0000F8220000}"/>
    <cellStyle name="Normal 49" xfId="2070" xr:uid="{00000000-0005-0000-0000-0000F9220000}"/>
    <cellStyle name="Normal 49 2" xfId="2558" xr:uid="{00000000-0005-0000-0000-0000FA220000}"/>
    <cellStyle name="Normal 5" xfId="1785" xr:uid="{00000000-0005-0000-0000-0000FB220000}"/>
    <cellStyle name="Normal 5 2" xfId="2560" xr:uid="{00000000-0005-0000-0000-0000FC220000}"/>
    <cellStyle name="Normal 5 2 2" xfId="4356" xr:uid="{00000000-0005-0000-0000-0000FD220000}"/>
    <cellStyle name="Normal 5 2 3" xfId="16319" xr:uid="{00000000-0005-0000-0000-0000FE220000}"/>
    <cellStyle name="Normal 5 3" xfId="2559" xr:uid="{00000000-0005-0000-0000-0000FF220000}"/>
    <cellStyle name="Normal 5 4" xfId="16318" xr:uid="{00000000-0005-0000-0000-000000230000}"/>
    <cellStyle name="Normal 50" xfId="2071" xr:uid="{00000000-0005-0000-0000-000001230000}"/>
    <cellStyle name="Normal 50 2" xfId="2072" xr:uid="{00000000-0005-0000-0000-000002230000}"/>
    <cellStyle name="Normal 50 2 2" xfId="5223" xr:uid="{00000000-0005-0000-0000-000003230000}"/>
    <cellStyle name="Normal 50 2 3" xfId="4779" xr:uid="{00000000-0005-0000-0000-000004230000}"/>
    <cellStyle name="Normal 50 3" xfId="2561" xr:uid="{00000000-0005-0000-0000-000005230000}"/>
    <cellStyle name="Normal 51" xfId="2562" xr:uid="{00000000-0005-0000-0000-000006230000}"/>
    <cellStyle name="Normal 52" xfId="2563" xr:uid="{00000000-0005-0000-0000-000007230000}"/>
    <cellStyle name="Normal 53" xfId="2564" xr:uid="{00000000-0005-0000-0000-000008230000}"/>
    <cellStyle name="Normal 53 2" xfId="6483" xr:uid="{00000000-0005-0000-0000-000009230000}"/>
    <cellStyle name="Normal 53 3" xfId="6484" xr:uid="{00000000-0005-0000-0000-00000A230000}"/>
    <cellStyle name="Normal 54" xfId="2565" xr:uid="{00000000-0005-0000-0000-00000B230000}"/>
    <cellStyle name="Normal 54 2" xfId="6485" xr:uid="{00000000-0005-0000-0000-00000C230000}"/>
    <cellStyle name="Normal 54 3" xfId="6486" xr:uid="{00000000-0005-0000-0000-00000D230000}"/>
    <cellStyle name="Normal 55" xfId="9" xr:uid="{00000000-0005-0000-0000-00000E230000}"/>
    <cellStyle name="Normal 56" xfId="2566" xr:uid="{00000000-0005-0000-0000-00000F230000}"/>
    <cellStyle name="Normal 57" xfId="2567" xr:uid="{00000000-0005-0000-0000-000010230000}"/>
    <cellStyle name="Normal 58" xfId="2568" xr:uid="{00000000-0005-0000-0000-000011230000}"/>
    <cellStyle name="Normal 58 2" xfId="6487" xr:uid="{00000000-0005-0000-0000-000012230000}"/>
    <cellStyle name="Normal 58 3" xfId="6488" xr:uid="{00000000-0005-0000-0000-000013230000}"/>
    <cellStyle name="Normal 59" xfId="2569" xr:uid="{00000000-0005-0000-0000-000014230000}"/>
    <cellStyle name="Normal 59 2" xfId="6489" xr:uid="{00000000-0005-0000-0000-000015230000}"/>
    <cellStyle name="Normal 59 3" xfId="6490" xr:uid="{00000000-0005-0000-0000-000016230000}"/>
    <cellStyle name="Normal 6" xfId="1786" xr:uid="{00000000-0005-0000-0000-000017230000}"/>
    <cellStyle name="Normal 6 2" xfId="2571" xr:uid="{00000000-0005-0000-0000-000018230000}"/>
    <cellStyle name="Normal 6 2 2" xfId="16321" xr:uid="{00000000-0005-0000-0000-000019230000}"/>
    <cellStyle name="Normal 6 3" xfId="2570" xr:uid="{00000000-0005-0000-0000-00001A230000}"/>
    <cellStyle name="Normal 6 4" xfId="16320" xr:uid="{00000000-0005-0000-0000-00001B230000}"/>
    <cellStyle name="Normal 60" xfId="10" xr:uid="{00000000-0005-0000-0000-00001C230000}"/>
    <cellStyle name="Normal 61" xfId="16246" xr:uid="{00000000-0005-0000-0000-00001D230000}"/>
    <cellStyle name="Normal 62" xfId="16251" xr:uid="{00000000-0005-0000-0000-00001E230000}"/>
    <cellStyle name="Normal 7" xfId="1787" xr:uid="{00000000-0005-0000-0000-00001F230000}"/>
    <cellStyle name="Normal 7 2" xfId="2573" xr:uid="{00000000-0005-0000-0000-000020230000}"/>
    <cellStyle name="Normal 7 2 2" xfId="16323" xr:uid="{00000000-0005-0000-0000-000021230000}"/>
    <cellStyle name="Normal 7 3" xfId="2572" xr:uid="{00000000-0005-0000-0000-000022230000}"/>
    <cellStyle name="Normal 7 4" xfId="4357" xr:uid="{00000000-0005-0000-0000-000023230000}"/>
    <cellStyle name="Normal 7 5" xfId="16322" xr:uid="{00000000-0005-0000-0000-000024230000}"/>
    <cellStyle name="Normal 8" xfId="1788" xr:uid="{00000000-0005-0000-0000-000025230000}"/>
    <cellStyle name="Normal 8 2" xfId="2574" xr:uid="{00000000-0005-0000-0000-000026230000}"/>
    <cellStyle name="Normal 8 2 2" xfId="2575" xr:uid="{00000000-0005-0000-0000-000027230000}"/>
    <cellStyle name="Normal 8 2 3" xfId="16325" xr:uid="{00000000-0005-0000-0000-000028230000}"/>
    <cellStyle name="Normal 8 3" xfId="16324" xr:uid="{00000000-0005-0000-0000-000029230000}"/>
    <cellStyle name="Normal 9" xfId="1789" xr:uid="{00000000-0005-0000-0000-00002A230000}"/>
    <cellStyle name="Normal 9 2" xfId="1790" xr:uid="{00000000-0005-0000-0000-00002B230000}"/>
    <cellStyle name="Normal 9 2 2" xfId="2577" xr:uid="{00000000-0005-0000-0000-00002C230000}"/>
    <cellStyle name="Normal 9 3" xfId="2578" xr:uid="{00000000-0005-0000-0000-00002D230000}"/>
    <cellStyle name="Normal 9 4" xfId="2576" xr:uid="{00000000-0005-0000-0000-00002E230000}"/>
    <cellStyle name="Normal 9 5" xfId="16326" xr:uid="{00000000-0005-0000-0000-00002F230000}"/>
    <cellStyle name="Normal_costing sheet" xfId="16253" xr:uid="{00000000-0005-0000-0000-000030230000}"/>
    <cellStyle name="Normal_KFC MYSORE -FIRE SPRINKLER BOQ-22-06-08-R1" xfId="16330" xr:uid="{6CE7828C-AFA0-42AF-BD76-67724F9FED87}"/>
    <cellStyle name="Normal_KFC-TOTAL MALL-BANGLORE-BOQ-060309" xfId="5" xr:uid="{00000000-0005-0000-0000-000031230000}"/>
    <cellStyle name="Normal_Sheet1" xfId="16329" xr:uid="{74D8D0BF-895A-4D48-B2E1-A104D46A511F}"/>
    <cellStyle name="Note" xfId="31" builtinId="10" customBuiltin="1"/>
    <cellStyle name="Note 10" xfId="1791" xr:uid="{00000000-0005-0000-0000-000033230000}"/>
    <cellStyle name="Note 10 2" xfId="2580" xr:uid="{00000000-0005-0000-0000-000034230000}"/>
    <cellStyle name="Note 10 2 2" xfId="4359" xr:uid="{00000000-0005-0000-0000-000035230000}"/>
    <cellStyle name="Note 10 2 2 2" xfId="5845" xr:uid="{00000000-0005-0000-0000-000036230000}"/>
    <cellStyle name="Note 10 2 2 2 2" xfId="8795" xr:uid="{00000000-0005-0000-0000-000037230000}"/>
    <cellStyle name="Note 10 2 2 2 2 2" xfId="13535" xr:uid="{00000000-0005-0000-0000-000038230000}"/>
    <cellStyle name="Note 10 2 2 2 2 3" xfId="16064" xr:uid="{00000000-0005-0000-0000-000039230000}"/>
    <cellStyle name="Note 10 2 2 3" xfId="7336" xr:uid="{00000000-0005-0000-0000-00003A230000}"/>
    <cellStyle name="Note 10 2 2 3 2" xfId="12076" xr:uid="{00000000-0005-0000-0000-00003B230000}"/>
    <cellStyle name="Note 10 2 2 3 3" xfId="14605" xr:uid="{00000000-0005-0000-0000-00003C230000}"/>
    <cellStyle name="Note 10 2 2 4" xfId="10414" xr:uid="{00000000-0005-0000-0000-00003D230000}"/>
    <cellStyle name="Note 10 2 2 5" xfId="9167" xr:uid="{00000000-0005-0000-0000-00003E230000}"/>
    <cellStyle name="Note 10 2 3" xfId="5401" xr:uid="{00000000-0005-0000-0000-00003F230000}"/>
    <cellStyle name="Note 10 2 3 2" xfId="8351" xr:uid="{00000000-0005-0000-0000-000040230000}"/>
    <cellStyle name="Note 10 2 3 2 2" xfId="13091" xr:uid="{00000000-0005-0000-0000-000041230000}"/>
    <cellStyle name="Note 10 2 3 2 3" xfId="15620" xr:uid="{00000000-0005-0000-0000-000042230000}"/>
    <cellStyle name="Note 10 2 4" xfId="4955" xr:uid="{00000000-0005-0000-0000-000043230000}"/>
    <cellStyle name="Note 10 2 4 2" xfId="7907" xr:uid="{00000000-0005-0000-0000-000044230000}"/>
    <cellStyle name="Note 10 2 4 2 2" xfId="12647" xr:uid="{00000000-0005-0000-0000-000045230000}"/>
    <cellStyle name="Note 10 2 4 2 3" xfId="15176" xr:uid="{00000000-0005-0000-0000-000046230000}"/>
    <cellStyle name="Note 10 2 5" xfId="6282" xr:uid="{00000000-0005-0000-0000-000047230000}"/>
    <cellStyle name="Note 10 2 5 2" xfId="11196" xr:uid="{00000000-0005-0000-0000-000048230000}"/>
    <cellStyle name="Note 10 2 5 3" xfId="13804" xr:uid="{00000000-0005-0000-0000-000049230000}"/>
    <cellStyle name="Note 10 2 6" xfId="6853" xr:uid="{00000000-0005-0000-0000-00004A230000}"/>
    <cellStyle name="Note 10 2 6 2" xfId="11622" xr:uid="{00000000-0005-0000-0000-00004B230000}"/>
    <cellStyle name="Note 10 2 6 3" xfId="14161" xr:uid="{00000000-0005-0000-0000-00004C230000}"/>
    <cellStyle name="Note 10 2 7" xfId="9632" xr:uid="{00000000-0005-0000-0000-00004D230000}"/>
    <cellStyle name="Note 10 2 8" xfId="11484" xr:uid="{00000000-0005-0000-0000-00004E230000}"/>
    <cellStyle name="Note 10 3" xfId="2579" xr:uid="{00000000-0005-0000-0000-00004F230000}"/>
    <cellStyle name="Note 10 3 2" xfId="5400" xr:uid="{00000000-0005-0000-0000-000050230000}"/>
    <cellStyle name="Note 10 3 2 2" xfId="8350" xr:uid="{00000000-0005-0000-0000-000051230000}"/>
    <cellStyle name="Note 10 3 2 2 2" xfId="13090" xr:uid="{00000000-0005-0000-0000-000052230000}"/>
    <cellStyle name="Note 10 3 2 2 3" xfId="15619" xr:uid="{00000000-0005-0000-0000-000053230000}"/>
    <cellStyle name="Note 10 3 3" xfId="4954" xr:uid="{00000000-0005-0000-0000-000054230000}"/>
    <cellStyle name="Note 10 3 3 2" xfId="7906" xr:uid="{00000000-0005-0000-0000-000055230000}"/>
    <cellStyle name="Note 10 3 3 2 2" xfId="12646" xr:uid="{00000000-0005-0000-0000-000056230000}"/>
    <cellStyle name="Note 10 3 3 2 3" xfId="15175" xr:uid="{00000000-0005-0000-0000-000057230000}"/>
    <cellStyle name="Note 10 3 4" xfId="6852" xr:uid="{00000000-0005-0000-0000-000058230000}"/>
    <cellStyle name="Note 10 3 4 2" xfId="11621" xr:uid="{00000000-0005-0000-0000-000059230000}"/>
    <cellStyle name="Note 10 3 4 3" xfId="14160" xr:uid="{00000000-0005-0000-0000-00005A230000}"/>
    <cellStyle name="Note 10 3 5" xfId="9631" xr:uid="{00000000-0005-0000-0000-00005B230000}"/>
    <cellStyle name="Note 10 3 6" xfId="9327" xr:uid="{00000000-0005-0000-0000-00005C230000}"/>
    <cellStyle name="Note 10 4" xfId="4358" xr:uid="{00000000-0005-0000-0000-00005D230000}"/>
    <cellStyle name="Note 10 4 2" xfId="5844" xr:uid="{00000000-0005-0000-0000-00005E230000}"/>
    <cellStyle name="Note 10 4 2 2" xfId="8794" xr:uid="{00000000-0005-0000-0000-00005F230000}"/>
    <cellStyle name="Note 10 4 2 2 2" xfId="13534" xr:uid="{00000000-0005-0000-0000-000060230000}"/>
    <cellStyle name="Note 10 4 2 2 3" xfId="16063" xr:uid="{00000000-0005-0000-0000-000061230000}"/>
    <cellStyle name="Note 10 4 3" xfId="7335" xr:uid="{00000000-0005-0000-0000-000062230000}"/>
    <cellStyle name="Note 10 4 3 2" xfId="12075" xr:uid="{00000000-0005-0000-0000-000063230000}"/>
    <cellStyle name="Note 10 4 3 3" xfId="14604" xr:uid="{00000000-0005-0000-0000-000064230000}"/>
    <cellStyle name="Note 10 4 4" xfId="10413" xr:uid="{00000000-0005-0000-0000-000065230000}"/>
    <cellStyle name="Note 10 4 5" xfId="10095" xr:uid="{00000000-0005-0000-0000-000066230000}"/>
    <cellStyle name="Note 10 5" xfId="4649" xr:uid="{00000000-0005-0000-0000-000067230000}"/>
    <cellStyle name="Note 10 5 2" xfId="7603" xr:uid="{00000000-0005-0000-0000-000068230000}"/>
    <cellStyle name="Note 10 5 2 2" xfId="12343" xr:uid="{00000000-0005-0000-0000-000069230000}"/>
    <cellStyle name="Note 10 5 2 3" xfId="14872" xr:uid="{00000000-0005-0000-0000-00006A230000}"/>
    <cellStyle name="Note 10 5 3" xfId="10682" xr:uid="{00000000-0005-0000-0000-00006B230000}"/>
    <cellStyle name="Note 10 5 4" xfId="9963" xr:uid="{00000000-0005-0000-0000-00006C230000}"/>
    <cellStyle name="Note 10 6" xfId="6283" xr:uid="{00000000-0005-0000-0000-00006D230000}"/>
    <cellStyle name="Note 10 6 2" xfId="11197" xr:uid="{00000000-0005-0000-0000-00006E230000}"/>
    <cellStyle name="Note 10 6 3" xfId="13805" xr:uid="{00000000-0005-0000-0000-00006F230000}"/>
    <cellStyle name="Note 11" xfId="1792" xr:uid="{00000000-0005-0000-0000-000070230000}"/>
    <cellStyle name="Note 11 2" xfId="2582" xr:uid="{00000000-0005-0000-0000-000071230000}"/>
    <cellStyle name="Note 11 2 2" xfId="4361" xr:uid="{00000000-0005-0000-0000-000072230000}"/>
    <cellStyle name="Note 11 2 2 2" xfId="5847" xr:uid="{00000000-0005-0000-0000-000073230000}"/>
    <cellStyle name="Note 11 2 2 2 2" xfId="8797" xr:uid="{00000000-0005-0000-0000-000074230000}"/>
    <cellStyle name="Note 11 2 2 2 2 2" xfId="13537" xr:uid="{00000000-0005-0000-0000-000075230000}"/>
    <cellStyle name="Note 11 2 2 2 2 3" xfId="16066" xr:uid="{00000000-0005-0000-0000-000076230000}"/>
    <cellStyle name="Note 11 2 2 3" xfId="7338" xr:uid="{00000000-0005-0000-0000-000077230000}"/>
    <cellStyle name="Note 11 2 2 3 2" xfId="12078" xr:uid="{00000000-0005-0000-0000-000078230000}"/>
    <cellStyle name="Note 11 2 2 3 3" xfId="14607" xr:uid="{00000000-0005-0000-0000-000079230000}"/>
    <cellStyle name="Note 11 2 2 4" xfId="10416" xr:uid="{00000000-0005-0000-0000-00007A230000}"/>
    <cellStyle name="Note 11 2 2 5" xfId="9166" xr:uid="{00000000-0005-0000-0000-00007B230000}"/>
    <cellStyle name="Note 11 2 3" xfId="5403" xr:uid="{00000000-0005-0000-0000-00007C230000}"/>
    <cellStyle name="Note 11 2 3 2" xfId="8353" xr:uid="{00000000-0005-0000-0000-00007D230000}"/>
    <cellStyle name="Note 11 2 3 2 2" xfId="13093" xr:uid="{00000000-0005-0000-0000-00007E230000}"/>
    <cellStyle name="Note 11 2 3 2 3" xfId="15622" xr:uid="{00000000-0005-0000-0000-00007F230000}"/>
    <cellStyle name="Note 11 2 4" xfId="4957" xr:uid="{00000000-0005-0000-0000-000080230000}"/>
    <cellStyle name="Note 11 2 4 2" xfId="7909" xr:uid="{00000000-0005-0000-0000-000081230000}"/>
    <cellStyle name="Note 11 2 4 2 2" xfId="12649" xr:uid="{00000000-0005-0000-0000-000082230000}"/>
    <cellStyle name="Note 11 2 4 2 3" xfId="15178" xr:uid="{00000000-0005-0000-0000-000083230000}"/>
    <cellStyle name="Note 11 2 5" xfId="6280" xr:uid="{00000000-0005-0000-0000-000084230000}"/>
    <cellStyle name="Note 11 2 5 2" xfId="11194" xr:uid="{00000000-0005-0000-0000-000085230000}"/>
    <cellStyle name="Note 11 2 5 3" xfId="13802" xr:uid="{00000000-0005-0000-0000-000086230000}"/>
    <cellStyle name="Note 11 2 6" xfId="6855" xr:uid="{00000000-0005-0000-0000-000087230000}"/>
    <cellStyle name="Note 11 2 6 2" xfId="11624" xr:uid="{00000000-0005-0000-0000-000088230000}"/>
    <cellStyle name="Note 11 2 6 3" xfId="14163" xr:uid="{00000000-0005-0000-0000-000089230000}"/>
    <cellStyle name="Note 11 2 7" xfId="9634" xr:uid="{00000000-0005-0000-0000-00008A230000}"/>
    <cellStyle name="Note 11 2 8" xfId="9326" xr:uid="{00000000-0005-0000-0000-00008B230000}"/>
    <cellStyle name="Note 11 3" xfId="2581" xr:uid="{00000000-0005-0000-0000-00008C230000}"/>
    <cellStyle name="Note 11 3 2" xfId="5402" xr:uid="{00000000-0005-0000-0000-00008D230000}"/>
    <cellStyle name="Note 11 3 2 2" xfId="8352" xr:uid="{00000000-0005-0000-0000-00008E230000}"/>
    <cellStyle name="Note 11 3 2 2 2" xfId="13092" xr:uid="{00000000-0005-0000-0000-00008F230000}"/>
    <cellStyle name="Note 11 3 2 2 3" xfId="15621" xr:uid="{00000000-0005-0000-0000-000090230000}"/>
    <cellStyle name="Note 11 3 3" xfId="4956" xr:uid="{00000000-0005-0000-0000-000091230000}"/>
    <cellStyle name="Note 11 3 3 2" xfId="7908" xr:uid="{00000000-0005-0000-0000-000092230000}"/>
    <cellStyle name="Note 11 3 3 2 2" xfId="12648" xr:uid="{00000000-0005-0000-0000-000093230000}"/>
    <cellStyle name="Note 11 3 3 2 3" xfId="15177" xr:uid="{00000000-0005-0000-0000-000094230000}"/>
    <cellStyle name="Note 11 3 4" xfId="6854" xr:uid="{00000000-0005-0000-0000-000095230000}"/>
    <cellStyle name="Note 11 3 4 2" xfId="11623" xr:uid="{00000000-0005-0000-0000-000096230000}"/>
    <cellStyle name="Note 11 3 4 3" xfId="14162" xr:uid="{00000000-0005-0000-0000-000097230000}"/>
    <cellStyle name="Note 11 3 5" xfId="9633" xr:uid="{00000000-0005-0000-0000-000098230000}"/>
    <cellStyle name="Note 11 3 6" xfId="9471" xr:uid="{00000000-0005-0000-0000-000099230000}"/>
    <cellStyle name="Note 11 4" xfId="4360" xr:uid="{00000000-0005-0000-0000-00009A230000}"/>
    <cellStyle name="Note 11 4 2" xfId="5846" xr:uid="{00000000-0005-0000-0000-00009B230000}"/>
    <cellStyle name="Note 11 4 2 2" xfId="8796" xr:uid="{00000000-0005-0000-0000-00009C230000}"/>
    <cellStyle name="Note 11 4 2 2 2" xfId="13536" xr:uid="{00000000-0005-0000-0000-00009D230000}"/>
    <cellStyle name="Note 11 4 2 2 3" xfId="16065" xr:uid="{00000000-0005-0000-0000-00009E230000}"/>
    <cellStyle name="Note 11 4 3" xfId="7337" xr:uid="{00000000-0005-0000-0000-00009F230000}"/>
    <cellStyle name="Note 11 4 3 2" xfId="12077" xr:uid="{00000000-0005-0000-0000-0000A0230000}"/>
    <cellStyle name="Note 11 4 3 3" xfId="14606" xr:uid="{00000000-0005-0000-0000-0000A1230000}"/>
    <cellStyle name="Note 11 4 4" xfId="10415" xr:uid="{00000000-0005-0000-0000-0000A2230000}"/>
    <cellStyle name="Note 11 4 5" xfId="10094" xr:uid="{00000000-0005-0000-0000-0000A3230000}"/>
    <cellStyle name="Note 11 5" xfId="4650" xr:uid="{00000000-0005-0000-0000-0000A4230000}"/>
    <cellStyle name="Note 11 5 2" xfId="7604" xr:uid="{00000000-0005-0000-0000-0000A5230000}"/>
    <cellStyle name="Note 11 5 2 2" xfId="12344" xr:uid="{00000000-0005-0000-0000-0000A6230000}"/>
    <cellStyle name="Note 11 5 2 3" xfId="14873" xr:uid="{00000000-0005-0000-0000-0000A7230000}"/>
    <cellStyle name="Note 11 5 3" xfId="10683" xr:uid="{00000000-0005-0000-0000-0000A8230000}"/>
    <cellStyle name="Note 11 5 4" xfId="9034" xr:uid="{00000000-0005-0000-0000-0000A9230000}"/>
    <cellStyle name="Note 11 6" xfId="6281" xr:uid="{00000000-0005-0000-0000-0000AA230000}"/>
    <cellStyle name="Note 11 6 2" xfId="11195" xr:uid="{00000000-0005-0000-0000-0000AB230000}"/>
    <cellStyle name="Note 11 6 3" xfId="13803" xr:uid="{00000000-0005-0000-0000-0000AC230000}"/>
    <cellStyle name="Note 12" xfId="1793" xr:uid="{00000000-0005-0000-0000-0000AD230000}"/>
    <cellStyle name="Note 12 2" xfId="2584" xr:uid="{00000000-0005-0000-0000-0000AE230000}"/>
    <cellStyle name="Note 12 2 2" xfId="4363" xr:uid="{00000000-0005-0000-0000-0000AF230000}"/>
    <cellStyle name="Note 12 2 2 2" xfId="5849" xr:uid="{00000000-0005-0000-0000-0000B0230000}"/>
    <cellStyle name="Note 12 2 2 2 2" xfId="8799" xr:uid="{00000000-0005-0000-0000-0000B1230000}"/>
    <cellStyle name="Note 12 2 2 2 2 2" xfId="13539" xr:uid="{00000000-0005-0000-0000-0000B2230000}"/>
    <cellStyle name="Note 12 2 2 2 2 3" xfId="16068" xr:uid="{00000000-0005-0000-0000-0000B3230000}"/>
    <cellStyle name="Note 12 2 2 3" xfId="7340" xr:uid="{00000000-0005-0000-0000-0000B4230000}"/>
    <cellStyle name="Note 12 2 2 3 2" xfId="12080" xr:uid="{00000000-0005-0000-0000-0000B5230000}"/>
    <cellStyle name="Note 12 2 2 3 3" xfId="14609" xr:uid="{00000000-0005-0000-0000-0000B6230000}"/>
    <cellStyle name="Note 12 2 2 4" xfId="10418" xr:uid="{00000000-0005-0000-0000-0000B7230000}"/>
    <cellStyle name="Note 12 2 2 5" xfId="9165" xr:uid="{00000000-0005-0000-0000-0000B8230000}"/>
    <cellStyle name="Note 12 2 3" xfId="5405" xr:uid="{00000000-0005-0000-0000-0000B9230000}"/>
    <cellStyle name="Note 12 2 3 2" xfId="8355" xr:uid="{00000000-0005-0000-0000-0000BA230000}"/>
    <cellStyle name="Note 12 2 3 2 2" xfId="13095" xr:uid="{00000000-0005-0000-0000-0000BB230000}"/>
    <cellStyle name="Note 12 2 3 2 3" xfId="15624" xr:uid="{00000000-0005-0000-0000-0000BC230000}"/>
    <cellStyle name="Note 12 2 4" xfId="4959" xr:uid="{00000000-0005-0000-0000-0000BD230000}"/>
    <cellStyle name="Note 12 2 4 2" xfId="7911" xr:uid="{00000000-0005-0000-0000-0000BE230000}"/>
    <cellStyle name="Note 12 2 4 2 2" xfId="12651" xr:uid="{00000000-0005-0000-0000-0000BF230000}"/>
    <cellStyle name="Note 12 2 4 2 3" xfId="15180" xr:uid="{00000000-0005-0000-0000-0000C0230000}"/>
    <cellStyle name="Note 12 2 5" xfId="6278" xr:uid="{00000000-0005-0000-0000-0000C1230000}"/>
    <cellStyle name="Note 12 2 5 2" xfId="11192" xr:uid="{00000000-0005-0000-0000-0000C2230000}"/>
    <cellStyle name="Note 12 2 5 3" xfId="13800" xr:uid="{00000000-0005-0000-0000-0000C3230000}"/>
    <cellStyle name="Note 12 2 6" xfId="6857" xr:uid="{00000000-0005-0000-0000-0000C4230000}"/>
    <cellStyle name="Note 12 2 6 2" xfId="11626" xr:uid="{00000000-0005-0000-0000-0000C5230000}"/>
    <cellStyle name="Note 12 2 6 3" xfId="14165" xr:uid="{00000000-0005-0000-0000-0000C6230000}"/>
    <cellStyle name="Note 12 2 7" xfId="9636" xr:uid="{00000000-0005-0000-0000-0000C7230000}"/>
    <cellStyle name="Note 12 2 8" xfId="9470" xr:uid="{00000000-0005-0000-0000-0000C8230000}"/>
    <cellStyle name="Note 12 3" xfId="2583" xr:uid="{00000000-0005-0000-0000-0000C9230000}"/>
    <cellStyle name="Note 12 3 2" xfId="5404" xr:uid="{00000000-0005-0000-0000-0000CA230000}"/>
    <cellStyle name="Note 12 3 2 2" xfId="8354" xr:uid="{00000000-0005-0000-0000-0000CB230000}"/>
    <cellStyle name="Note 12 3 2 2 2" xfId="13094" xr:uid="{00000000-0005-0000-0000-0000CC230000}"/>
    <cellStyle name="Note 12 3 2 2 3" xfId="15623" xr:uid="{00000000-0005-0000-0000-0000CD230000}"/>
    <cellStyle name="Note 12 3 3" xfId="4958" xr:uid="{00000000-0005-0000-0000-0000CE230000}"/>
    <cellStyle name="Note 12 3 3 2" xfId="7910" xr:uid="{00000000-0005-0000-0000-0000CF230000}"/>
    <cellStyle name="Note 12 3 3 2 2" xfId="12650" xr:uid="{00000000-0005-0000-0000-0000D0230000}"/>
    <cellStyle name="Note 12 3 3 2 3" xfId="15179" xr:uid="{00000000-0005-0000-0000-0000D1230000}"/>
    <cellStyle name="Note 12 3 4" xfId="6856" xr:uid="{00000000-0005-0000-0000-0000D2230000}"/>
    <cellStyle name="Note 12 3 4 2" xfId="11625" xr:uid="{00000000-0005-0000-0000-0000D3230000}"/>
    <cellStyle name="Note 12 3 4 3" xfId="14164" xr:uid="{00000000-0005-0000-0000-0000D4230000}"/>
    <cellStyle name="Note 12 3 5" xfId="9635" xr:uid="{00000000-0005-0000-0000-0000D5230000}"/>
    <cellStyle name="Note 12 3 6" xfId="11483" xr:uid="{00000000-0005-0000-0000-0000D6230000}"/>
    <cellStyle name="Note 12 4" xfId="4362" xr:uid="{00000000-0005-0000-0000-0000D7230000}"/>
    <cellStyle name="Note 12 4 2" xfId="5848" xr:uid="{00000000-0005-0000-0000-0000D8230000}"/>
    <cellStyle name="Note 12 4 2 2" xfId="8798" xr:uid="{00000000-0005-0000-0000-0000D9230000}"/>
    <cellStyle name="Note 12 4 2 2 2" xfId="13538" xr:uid="{00000000-0005-0000-0000-0000DA230000}"/>
    <cellStyle name="Note 12 4 2 2 3" xfId="16067" xr:uid="{00000000-0005-0000-0000-0000DB230000}"/>
    <cellStyle name="Note 12 4 3" xfId="7339" xr:uid="{00000000-0005-0000-0000-0000DC230000}"/>
    <cellStyle name="Note 12 4 3 2" xfId="12079" xr:uid="{00000000-0005-0000-0000-0000DD230000}"/>
    <cellStyle name="Note 12 4 3 3" xfId="14608" xr:uid="{00000000-0005-0000-0000-0000DE230000}"/>
    <cellStyle name="Note 12 4 4" xfId="10417" xr:uid="{00000000-0005-0000-0000-0000DF230000}"/>
    <cellStyle name="Note 12 4 5" xfId="10093" xr:uid="{00000000-0005-0000-0000-0000E0230000}"/>
    <cellStyle name="Note 12 5" xfId="4651" xr:uid="{00000000-0005-0000-0000-0000E1230000}"/>
    <cellStyle name="Note 12 5 2" xfId="7605" xr:uid="{00000000-0005-0000-0000-0000E2230000}"/>
    <cellStyle name="Note 12 5 2 2" xfId="12345" xr:uid="{00000000-0005-0000-0000-0000E3230000}"/>
    <cellStyle name="Note 12 5 2 3" xfId="14874" xr:uid="{00000000-0005-0000-0000-0000E4230000}"/>
    <cellStyle name="Note 12 5 3" xfId="10684" xr:uid="{00000000-0005-0000-0000-0000E5230000}"/>
    <cellStyle name="Note 12 5 4" xfId="9962" xr:uid="{00000000-0005-0000-0000-0000E6230000}"/>
    <cellStyle name="Note 12 6" xfId="6279" xr:uid="{00000000-0005-0000-0000-0000E7230000}"/>
    <cellStyle name="Note 12 6 2" xfId="11193" xr:uid="{00000000-0005-0000-0000-0000E8230000}"/>
    <cellStyle name="Note 12 6 3" xfId="13801" xr:uid="{00000000-0005-0000-0000-0000E9230000}"/>
    <cellStyle name="Note 13" xfId="1794" xr:uid="{00000000-0005-0000-0000-0000EA230000}"/>
    <cellStyle name="Note 13 2" xfId="2586" xr:uid="{00000000-0005-0000-0000-0000EB230000}"/>
    <cellStyle name="Note 13 2 2" xfId="4365" xr:uid="{00000000-0005-0000-0000-0000EC230000}"/>
    <cellStyle name="Note 13 2 2 2" xfId="5851" xr:uid="{00000000-0005-0000-0000-0000ED230000}"/>
    <cellStyle name="Note 13 2 2 2 2" xfId="8801" xr:uid="{00000000-0005-0000-0000-0000EE230000}"/>
    <cellStyle name="Note 13 2 2 2 2 2" xfId="13541" xr:uid="{00000000-0005-0000-0000-0000EF230000}"/>
    <cellStyle name="Note 13 2 2 2 2 3" xfId="16070" xr:uid="{00000000-0005-0000-0000-0000F0230000}"/>
    <cellStyle name="Note 13 2 2 3" xfId="7342" xr:uid="{00000000-0005-0000-0000-0000F1230000}"/>
    <cellStyle name="Note 13 2 2 3 2" xfId="12082" xr:uid="{00000000-0005-0000-0000-0000F2230000}"/>
    <cellStyle name="Note 13 2 2 3 3" xfId="14611" xr:uid="{00000000-0005-0000-0000-0000F3230000}"/>
    <cellStyle name="Note 13 2 2 4" xfId="10420" xr:uid="{00000000-0005-0000-0000-0000F4230000}"/>
    <cellStyle name="Note 13 2 2 5" xfId="9164" xr:uid="{00000000-0005-0000-0000-0000F5230000}"/>
    <cellStyle name="Note 13 2 3" xfId="5407" xr:uid="{00000000-0005-0000-0000-0000F6230000}"/>
    <cellStyle name="Note 13 2 3 2" xfId="8357" xr:uid="{00000000-0005-0000-0000-0000F7230000}"/>
    <cellStyle name="Note 13 2 3 2 2" xfId="13097" xr:uid="{00000000-0005-0000-0000-0000F8230000}"/>
    <cellStyle name="Note 13 2 3 2 3" xfId="15626" xr:uid="{00000000-0005-0000-0000-0000F9230000}"/>
    <cellStyle name="Note 13 2 4" xfId="4961" xr:uid="{00000000-0005-0000-0000-0000FA230000}"/>
    <cellStyle name="Note 13 2 4 2" xfId="7913" xr:uid="{00000000-0005-0000-0000-0000FB230000}"/>
    <cellStyle name="Note 13 2 4 2 2" xfId="12653" xr:uid="{00000000-0005-0000-0000-0000FC230000}"/>
    <cellStyle name="Note 13 2 4 2 3" xfId="15182" xr:uid="{00000000-0005-0000-0000-0000FD230000}"/>
    <cellStyle name="Note 13 2 5" xfId="6276" xr:uid="{00000000-0005-0000-0000-0000FE230000}"/>
    <cellStyle name="Note 13 2 5 2" xfId="11190" xr:uid="{00000000-0005-0000-0000-0000FF230000}"/>
    <cellStyle name="Note 13 2 5 3" xfId="13798" xr:uid="{00000000-0005-0000-0000-000000240000}"/>
    <cellStyle name="Note 13 2 6" xfId="6859" xr:uid="{00000000-0005-0000-0000-000001240000}"/>
    <cellStyle name="Note 13 2 6 2" xfId="11628" xr:uid="{00000000-0005-0000-0000-000002240000}"/>
    <cellStyle name="Note 13 2 6 3" xfId="14167" xr:uid="{00000000-0005-0000-0000-000003240000}"/>
    <cellStyle name="Note 13 2 7" xfId="9638" xr:uid="{00000000-0005-0000-0000-000004240000}"/>
    <cellStyle name="Note 13 2 8" xfId="11482" xr:uid="{00000000-0005-0000-0000-000005240000}"/>
    <cellStyle name="Note 13 3" xfId="2585" xr:uid="{00000000-0005-0000-0000-000006240000}"/>
    <cellStyle name="Note 13 3 2" xfId="5406" xr:uid="{00000000-0005-0000-0000-000007240000}"/>
    <cellStyle name="Note 13 3 2 2" xfId="8356" xr:uid="{00000000-0005-0000-0000-000008240000}"/>
    <cellStyle name="Note 13 3 2 2 2" xfId="13096" xr:uid="{00000000-0005-0000-0000-000009240000}"/>
    <cellStyle name="Note 13 3 2 2 3" xfId="15625" xr:uid="{00000000-0005-0000-0000-00000A240000}"/>
    <cellStyle name="Note 13 3 3" xfId="4960" xr:uid="{00000000-0005-0000-0000-00000B240000}"/>
    <cellStyle name="Note 13 3 3 2" xfId="7912" xr:uid="{00000000-0005-0000-0000-00000C240000}"/>
    <cellStyle name="Note 13 3 3 2 2" xfId="12652" xr:uid="{00000000-0005-0000-0000-00000D240000}"/>
    <cellStyle name="Note 13 3 3 2 3" xfId="15181" xr:uid="{00000000-0005-0000-0000-00000E240000}"/>
    <cellStyle name="Note 13 3 4" xfId="6858" xr:uid="{00000000-0005-0000-0000-00000F240000}"/>
    <cellStyle name="Note 13 3 4 2" xfId="11627" xr:uid="{00000000-0005-0000-0000-000010240000}"/>
    <cellStyle name="Note 13 3 4 3" xfId="14166" xr:uid="{00000000-0005-0000-0000-000011240000}"/>
    <cellStyle name="Note 13 3 5" xfId="9637" xr:uid="{00000000-0005-0000-0000-000012240000}"/>
    <cellStyle name="Note 13 3 6" xfId="9325" xr:uid="{00000000-0005-0000-0000-000013240000}"/>
    <cellStyle name="Note 13 4" xfId="4364" xr:uid="{00000000-0005-0000-0000-000014240000}"/>
    <cellStyle name="Note 13 4 2" xfId="5850" xr:uid="{00000000-0005-0000-0000-000015240000}"/>
    <cellStyle name="Note 13 4 2 2" xfId="8800" xr:uid="{00000000-0005-0000-0000-000016240000}"/>
    <cellStyle name="Note 13 4 2 2 2" xfId="13540" xr:uid="{00000000-0005-0000-0000-000017240000}"/>
    <cellStyle name="Note 13 4 2 2 3" xfId="16069" xr:uid="{00000000-0005-0000-0000-000018240000}"/>
    <cellStyle name="Note 13 4 3" xfId="7341" xr:uid="{00000000-0005-0000-0000-000019240000}"/>
    <cellStyle name="Note 13 4 3 2" xfId="12081" xr:uid="{00000000-0005-0000-0000-00001A240000}"/>
    <cellStyle name="Note 13 4 3 3" xfId="14610" xr:uid="{00000000-0005-0000-0000-00001B240000}"/>
    <cellStyle name="Note 13 4 4" xfId="10419" xr:uid="{00000000-0005-0000-0000-00001C240000}"/>
    <cellStyle name="Note 13 4 5" xfId="10092" xr:uid="{00000000-0005-0000-0000-00001D240000}"/>
    <cellStyle name="Note 13 5" xfId="4652" xr:uid="{00000000-0005-0000-0000-00001E240000}"/>
    <cellStyle name="Note 13 5 2" xfId="7606" xr:uid="{00000000-0005-0000-0000-00001F240000}"/>
    <cellStyle name="Note 13 5 2 2" xfId="12346" xr:uid="{00000000-0005-0000-0000-000020240000}"/>
    <cellStyle name="Note 13 5 2 3" xfId="14875" xr:uid="{00000000-0005-0000-0000-000021240000}"/>
    <cellStyle name="Note 13 5 3" xfId="10685" xr:uid="{00000000-0005-0000-0000-000022240000}"/>
    <cellStyle name="Note 13 5 4" xfId="9033" xr:uid="{00000000-0005-0000-0000-000023240000}"/>
    <cellStyle name="Note 13 6" xfId="6277" xr:uid="{00000000-0005-0000-0000-000024240000}"/>
    <cellStyle name="Note 13 6 2" xfId="11191" xr:uid="{00000000-0005-0000-0000-000025240000}"/>
    <cellStyle name="Note 13 6 3" xfId="13799" xr:uid="{00000000-0005-0000-0000-000026240000}"/>
    <cellStyle name="Note 14" xfId="1795" xr:uid="{00000000-0005-0000-0000-000027240000}"/>
    <cellStyle name="Note 14 2" xfId="2588" xr:uid="{00000000-0005-0000-0000-000028240000}"/>
    <cellStyle name="Note 14 2 2" xfId="4367" xr:uid="{00000000-0005-0000-0000-000029240000}"/>
    <cellStyle name="Note 14 2 2 2" xfId="5853" xr:uid="{00000000-0005-0000-0000-00002A240000}"/>
    <cellStyle name="Note 14 2 2 2 2" xfId="8803" xr:uid="{00000000-0005-0000-0000-00002B240000}"/>
    <cellStyle name="Note 14 2 2 2 2 2" xfId="13543" xr:uid="{00000000-0005-0000-0000-00002C240000}"/>
    <cellStyle name="Note 14 2 2 2 2 3" xfId="16072" xr:uid="{00000000-0005-0000-0000-00002D240000}"/>
    <cellStyle name="Note 14 2 2 3" xfId="7344" xr:uid="{00000000-0005-0000-0000-00002E240000}"/>
    <cellStyle name="Note 14 2 2 3 2" xfId="12084" xr:uid="{00000000-0005-0000-0000-00002F240000}"/>
    <cellStyle name="Note 14 2 2 3 3" xfId="14613" xr:uid="{00000000-0005-0000-0000-000030240000}"/>
    <cellStyle name="Note 14 2 2 4" xfId="10422" xr:uid="{00000000-0005-0000-0000-000031240000}"/>
    <cellStyle name="Note 14 2 2 5" xfId="9163" xr:uid="{00000000-0005-0000-0000-000032240000}"/>
    <cellStyle name="Note 14 2 3" xfId="5409" xr:uid="{00000000-0005-0000-0000-000033240000}"/>
    <cellStyle name="Note 14 2 3 2" xfId="8359" xr:uid="{00000000-0005-0000-0000-000034240000}"/>
    <cellStyle name="Note 14 2 3 2 2" xfId="13099" xr:uid="{00000000-0005-0000-0000-000035240000}"/>
    <cellStyle name="Note 14 2 3 2 3" xfId="15628" xr:uid="{00000000-0005-0000-0000-000036240000}"/>
    <cellStyle name="Note 14 2 4" xfId="4963" xr:uid="{00000000-0005-0000-0000-000037240000}"/>
    <cellStyle name="Note 14 2 4 2" xfId="7915" xr:uid="{00000000-0005-0000-0000-000038240000}"/>
    <cellStyle name="Note 14 2 4 2 2" xfId="12655" xr:uid="{00000000-0005-0000-0000-000039240000}"/>
    <cellStyle name="Note 14 2 4 2 3" xfId="15184" xr:uid="{00000000-0005-0000-0000-00003A240000}"/>
    <cellStyle name="Note 14 2 5" xfId="6274" xr:uid="{00000000-0005-0000-0000-00003B240000}"/>
    <cellStyle name="Note 14 2 5 2" xfId="11188" xr:uid="{00000000-0005-0000-0000-00003C240000}"/>
    <cellStyle name="Note 14 2 5 3" xfId="13796" xr:uid="{00000000-0005-0000-0000-00003D240000}"/>
    <cellStyle name="Note 14 2 6" xfId="6861" xr:uid="{00000000-0005-0000-0000-00003E240000}"/>
    <cellStyle name="Note 14 2 6 2" xfId="11630" xr:uid="{00000000-0005-0000-0000-00003F240000}"/>
    <cellStyle name="Note 14 2 6 3" xfId="14169" xr:uid="{00000000-0005-0000-0000-000040240000}"/>
    <cellStyle name="Note 14 2 7" xfId="9640" xr:uid="{00000000-0005-0000-0000-000041240000}"/>
    <cellStyle name="Note 14 2 8" xfId="10313" xr:uid="{00000000-0005-0000-0000-000042240000}"/>
    <cellStyle name="Note 14 3" xfId="2587" xr:uid="{00000000-0005-0000-0000-000043240000}"/>
    <cellStyle name="Note 14 3 2" xfId="5408" xr:uid="{00000000-0005-0000-0000-000044240000}"/>
    <cellStyle name="Note 14 3 2 2" xfId="8358" xr:uid="{00000000-0005-0000-0000-000045240000}"/>
    <cellStyle name="Note 14 3 2 2 2" xfId="13098" xr:uid="{00000000-0005-0000-0000-000046240000}"/>
    <cellStyle name="Note 14 3 2 2 3" xfId="15627" xr:uid="{00000000-0005-0000-0000-000047240000}"/>
    <cellStyle name="Note 14 3 3" xfId="4962" xr:uid="{00000000-0005-0000-0000-000048240000}"/>
    <cellStyle name="Note 14 3 3 2" xfId="7914" xr:uid="{00000000-0005-0000-0000-000049240000}"/>
    <cellStyle name="Note 14 3 3 2 2" xfId="12654" xr:uid="{00000000-0005-0000-0000-00004A240000}"/>
    <cellStyle name="Note 14 3 3 2 3" xfId="15183" xr:uid="{00000000-0005-0000-0000-00004B240000}"/>
    <cellStyle name="Note 14 3 4" xfId="6860" xr:uid="{00000000-0005-0000-0000-00004C240000}"/>
    <cellStyle name="Note 14 3 4 2" xfId="11629" xr:uid="{00000000-0005-0000-0000-00004D240000}"/>
    <cellStyle name="Note 14 3 4 3" xfId="14168" xr:uid="{00000000-0005-0000-0000-00004E240000}"/>
    <cellStyle name="Note 14 3 5" xfId="9639" xr:uid="{00000000-0005-0000-0000-00004F240000}"/>
    <cellStyle name="Note 14 3 6" xfId="11976" xr:uid="{00000000-0005-0000-0000-000050240000}"/>
    <cellStyle name="Note 14 4" xfId="4366" xr:uid="{00000000-0005-0000-0000-000051240000}"/>
    <cellStyle name="Note 14 4 2" xfId="5852" xr:uid="{00000000-0005-0000-0000-000052240000}"/>
    <cellStyle name="Note 14 4 2 2" xfId="8802" xr:uid="{00000000-0005-0000-0000-000053240000}"/>
    <cellStyle name="Note 14 4 2 2 2" xfId="13542" xr:uid="{00000000-0005-0000-0000-000054240000}"/>
    <cellStyle name="Note 14 4 2 2 3" xfId="16071" xr:uid="{00000000-0005-0000-0000-000055240000}"/>
    <cellStyle name="Note 14 4 3" xfId="7343" xr:uid="{00000000-0005-0000-0000-000056240000}"/>
    <cellStyle name="Note 14 4 3 2" xfId="12083" xr:uid="{00000000-0005-0000-0000-000057240000}"/>
    <cellStyle name="Note 14 4 3 3" xfId="14612" xr:uid="{00000000-0005-0000-0000-000058240000}"/>
    <cellStyle name="Note 14 4 4" xfId="10421" xr:uid="{00000000-0005-0000-0000-000059240000}"/>
    <cellStyle name="Note 14 4 5" xfId="10091" xr:uid="{00000000-0005-0000-0000-00005A240000}"/>
    <cellStyle name="Note 14 5" xfId="4653" xr:uid="{00000000-0005-0000-0000-00005B240000}"/>
    <cellStyle name="Note 14 5 2" xfId="7607" xr:uid="{00000000-0005-0000-0000-00005C240000}"/>
    <cellStyle name="Note 14 5 2 2" xfId="12347" xr:uid="{00000000-0005-0000-0000-00005D240000}"/>
    <cellStyle name="Note 14 5 2 3" xfId="14876" xr:uid="{00000000-0005-0000-0000-00005E240000}"/>
    <cellStyle name="Note 14 5 3" xfId="10686" xr:uid="{00000000-0005-0000-0000-00005F240000}"/>
    <cellStyle name="Note 14 5 4" xfId="9961" xr:uid="{00000000-0005-0000-0000-000060240000}"/>
    <cellStyle name="Note 14 6" xfId="6275" xr:uid="{00000000-0005-0000-0000-000061240000}"/>
    <cellStyle name="Note 14 6 2" xfId="11189" xr:uid="{00000000-0005-0000-0000-000062240000}"/>
    <cellStyle name="Note 14 6 3" xfId="13797" xr:uid="{00000000-0005-0000-0000-000063240000}"/>
    <cellStyle name="Note 15" xfId="1796" xr:uid="{00000000-0005-0000-0000-000064240000}"/>
    <cellStyle name="Note 15 2" xfId="2590" xr:uid="{00000000-0005-0000-0000-000065240000}"/>
    <cellStyle name="Note 15 2 2" xfId="4369" xr:uid="{00000000-0005-0000-0000-000066240000}"/>
    <cellStyle name="Note 15 2 2 2" xfId="5855" xr:uid="{00000000-0005-0000-0000-000067240000}"/>
    <cellStyle name="Note 15 2 2 2 2" xfId="8805" xr:uid="{00000000-0005-0000-0000-000068240000}"/>
    <cellStyle name="Note 15 2 2 2 2 2" xfId="13545" xr:uid="{00000000-0005-0000-0000-000069240000}"/>
    <cellStyle name="Note 15 2 2 2 2 3" xfId="16074" xr:uid="{00000000-0005-0000-0000-00006A240000}"/>
    <cellStyle name="Note 15 2 2 3" xfId="7346" xr:uid="{00000000-0005-0000-0000-00006B240000}"/>
    <cellStyle name="Note 15 2 2 3 2" xfId="12086" xr:uid="{00000000-0005-0000-0000-00006C240000}"/>
    <cellStyle name="Note 15 2 2 3 3" xfId="14615" xr:uid="{00000000-0005-0000-0000-00006D240000}"/>
    <cellStyle name="Note 15 2 2 4" xfId="10424" xr:uid="{00000000-0005-0000-0000-00006E240000}"/>
    <cellStyle name="Note 15 2 2 5" xfId="9162" xr:uid="{00000000-0005-0000-0000-00006F240000}"/>
    <cellStyle name="Note 15 2 3" xfId="5411" xr:uid="{00000000-0005-0000-0000-000070240000}"/>
    <cellStyle name="Note 15 2 3 2" xfId="8361" xr:uid="{00000000-0005-0000-0000-000071240000}"/>
    <cellStyle name="Note 15 2 3 2 2" xfId="13101" xr:uid="{00000000-0005-0000-0000-000072240000}"/>
    <cellStyle name="Note 15 2 3 2 3" xfId="15630" xr:uid="{00000000-0005-0000-0000-000073240000}"/>
    <cellStyle name="Note 15 2 4" xfId="4965" xr:uid="{00000000-0005-0000-0000-000074240000}"/>
    <cellStyle name="Note 15 2 4 2" xfId="7917" xr:uid="{00000000-0005-0000-0000-000075240000}"/>
    <cellStyle name="Note 15 2 4 2 2" xfId="12657" xr:uid="{00000000-0005-0000-0000-000076240000}"/>
    <cellStyle name="Note 15 2 4 2 3" xfId="15186" xr:uid="{00000000-0005-0000-0000-000077240000}"/>
    <cellStyle name="Note 15 2 5" xfId="6272" xr:uid="{00000000-0005-0000-0000-000078240000}"/>
    <cellStyle name="Note 15 2 5 2" xfId="11186" xr:uid="{00000000-0005-0000-0000-000079240000}"/>
    <cellStyle name="Note 15 2 5 3" xfId="13794" xr:uid="{00000000-0005-0000-0000-00007A240000}"/>
    <cellStyle name="Note 15 2 6" xfId="6863" xr:uid="{00000000-0005-0000-0000-00007B240000}"/>
    <cellStyle name="Note 15 2 6 2" xfId="11632" xr:uid="{00000000-0005-0000-0000-00007C240000}"/>
    <cellStyle name="Note 15 2 6 3" xfId="14171" xr:uid="{00000000-0005-0000-0000-00007D240000}"/>
    <cellStyle name="Note 15 2 7" xfId="9642" xr:uid="{00000000-0005-0000-0000-00007E240000}"/>
    <cellStyle name="Note 15 2 8" xfId="11481" xr:uid="{00000000-0005-0000-0000-00007F240000}"/>
    <cellStyle name="Note 15 3" xfId="2589" xr:uid="{00000000-0005-0000-0000-000080240000}"/>
    <cellStyle name="Note 15 3 2" xfId="5410" xr:uid="{00000000-0005-0000-0000-000081240000}"/>
    <cellStyle name="Note 15 3 2 2" xfId="8360" xr:uid="{00000000-0005-0000-0000-000082240000}"/>
    <cellStyle name="Note 15 3 2 2 2" xfId="13100" xr:uid="{00000000-0005-0000-0000-000083240000}"/>
    <cellStyle name="Note 15 3 2 2 3" xfId="15629" xr:uid="{00000000-0005-0000-0000-000084240000}"/>
    <cellStyle name="Note 15 3 3" xfId="4964" xr:uid="{00000000-0005-0000-0000-000085240000}"/>
    <cellStyle name="Note 15 3 3 2" xfId="7916" xr:uid="{00000000-0005-0000-0000-000086240000}"/>
    <cellStyle name="Note 15 3 3 2 2" xfId="12656" xr:uid="{00000000-0005-0000-0000-000087240000}"/>
    <cellStyle name="Note 15 3 3 2 3" xfId="15185" xr:uid="{00000000-0005-0000-0000-000088240000}"/>
    <cellStyle name="Note 15 3 4" xfId="6862" xr:uid="{00000000-0005-0000-0000-000089240000}"/>
    <cellStyle name="Note 15 3 4 2" xfId="11631" xr:uid="{00000000-0005-0000-0000-00008A240000}"/>
    <cellStyle name="Note 15 3 4 3" xfId="14170" xr:uid="{00000000-0005-0000-0000-00008B240000}"/>
    <cellStyle name="Note 15 3 5" xfId="9641" xr:uid="{00000000-0005-0000-0000-00008C240000}"/>
    <cellStyle name="Note 15 3 6" xfId="9469" xr:uid="{00000000-0005-0000-0000-00008D240000}"/>
    <cellStyle name="Note 15 4" xfId="4368" xr:uid="{00000000-0005-0000-0000-00008E240000}"/>
    <cellStyle name="Note 15 4 2" xfId="5854" xr:uid="{00000000-0005-0000-0000-00008F240000}"/>
    <cellStyle name="Note 15 4 2 2" xfId="8804" xr:uid="{00000000-0005-0000-0000-000090240000}"/>
    <cellStyle name="Note 15 4 2 2 2" xfId="13544" xr:uid="{00000000-0005-0000-0000-000091240000}"/>
    <cellStyle name="Note 15 4 2 2 3" xfId="16073" xr:uid="{00000000-0005-0000-0000-000092240000}"/>
    <cellStyle name="Note 15 4 3" xfId="7345" xr:uid="{00000000-0005-0000-0000-000093240000}"/>
    <cellStyle name="Note 15 4 3 2" xfId="12085" xr:uid="{00000000-0005-0000-0000-000094240000}"/>
    <cellStyle name="Note 15 4 3 3" xfId="14614" xr:uid="{00000000-0005-0000-0000-000095240000}"/>
    <cellStyle name="Note 15 4 4" xfId="10423" xr:uid="{00000000-0005-0000-0000-000096240000}"/>
    <cellStyle name="Note 15 4 5" xfId="10090" xr:uid="{00000000-0005-0000-0000-000097240000}"/>
    <cellStyle name="Note 15 5" xfId="4654" xr:uid="{00000000-0005-0000-0000-000098240000}"/>
    <cellStyle name="Note 15 5 2" xfId="7608" xr:uid="{00000000-0005-0000-0000-000099240000}"/>
    <cellStyle name="Note 15 5 2 2" xfId="12348" xr:uid="{00000000-0005-0000-0000-00009A240000}"/>
    <cellStyle name="Note 15 5 2 3" xfId="14877" xr:uid="{00000000-0005-0000-0000-00009B240000}"/>
    <cellStyle name="Note 15 5 3" xfId="10687" xr:uid="{00000000-0005-0000-0000-00009C240000}"/>
    <cellStyle name="Note 15 5 4" xfId="9032" xr:uid="{00000000-0005-0000-0000-00009D240000}"/>
    <cellStyle name="Note 15 6" xfId="6273" xr:uid="{00000000-0005-0000-0000-00009E240000}"/>
    <cellStyle name="Note 15 6 2" xfId="11187" xr:uid="{00000000-0005-0000-0000-00009F240000}"/>
    <cellStyle name="Note 15 6 3" xfId="13795" xr:uid="{00000000-0005-0000-0000-0000A0240000}"/>
    <cellStyle name="Note 16" xfId="1797" xr:uid="{00000000-0005-0000-0000-0000A1240000}"/>
    <cellStyle name="Note 16 2" xfId="2592" xr:uid="{00000000-0005-0000-0000-0000A2240000}"/>
    <cellStyle name="Note 16 2 2" xfId="4371" xr:uid="{00000000-0005-0000-0000-0000A3240000}"/>
    <cellStyle name="Note 16 2 2 2" xfId="5857" xr:uid="{00000000-0005-0000-0000-0000A4240000}"/>
    <cellStyle name="Note 16 2 2 2 2" xfId="8807" xr:uid="{00000000-0005-0000-0000-0000A5240000}"/>
    <cellStyle name="Note 16 2 2 2 2 2" xfId="13547" xr:uid="{00000000-0005-0000-0000-0000A6240000}"/>
    <cellStyle name="Note 16 2 2 2 2 3" xfId="16076" xr:uid="{00000000-0005-0000-0000-0000A7240000}"/>
    <cellStyle name="Note 16 2 2 3" xfId="7348" xr:uid="{00000000-0005-0000-0000-0000A8240000}"/>
    <cellStyle name="Note 16 2 2 3 2" xfId="12088" xr:uid="{00000000-0005-0000-0000-0000A9240000}"/>
    <cellStyle name="Note 16 2 2 3 3" xfId="14617" xr:uid="{00000000-0005-0000-0000-0000AA240000}"/>
    <cellStyle name="Note 16 2 2 4" xfId="10426" xr:uid="{00000000-0005-0000-0000-0000AB240000}"/>
    <cellStyle name="Note 16 2 2 5" xfId="9161" xr:uid="{00000000-0005-0000-0000-0000AC240000}"/>
    <cellStyle name="Note 16 2 3" xfId="5413" xr:uid="{00000000-0005-0000-0000-0000AD240000}"/>
    <cellStyle name="Note 16 2 3 2" xfId="8363" xr:uid="{00000000-0005-0000-0000-0000AE240000}"/>
    <cellStyle name="Note 16 2 3 2 2" xfId="13103" xr:uid="{00000000-0005-0000-0000-0000AF240000}"/>
    <cellStyle name="Note 16 2 3 2 3" xfId="15632" xr:uid="{00000000-0005-0000-0000-0000B0240000}"/>
    <cellStyle name="Note 16 2 4" xfId="4967" xr:uid="{00000000-0005-0000-0000-0000B1240000}"/>
    <cellStyle name="Note 16 2 4 2" xfId="7919" xr:uid="{00000000-0005-0000-0000-0000B2240000}"/>
    <cellStyle name="Note 16 2 4 2 2" xfId="12659" xr:uid="{00000000-0005-0000-0000-0000B3240000}"/>
    <cellStyle name="Note 16 2 4 2 3" xfId="15188" xr:uid="{00000000-0005-0000-0000-0000B4240000}"/>
    <cellStyle name="Note 16 2 5" xfId="6270" xr:uid="{00000000-0005-0000-0000-0000B5240000}"/>
    <cellStyle name="Note 16 2 5 2" xfId="11184" xr:uid="{00000000-0005-0000-0000-0000B6240000}"/>
    <cellStyle name="Note 16 2 5 3" xfId="13792" xr:uid="{00000000-0005-0000-0000-0000B7240000}"/>
    <cellStyle name="Note 16 2 6" xfId="6865" xr:uid="{00000000-0005-0000-0000-0000B8240000}"/>
    <cellStyle name="Note 16 2 6 2" xfId="11634" xr:uid="{00000000-0005-0000-0000-0000B9240000}"/>
    <cellStyle name="Note 16 2 6 3" xfId="14173" xr:uid="{00000000-0005-0000-0000-0000BA240000}"/>
    <cellStyle name="Note 16 2 7" xfId="9644" xr:uid="{00000000-0005-0000-0000-0000BB240000}"/>
    <cellStyle name="Note 16 2 8" xfId="9324" xr:uid="{00000000-0005-0000-0000-0000BC240000}"/>
    <cellStyle name="Note 16 3" xfId="2591" xr:uid="{00000000-0005-0000-0000-0000BD240000}"/>
    <cellStyle name="Note 16 3 2" xfId="5412" xr:uid="{00000000-0005-0000-0000-0000BE240000}"/>
    <cellStyle name="Note 16 3 2 2" xfId="8362" xr:uid="{00000000-0005-0000-0000-0000BF240000}"/>
    <cellStyle name="Note 16 3 2 2 2" xfId="13102" xr:uid="{00000000-0005-0000-0000-0000C0240000}"/>
    <cellStyle name="Note 16 3 2 2 3" xfId="15631" xr:uid="{00000000-0005-0000-0000-0000C1240000}"/>
    <cellStyle name="Note 16 3 3" xfId="4966" xr:uid="{00000000-0005-0000-0000-0000C2240000}"/>
    <cellStyle name="Note 16 3 3 2" xfId="7918" xr:uid="{00000000-0005-0000-0000-0000C3240000}"/>
    <cellStyle name="Note 16 3 3 2 2" xfId="12658" xr:uid="{00000000-0005-0000-0000-0000C4240000}"/>
    <cellStyle name="Note 16 3 3 2 3" xfId="15187" xr:uid="{00000000-0005-0000-0000-0000C5240000}"/>
    <cellStyle name="Note 16 3 4" xfId="6864" xr:uid="{00000000-0005-0000-0000-0000C6240000}"/>
    <cellStyle name="Note 16 3 4 2" xfId="11633" xr:uid="{00000000-0005-0000-0000-0000C7240000}"/>
    <cellStyle name="Note 16 3 4 3" xfId="14172" xr:uid="{00000000-0005-0000-0000-0000C8240000}"/>
    <cellStyle name="Note 16 3 5" xfId="9643" xr:uid="{00000000-0005-0000-0000-0000C9240000}"/>
    <cellStyle name="Note 16 3 6" xfId="9468" xr:uid="{00000000-0005-0000-0000-0000CA240000}"/>
    <cellStyle name="Note 16 4" xfId="4370" xr:uid="{00000000-0005-0000-0000-0000CB240000}"/>
    <cellStyle name="Note 16 4 2" xfId="5856" xr:uid="{00000000-0005-0000-0000-0000CC240000}"/>
    <cellStyle name="Note 16 4 2 2" xfId="8806" xr:uid="{00000000-0005-0000-0000-0000CD240000}"/>
    <cellStyle name="Note 16 4 2 2 2" xfId="13546" xr:uid="{00000000-0005-0000-0000-0000CE240000}"/>
    <cellStyle name="Note 16 4 2 2 3" xfId="16075" xr:uid="{00000000-0005-0000-0000-0000CF240000}"/>
    <cellStyle name="Note 16 4 3" xfId="7347" xr:uid="{00000000-0005-0000-0000-0000D0240000}"/>
    <cellStyle name="Note 16 4 3 2" xfId="12087" xr:uid="{00000000-0005-0000-0000-0000D1240000}"/>
    <cellStyle name="Note 16 4 3 3" xfId="14616" xr:uid="{00000000-0005-0000-0000-0000D2240000}"/>
    <cellStyle name="Note 16 4 4" xfId="10425" xr:uid="{00000000-0005-0000-0000-0000D3240000}"/>
    <cellStyle name="Note 16 4 5" xfId="10089" xr:uid="{00000000-0005-0000-0000-0000D4240000}"/>
    <cellStyle name="Note 16 5" xfId="4655" xr:uid="{00000000-0005-0000-0000-0000D5240000}"/>
    <cellStyle name="Note 16 5 2" xfId="7609" xr:uid="{00000000-0005-0000-0000-0000D6240000}"/>
    <cellStyle name="Note 16 5 2 2" xfId="12349" xr:uid="{00000000-0005-0000-0000-0000D7240000}"/>
    <cellStyle name="Note 16 5 2 3" xfId="14878" xr:uid="{00000000-0005-0000-0000-0000D8240000}"/>
    <cellStyle name="Note 16 5 3" xfId="10688" xr:uid="{00000000-0005-0000-0000-0000D9240000}"/>
    <cellStyle name="Note 16 5 4" xfId="9960" xr:uid="{00000000-0005-0000-0000-0000DA240000}"/>
    <cellStyle name="Note 16 6" xfId="6271" xr:uid="{00000000-0005-0000-0000-0000DB240000}"/>
    <cellStyle name="Note 16 6 2" xfId="11185" xr:uid="{00000000-0005-0000-0000-0000DC240000}"/>
    <cellStyle name="Note 16 6 3" xfId="13793" xr:uid="{00000000-0005-0000-0000-0000DD240000}"/>
    <cellStyle name="Note 17" xfId="1798" xr:uid="{00000000-0005-0000-0000-0000DE240000}"/>
    <cellStyle name="Note 17 2" xfId="2594" xr:uid="{00000000-0005-0000-0000-0000DF240000}"/>
    <cellStyle name="Note 17 2 2" xfId="4373" xr:uid="{00000000-0005-0000-0000-0000E0240000}"/>
    <cellStyle name="Note 17 2 2 2" xfId="5859" xr:uid="{00000000-0005-0000-0000-0000E1240000}"/>
    <cellStyle name="Note 17 2 2 2 2" xfId="8809" xr:uid="{00000000-0005-0000-0000-0000E2240000}"/>
    <cellStyle name="Note 17 2 2 2 2 2" xfId="13549" xr:uid="{00000000-0005-0000-0000-0000E3240000}"/>
    <cellStyle name="Note 17 2 2 2 2 3" xfId="16078" xr:uid="{00000000-0005-0000-0000-0000E4240000}"/>
    <cellStyle name="Note 17 2 2 3" xfId="7350" xr:uid="{00000000-0005-0000-0000-0000E5240000}"/>
    <cellStyle name="Note 17 2 2 3 2" xfId="12090" xr:uid="{00000000-0005-0000-0000-0000E6240000}"/>
    <cellStyle name="Note 17 2 2 3 3" xfId="14619" xr:uid="{00000000-0005-0000-0000-0000E7240000}"/>
    <cellStyle name="Note 17 2 2 4" xfId="10428" xr:uid="{00000000-0005-0000-0000-0000E8240000}"/>
    <cellStyle name="Note 17 2 2 5" xfId="9160" xr:uid="{00000000-0005-0000-0000-0000E9240000}"/>
    <cellStyle name="Note 17 2 3" xfId="5415" xr:uid="{00000000-0005-0000-0000-0000EA240000}"/>
    <cellStyle name="Note 17 2 3 2" xfId="8365" xr:uid="{00000000-0005-0000-0000-0000EB240000}"/>
    <cellStyle name="Note 17 2 3 2 2" xfId="13105" xr:uid="{00000000-0005-0000-0000-0000EC240000}"/>
    <cellStyle name="Note 17 2 3 2 3" xfId="15634" xr:uid="{00000000-0005-0000-0000-0000ED240000}"/>
    <cellStyle name="Note 17 2 4" xfId="4969" xr:uid="{00000000-0005-0000-0000-0000EE240000}"/>
    <cellStyle name="Note 17 2 4 2" xfId="7921" xr:uid="{00000000-0005-0000-0000-0000EF240000}"/>
    <cellStyle name="Note 17 2 4 2 2" xfId="12661" xr:uid="{00000000-0005-0000-0000-0000F0240000}"/>
    <cellStyle name="Note 17 2 4 2 3" xfId="15190" xr:uid="{00000000-0005-0000-0000-0000F1240000}"/>
    <cellStyle name="Note 17 2 5" xfId="6268" xr:uid="{00000000-0005-0000-0000-0000F2240000}"/>
    <cellStyle name="Note 17 2 5 2" xfId="11182" xr:uid="{00000000-0005-0000-0000-0000F3240000}"/>
    <cellStyle name="Note 17 2 5 3" xfId="13790" xr:uid="{00000000-0005-0000-0000-0000F4240000}"/>
    <cellStyle name="Note 17 2 6" xfId="6867" xr:uid="{00000000-0005-0000-0000-0000F5240000}"/>
    <cellStyle name="Note 17 2 6 2" xfId="11636" xr:uid="{00000000-0005-0000-0000-0000F6240000}"/>
    <cellStyle name="Note 17 2 6 3" xfId="14175" xr:uid="{00000000-0005-0000-0000-0000F7240000}"/>
    <cellStyle name="Note 17 2 7" xfId="9646" xr:uid="{00000000-0005-0000-0000-0000F8240000}"/>
    <cellStyle name="Note 17 2 8" xfId="9467" xr:uid="{00000000-0005-0000-0000-0000F9240000}"/>
    <cellStyle name="Note 17 3" xfId="2593" xr:uid="{00000000-0005-0000-0000-0000FA240000}"/>
    <cellStyle name="Note 17 3 2" xfId="5414" xr:uid="{00000000-0005-0000-0000-0000FB240000}"/>
    <cellStyle name="Note 17 3 2 2" xfId="8364" xr:uid="{00000000-0005-0000-0000-0000FC240000}"/>
    <cellStyle name="Note 17 3 2 2 2" xfId="13104" xr:uid="{00000000-0005-0000-0000-0000FD240000}"/>
    <cellStyle name="Note 17 3 2 2 3" xfId="15633" xr:uid="{00000000-0005-0000-0000-0000FE240000}"/>
    <cellStyle name="Note 17 3 3" xfId="4968" xr:uid="{00000000-0005-0000-0000-0000FF240000}"/>
    <cellStyle name="Note 17 3 3 2" xfId="7920" xr:uid="{00000000-0005-0000-0000-000000250000}"/>
    <cellStyle name="Note 17 3 3 2 2" xfId="12660" xr:uid="{00000000-0005-0000-0000-000001250000}"/>
    <cellStyle name="Note 17 3 3 2 3" xfId="15189" xr:uid="{00000000-0005-0000-0000-000002250000}"/>
    <cellStyle name="Note 17 3 4" xfId="6866" xr:uid="{00000000-0005-0000-0000-000003250000}"/>
    <cellStyle name="Note 17 3 4 2" xfId="11635" xr:uid="{00000000-0005-0000-0000-000004250000}"/>
    <cellStyle name="Note 17 3 4 3" xfId="14174" xr:uid="{00000000-0005-0000-0000-000005250000}"/>
    <cellStyle name="Note 17 3 5" xfId="9645" xr:uid="{00000000-0005-0000-0000-000006250000}"/>
    <cellStyle name="Note 17 3 6" xfId="11480" xr:uid="{00000000-0005-0000-0000-000007250000}"/>
    <cellStyle name="Note 17 4" xfId="4372" xr:uid="{00000000-0005-0000-0000-000008250000}"/>
    <cellStyle name="Note 17 4 2" xfId="5858" xr:uid="{00000000-0005-0000-0000-000009250000}"/>
    <cellStyle name="Note 17 4 2 2" xfId="8808" xr:uid="{00000000-0005-0000-0000-00000A250000}"/>
    <cellStyle name="Note 17 4 2 2 2" xfId="13548" xr:uid="{00000000-0005-0000-0000-00000B250000}"/>
    <cellStyle name="Note 17 4 2 2 3" xfId="16077" xr:uid="{00000000-0005-0000-0000-00000C250000}"/>
    <cellStyle name="Note 17 4 3" xfId="7349" xr:uid="{00000000-0005-0000-0000-00000D250000}"/>
    <cellStyle name="Note 17 4 3 2" xfId="12089" xr:uid="{00000000-0005-0000-0000-00000E250000}"/>
    <cellStyle name="Note 17 4 3 3" xfId="14618" xr:uid="{00000000-0005-0000-0000-00000F250000}"/>
    <cellStyle name="Note 17 4 4" xfId="10427" xr:uid="{00000000-0005-0000-0000-000010250000}"/>
    <cellStyle name="Note 17 4 5" xfId="10088" xr:uid="{00000000-0005-0000-0000-000011250000}"/>
    <cellStyle name="Note 17 5" xfId="4656" xr:uid="{00000000-0005-0000-0000-000012250000}"/>
    <cellStyle name="Note 17 5 2" xfId="7610" xr:uid="{00000000-0005-0000-0000-000013250000}"/>
    <cellStyle name="Note 17 5 2 2" xfId="12350" xr:uid="{00000000-0005-0000-0000-000014250000}"/>
    <cellStyle name="Note 17 5 2 3" xfId="14879" xr:uid="{00000000-0005-0000-0000-000015250000}"/>
    <cellStyle name="Note 17 5 3" xfId="10689" xr:uid="{00000000-0005-0000-0000-000016250000}"/>
    <cellStyle name="Note 17 5 4" xfId="9031" xr:uid="{00000000-0005-0000-0000-000017250000}"/>
    <cellStyle name="Note 17 6" xfId="6269" xr:uid="{00000000-0005-0000-0000-000018250000}"/>
    <cellStyle name="Note 17 6 2" xfId="11183" xr:uid="{00000000-0005-0000-0000-000019250000}"/>
    <cellStyle name="Note 17 6 3" xfId="13791" xr:uid="{00000000-0005-0000-0000-00001A250000}"/>
    <cellStyle name="Note 18" xfId="1799" xr:uid="{00000000-0005-0000-0000-00001B250000}"/>
    <cellStyle name="Note 18 2" xfId="2596" xr:uid="{00000000-0005-0000-0000-00001C250000}"/>
    <cellStyle name="Note 18 2 2" xfId="4375" xr:uid="{00000000-0005-0000-0000-00001D250000}"/>
    <cellStyle name="Note 18 2 2 2" xfId="5861" xr:uid="{00000000-0005-0000-0000-00001E250000}"/>
    <cellStyle name="Note 18 2 2 2 2" xfId="8811" xr:uid="{00000000-0005-0000-0000-00001F250000}"/>
    <cellStyle name="Note 18 2 2 2 2 2" xfId="13551" xr:uid="{00000000-0005-0000-0000-000020250000}"/>
    <cellStyle name="Note 18 2 2 2 2 3" xfId="16080" xr:uid="{00000000-0005-0000-0000-000021250000}"/>
    <cellStyle name="Note 18 2 2 3" xfId="7352" xr:uid="{00000000-0005-0000-0000-000022250000}"/>
    <cellStyle name="Note 18 2 2 3 2" xfId="12092" xr:uid="{00000000-0005-0000-0000-000023250000}"/>
    <cellStyle name="Note 18 2 2 3 3" xfId="14621" xr:uid="{00000000-0005-0000-0000-000024250000}"/>
    <cellStyle name="Note 18 2 2 4" xfId="10430" xr:uid="{00000000-0005-0000-0000-000025250000}"/>
    <cellStyle name="Note 18 2 2 5" xfId="9159" xr:uid="{00000000-0005-0000-0000-000026250000}"/>
    <cellStyle name="Note 18 2 3" xfId="5417" xr:uid="{00000000-0005-0000-0000-000027250000}"/>
    <cellStyle name="Note 18 2 3 2" xfId="8367" xr:uid="{00000000-0005-0000-0000-000028250000}"/>
    <cellStyle name="Note 18 2 3 2 2" xfId="13107" xr:uid="{00000000-0005-0000-0000-000029250000}"/>
    <cellStyle name="Note 18 2 3 2 3" xfId="15636" xr:uid="{00000000-0005-0000-0000-00002A250000}"/>
    <cellStyle name="Note 18 2 4" xfId="4971" xr:uid="{00000000-0005-0000-0000-00002B250000}"/>
    <cellStyle name="Note 18 2 4 2" xfId="7923" xr:uid="{00000000-0005-0000-0000-00002C250000}"/>
    <cellStyle name="Note 18 2 4 2 2" xfId="12663" xr:uid="{00000000-0005-0000-0000-00002D250000}"/>
    <cellStyle name="Note 18 2 4 2 3" xfId="15192" xr:uid="{00000000-0005-0000-0000-00002E250000}"/>
    <cellStyle name="Note 18 2 5" xfId="6266" xr:uid="{00000000-0005-0000-0000-00002F250000}"/>
    <cellStyle name="Note 18 2 5 2" xfId="11180" xr:uid="{00000000-0005-0000-0000-000030250000}"/>
    <cellStyle name="Note 18 2 5 3" xfId="13788" xr:uid="{00000000-0005-0000-0000-000031250000}"/>
    <cellStyle name="Note 18 2 6" xfId="6869" xr:uid="{00000000-0005-0000-0000-000032250000}"/>
    <cellStyle name="Note 18 2 6 2" xfId="11638" xr:uid="{00000000-0005-0000-0000-000033250000}"/>
    <cellStyle name="Note 18 2 6 3" xfId="14177" xr:uid="{00000000-0005-0000-0000-000034250000}"/>
    <cellStyle name="Note 18 2 7" xfId="9648" xr:uid="{00000000-0005-0000-0000-000035250000}"/>
    <cellStyle name="Note 18 2 8" xfId="11479" xr:uid="{00000000-0005-0000-0000-000036250000}"/>
    <cellStyle name="Note 18 3" xfId="2595" xr:uid="{00000000-0005-0000-0000-000037250000}"/>
    <cellStyle name="Note 18 3 2" xfId="5416" xr:uid="{00000000-0005-0000-0000-000038250000}"/>
    <cellStyle name="Note 18 3 2 2" xfId="8366" xr:uid="{00000000-0005-0000-0000-000039250000}"/>
    <cellStyle name="Note 18 3 2 2 2" xfId="13106" xr:uid="{00000000-0005-0000-0000-00003A250000}"/>
    <cellStyle name="Note 18 3 2 2 3" xfId="15635" xr:uid="{00000000-0005-0000-0000-00003B250000}"/>
    <cellStyle name="Note 18 3 3" xfId="4970" xr:uid="{00000000-0005-0000-0000-00003C250000}"/>
    <cellStyle name="Note 18 3 3 2" xfId="7922" xr:uid="{00000000-0005-0000-0000-00003D250000}"/>
    <cellStyle name="Note 18 3 3 2 2" xfId="12662" xr:uid="{00000000-0005-0000-0000-00003E250000}"/>
    <cellStyle name="Note 18 3 3 2 3" xfId="15191" xr:uid="{00000000-0005-0000-0000-00003F250000}"/>
    <cellStyle name="Note 18 3 4" xfId="6868" xr:uid="{00000000-0005-0000-0000-000040250000}"/>
    <cellStyle name="Note 18 3 4 2" xfId="11637" xr:uid="{00000000-0005-0000-0000-000041250000}"/>
    <cellStyle name="Note 18 3 4 3" xfId="14176" xr:uid="{00000000-0005-0000-0000-000042250000}"/>
    <cellStyle name="Note 18 3 5" xfId="9647" xr:uid="{00000000-0005-0000-0000-000043250000}"/>
    <cellStyle name="Note 18 3 6" xfId="9323" xr:uid="{00000000-0005-0000-0000-000044250000}"/>
    <cellStyle name="Note 18 4" xfId="4374" xr:uid="{00000000-0005-0000-0000-000045250000}"/>
    <cellStyle name="Note 18 4 2" xfId="5860" xr:uid="{00000000-0005-0000-0000-000046250000}"/>
    <cellStyle name="Note 18 4 2 2" xfId="8810" xr:uid="{00000000-0005-0000-0000-000047250000}"/>
    <cellStyle name="Note 18 4 2 2 2" xfId="13550" xr:uid="{00000000-0005-0000-0000-000048250000}"/>
    <cellStyle name="Note 18 4 2 2 3" xfId="16079" xr:uid="{00000000-0005-0000-0000-000049250000}"/>
    <cellStyle name="Note 18 4 3" xfId="7351" xr:uid="{00000000-0005-0000-0000-00004A250000}"/>
    <cellStyle name="Note 18 4 3 2" xfId="12091" xr:uid="{00000000-0005-0000-0000-00004B250000}"/>
    <cellStyle name="Note 18 4 3 3" xfId="14620" xr:uid="{00000000-0005-0000-0000-00004C250000}"/>
    <cellStyle name="Note 18 4 4" xfId="10429" xr:uid="{00000000-0005-0000-0000-00004D250000}"/>
    <cellStyle name="Note 18 4 5" xfId="10087" xr:uid="{00000000-0005-0000-0000-00004E250000}"/>
    <cellStyle name="Note 18 5" xfId="4657" xr:uid="{00000000-0005-0000-0000-00004F250000}"/>
    <cellStyle name="Note 18 5 2" xfId="7611" xr:uid="{00000000-0005-0000-0000-000050250000}"/>
    <cellStyle name="Note 18 5 2 2" xfId="12351" xr:uid="{00000000-0005-0000-0000-000051250000}"/>
    <cellStyle name="Note 18 5 2 3" xfId="14880" xr:uid="{00000000-0005-0000-0000-000052250000}"/>
    <cellStyle name="Note 18 5 3" xfId="10690" xr:uid="{00000000-0005-0000-0000-000053250000}"/>
    <cellStyle name="Note 18 5 4" xfId="9959" xr:uid="{00000000-0005-0000-0000-000054250000}"/>
    <cellStyle name="Note 18 6" xfId="6267" xr:uid="{00000000-0005-0000-0000-000055250000}"/>
    <cellStyle name="Note 18 6 2" xfId="11181" xr:uid="{00000000-0005-0000-0000-000056250000}"/>
    <cellStyle name="Note 18 6 3" xfId="13789" xr:uid="{00000000-0005-0000-0000-000057250000}"/>
    <cellStyle name="Note 19" xfId="1800" xr:uid="{00000000-0005-0000-0000-000058250000}"/>
    <cellStyle name="Note 19 2" xfId="2598" xr:uid="{00000000-0005-0000-0000-000059250000}"/>
    <cellStyle name="Note 19 2 2" xfId="4377" xr:uid="{00000000-0005-0000-0000-00005A250000}"/>
    <cellStyle name="Note 19 2 2 2" xfId="5863" xr:uid="{00000000-0005-0000-0000-00005B250000}"/>
    <cellStyle name="Note 19 2 2 2 2" xfId="8813" xr:uid="{00000000-0005-0000-0000-00005C250000}"/>
    <cellStyle name="Note 19 2 2 2 2 2" xfId="13553" xr:uid="{00000000-0005-0000-0000-00005D250000}"/>
    <cellStyle name="Note 19 2 2 2 2 3" xfId="16082" xr:uid="{00000000-0005-0000-0000-00005E250000}"/>
    <cellStyle name="Note 19 2 2 3" xfId="7354" xr:uid="{00000000-0005-0000-0000-00005F250000}"/>
    <cellStyle name="Note 19 2 2 3 2" xfId="12094" xr:uid="{00000000-0005-0000-0000-000060250000}"/>
    <cellStyle name="Note 19 2 2 3 3" xfId="14623" xr:uid="{00000000-0005-0000-0000-000061250000}"/>
    <cellStyle name="Note 19 2 2 4" xfId="10432" xr:uid="{00000000-0005-0000-0000-000062250000}"/>
    <cellStyle name="Note 19 2 2 5" xfId="9158" xr:uid="{00000000-0005-0000-0000-000063250000}"/>
    <cellStyle name="Note 19 2 3" xfId="5419" xr:uid="{00000000-0005-0000-0000-000064250000}"/>
    <cellStyle name="Note 19 2 3 2" xfId="8369" xr:uid="{00000000-0005-0000-0000-000065250000}"/>
    <cellStyle name="Note 19 2 3 2 2" xfId="13109" xr:uid="{00000000-0005-0000-0000-000066250000}"/>
    <cellStyle name="Note 19 2 3 2 3" xfId="15638" xr:uid="{00000000-0005-0000-0000-000067250000}"/>
    <cellStyle name="Note 19 2 4" xfId="4973" xr:uid="{00000000-0005-0000-0000-000068250000}"/>
    <cellStyle name="Note 19 2 4 2" xfId="7925" xr:uid="{00000000-0005-0000-0000-000069250000}"/>
    <cellStyle name="Note 19 2 4 2 2" xfId="12665" xr:uid="{00000000-0005-0000-0000-00006A250000}"/>
    <cellStyle name="Note 19 2 4 2 3" xfId="15194" xr:uid="{00000000-0005-0000-0000-00006B250000}"/>
    <cellStyle name="Note 19 2 5" xfId="6264" xr:uid="{00000000-0005-0000-0000-00006C250000}"/>
    <cellStyle name="Note 19 2 5 2" xfId="11178" xr:uid="{00000000-0005-0000-0000-00006D250000}"/>
    <cellStyle name="Note 19 2 5 3" xfId="13786" xr:uid="{00000000-0005-0000-0000-00006E250000}"/>
    <cellStyle name="Note 19 2 6" xfId="6871" xr:uid="{00000000-0005-0000-0000-00006F250000}"/>
    <cellStyle name="Note 19 2 6 2" xfId="11640" xr:uid="{00000000-0005-0000-0000-000070250000}"/>
    <cellStyle name="Note 19 2 6 3" xfId="14179" xr:uid="{00000000-0005-0000-0000-000071250000}"/>
    <cellStyle name="Note 19 2 7" xfId="9650" xr:uid="{00000000-0005-0000-0000-000072250000}"/>
    <cellStyle name="Note 19 2 8" xfId="9322" xr:uid="{00000000-0005-0000-0000-000073250000}"/>
    <cellStyle name="Note 19 3" xfId="2597" xr:uid="{00000000-0005-0000-0000-000074250000}"/>
    <cellStyle name="Note 19 3 2" xfId="5418" xr:uid="{00000000-0005-0000-0000-000075250000}"/>
    <cellStyle name="Note 19 3 2 2" xfId="8368" xr:uid="{00000000-0005-0000-0000-000076250000}"/>
    <cellStyle name="Note 19 3 2 2 2" xfId="13108" xr:uid="{00000000-0005-0000-0000-000077250000}"/>
    <cellStyle name="Note 19 3 2 2 3" xfId="15637" xr:uid="{00000000-0005-0000-0000-000078250000}"/>
    <cellStyle name="Note 19 3 3" xfId="4972" xr:uid="{00000000-0005-0000-0000-000079250000}"/>
    <cellStyle name="Note 19 3 3 2" xfId="7924" xr:uid="{00000000-0005-0000-0000-00007A250000}"/>
    <cellStyle name="Note 19 3 3 2 2" xfId="12664" xr:uid="{00000000-0005-0000-0000-00007B250000}"/>
    <cellStyle name="Note 19 3 3 2 3" xfId="15193" xr:uid="{00000000-0005-0000-0000-00007C250000}"/>
    <cellStyle name="Note 19 3 4" xfId="6870" xr:uid="{00000000-0005-0000-0000-00007D250000}"/>
    <cellStyle name="Note 19 3 4 2" xfId="11639" xr:uid="{00000000-0005-0000-0000-00007E250000}"/>
    <cellStyle name="Note 19 3 4 3" xfId="14178" xr:uid="{00000000-0005-0000-0000-00007F250000}"/>
    <cellStyle name="Note 19 3 5" xfId="9649" xr:uid="{00000000-0005-0000-0000-000080250000}"/>
    <cellStyle name="Note 19 3 6" xfId="9466" xr:uid="{00000000-0005-0000-0000-000081250000}"/>
    <cellStyle name="Note 19 4" xfId="4376" xr:uid="{00000000-0005-0000-0000-000082250000}"/>
    <cellStyle name="Note 19 4 2" xfId="5862" xr:uid="{00000000-0005-0000-0000-000083250000}"/>
    <cellStyle name="Note 19 4 2 2" xfId="8812" xr:uid="{00000000-0005-0000-0000-000084250000}"/>
    <cellStyle name="Note 19 4 2 2 2" xfId="13552" xr:uid="{00000000-0005-0000-0000-000085250000}"/>
    <cellStyle name="Note 19 4 2 2 3" xfId="16081" xr:uid="{00000000-0005-0000-0000-000086250000}"/>
    <cellStyle name="Note 19 4 3" xfId="7353" xr:uid="{00000000-0005-0000-0000-000087250000}"/>
    <cellStyle name="Note 19 4 3 2" xfId="12093" xr:uid="{00000000-0005-0000-0000-000088250000}"/>
    <cellStyle name="Note 19 4 3 3" xfId="14622" xr:uid="{00000000-0005-0000-0000-000089250000}"/>
    <cellStyle name="Note 19 4 4" xfId="10431" xr:uid="{00000000-0005-0000-0000-00008A250000}"/>
    <cellStyle name="Note 19 4 5" xfId="10086" xr:uid="{00000000-0005-0000-0000-00008B250000}"/>
    <cellStyle name="Note 19 5" xfId="4658" xr:uid="{00000000-0005-0000-0000-00008C250000}"/>
    <cellStyle name="Note 19 5 2" xfId="7612" xr:uid="{00000000-0005-0000-0000-00008D250000}"/>
    <cellStyle name="Note 19 5 2 2" xfId="12352" xr:uid="{00000000-0005-0000-0000-00008E250000}"/>
    <cellStyle name="Note 19 5 2 3" xfId="14881" xr:uid="{00000000-0005-0000-0000-00008F250000}"/>
    <cellStyle name="Note 19 5 3" xfId="10691" xr:uid="{00000000-0005-0000-0000-000090250000}"/>
    <cellStyle name="Note 19 5 4" xfId="9030" xr:uid="{00000000-0005-0000-0000-000091250000}"/>
    <cellStyle name="Note 19 6" xfId="6265" xr:uid="{00000000-0005-0000-0000-000092250000}"/>
    <cellStyle name="Note 19 6 2" xfId="11179" xr:uid="{00000000-0005-0000-0000-000093250000}"/>
    <cellStyle name="Note 19 6 3" xfId="13787" xr:uid="{00000000-0005-0000-0000-000094250000}"/>
    <cellStyle name="Note 2" xfId="1801" xr:uid="{00000000-0005-0000-0000-000095250000}"/>
    <cellStyle name="Note 2 2" xfId="2600" xr:uid="{00000000-0005-0000-0000-000096250000}"/>
    <cellStyle name="Note 2 2 2" xfId="4379" xr:uid="{00000000-0005-0000-0000-000097250000}"/>
    <cellStyle name="Note 2 2 2 2" xfId="5865" xr:uid="{00000000-0005-0000-0000-000098250000}"/>
    <cellStyle name="Note 2 2 2 2 2" xfId="8815" xr:uid="{00000000-0005-0000-0000-000099250000}"/>
    <cellStyle name="Note 2 2 2 2 2 2" xfId="13555" xr:uid="{00000000-0005-0000-0000-00009A250000}"/>
    <cellStyle name="Note 2 2 2 2 2 3" xfId="16084" xr:uid="{00000000-0005-0000-0000-00009B250000}"/>
    <cellStyle name="Note 2 2 2 3" xfId="7356" xr:uid="{00000000-0005-0000-0000-00009C250000}"/>
    <cellStyle name="Note 2 2 2 3 2" xfId="12096" xr:uid="{00000000-0005-0000-0000-00009D250000}"/>
    <cellStyle name="Note 2 2 2 3 3" xfId="14625" xr:uid="{00000000-0005-0000-0000-00009E250000}"/>
    <cellStyle name="Note 2 2 2 4" xfId="10434" xr:uid="{00000000-0005-0000-0000-00009F250000}"/>
    <cellStyle name="Note 2 2 2 5" xfId="9157" xr:uid="{00000000-0005-0000-0000-0000A0250000}"/>
    <cellStyle name="Note 2 2 3" xfId="5421" xr:uid="{00000000-0005-0000-0000-0000A1250000}"/>
    <cellStyle name="Note 2 2 3 2" xfId="8371" xr:uid="{00000000-0005-0000-0000-0000A2250000}"/>
    <cellStyle name="Note 2 2 3 2 2" xfId="13111" xr:uid="{00000000-0005-0000-0000-0000A3250000}"/>
    <cellStyle name="Note 2 2 3 2 3" xfId="15640" xr:uid="{00000000-0005-0000-0000-0000A4250000}"/>
    <cellStyle name="Note 2 2 4" xfId="4975" xr:uid="{00000000-0005-0000-0000-0000A5250000}"/>
    <cellStyle name="Note 2 2 4 2" xfId="7927" xr:uid="{00000000-0005-0000-0000-0000A6250000}"/>
    <cellStyle name="Note 2 2 4 2 2" xfId="12667" xr:uid="{00000000-0005-0000-0000-0000A7250000}"/>
    <cellStyle name="Note 2 2 4 2 3" xfId="15196" xr:uid="{00000000-0005-0000-0000-0000A8250000}"/>
    <cellStyle name="Note 2 2 5" xfId="6262" xr:uid="{00000000-0005-0000-0000-0000A9250000}"/>
    <cellStyle name="Note 2 2 5 2" xfId="11176" xr:uid="{00000000-0005-0000-0000-0000AA250000}"/>
    <cellStyle name="Note 2 2 5 3" xfId="13784" xr:uid="{00000000-0005-0000-0000-0000AB250000}"/>
    <cellStyle name="Note 2 2 6" xfId="6873" xr:uid="{00000000-0005-0000-0000-0000AC250000}"/>
    <cellStyle name="Note 2 2 6 2" xfId="11642" xr:uid="{00000000-0005-0000-0000-0000AD250000}"/>
    <cellStyle name="Note 2 2 6 3" xfId="14181" xr:uid="{00000000-0005-0000-0000-0000AE250000}"/>
    <cellStyle name="Note 2 2 7" xfId="9652" xr:uid="{00000000-0005-0000-0000-0000AF250000}"/>
    <cellStyle name="Note 2 2 8" xfId="9465" xr:uid="{00000000-0005-0000-0000-0000B0250000}"/>
    <cellStyle name="Note 2 3" xfId="2599" xr:uid="{00000000-0005-0000-0000-0000B1250000}"/>
    <cellStyle name="Note 2 3 2" xfId="5420" xr:uid="{00000000-0005-0000-0000-0000B2250000}"/>
    <cellStyle name="Note 2 3 2 2" xfId="8370" xr:uid="{00000000-0005-0000-0000-0000B3250000}"/>
    <cellStyle name="Note 2 3 2 2 2" xfId="13110" xr:uid="{00000000-0005-0000-0000-0000B4250000}"/>
    <cellStyle name="Note 2 3 2 2 3" xfId="15639" xr:uid="{00000000-0005-0000-0000-0000B5250000}"/>
    <cellStyle name="Note 2 3 3" xfId="4974" xr:uid="{00000000-0005-0000-0000-0000B6250000}"/>
    <cellStyle name="Note 2 3 3 2" xfId="7926" xr:uid="{00000000-0005-0000-0000-0000B7250000}"/>
    <cellStyle name="Note 2 3 3 2 2" xfId="12666" xr:uid="{00000000-0005-0000-0000-0000B8250000}"/>
    <cellStyle name="Note 2 3 3 2 3" xfId="15195" xr:uid="{00000000-0005-0000-0000-0000B9250000}"/>
    <cellStyle name="Note 2 3 4" xfId="6872" xr:uid="{00000000-0005-0000-0000-0000BA250000}"/>
    <cellStyle name="Note 2 3 4 2" xfId="11641" xr:uid="{00000000-0005-0000-0000-0000BB250000}"/>
    <cellStyle name="Note 2 3 4 3" xfId="14180" xr:uid="{00000000-0005-0000-0000-0000BC250000}"/>
    <cellStyle name="Note 2 3 5" xfId="9651" xr:uid="{00000000-0005-0000-0000-0000BD250000}"/>
    <cellStyle name="Note 2 3 6" xfId="11478" xr:uid="{00000000-0005-0000-0000-0000BE250000}"/>
    <cellStyle name="Note 2 4" xfId="4378" xr:uid="{00000000-0005-0000-0000-0000BF250000}"/>
    <cellStyle name="Note 2 4 2" xfId="5864" xr:uid="{00000000-0005-0000-0000-0000C0250000}"/>
    <cellStyle name="Note 2 4 2 2" xfId="8814" xr:uid="{00000000-0005-0000-0000-0000C1250000}"/>
    <cellStyle name="Note 2 4 2 2 2" xfId="13554" xr:uid="{00000000-0005-0000-0000-0000C2250000}"/>
    <cellStyle name="Note 2 4 2 2 3" xfId="16083" xr:uid="{00000000-0005-0000-0000-0000C3250000}"/>
    <cellStyle name="Note 2 4 3" xfId="7355" xr:uid="{00000000-0005-0000-0000-0000C4250000}"/>
    <cellStyle name="Note 2 4 3 2" xfId="12095" xr:uid="{00000000-0005-0000-0000-0000C5250000}"/>
    <cellStyle name="Note 2 4 3 3" xfId="14624" xr:uid="{00000000-0005-0000-0000-0000C6250000}"/>
    <cellStyle name="Note 2 4 4" xfId="10433" xr:uid="{00000000-0005-0000-0000-0000C7250000}"/>
    <cellStyle name="Note 2 4 5" xfId="10085" xr:uid="{00000000-0005-0000-0000-0000C8250000}"/>
    <cellStyle name="Note 2 5" xfId="4659" xr:uid="{00000000-0005-0000-0000-0000C9250000}"/>
    <cellStyle name="Note 2 5 2" xfId="7613" xr:uid="{00000000-0005-0000-0000-0000CA250000}"/>
    <cellStyle name="Note 2 5 2 2" xfId="12353" xr:uid="{00000000-0005-0000-0000-0000CB250000}"/>
    <cellStyle name="Note 2 5 2 3" xfId="14882" xr:uid="{00000000-0005-0000-0000-0000CC250000}"/>
    <cellStyle name="Note 2 5 3" xfId="10692" xr:uid="{00000000-0005-0000-0000-0000CD250000}"/>
    <cellStyle name="Note 2 5 4" xfId="9958" xr:uid="{00000000-0005-0000-0000-0000CE250000}"/>
    <cellStyle name="Note 2 6" xfId="6263" xr:uid="{00000000-0005-0000-0000-0000CF250000}"/>
    <cellStyle name="Note 2 6 2" xfId="11177" xr:uid="{00000000-0005-0000-0000-0000D0250000}"/>
    <cellStyle name="Note 2 6 3" xfId="13785" xr:uid="{00000000-0005-0000-0000-0000D1250000}"/>
    <cellStyle name="Note 20" xfId="1802" xr:uid="{00000000-0005-0000-0000-0000D2250000}"/>
    <cellStyle name="Note 20 2" xfId="2602" xr:uid="{00000000-0005-0000-0000-0000D3250000}"/>
    <cellStyle name="Note 20 2 2" xfId="4381" xr:uid="{00000000-0005-0000-0000-0000D4250000}"/>
    <cellStyle name="Note 20 2 2 2" xfId="5867" xr:uid="{00000000-0005-0000-0000-0000D5250000}"/>
    <cellStyle name="Note 20 2 2 2 2" xfId="8817" xr:uid="{00000000-0005-0000-0000-0000D6250000}"/>
    <cellStyle name="Note 20 2 2 2 2 2" xfId="13557" xr:uid="{00000000-0005-0000-0000-0000D7250000}"/>
    <cellStyle name="Note 20 2 2 2 2 3" xfId="16086" xr:uid="{00000000-0005-0000-0000-0000D8250000}"/>
    <cellStyle name="Note 20 2 2 3" xfId="7358" xr:uid="{00000000-0005-0000-0000-0000D9250000}"/>
    <cellStyle name="Note 20 2 2 3 2" xfId="12098" xr:uid="{00000000-0005-0000-0000-0000DA250000}"/>
    <cellStyle name="Note 20 2 2 3 3" xfId="14627" xr:uid="{00000000-0005-0000-0000-0000DB250000}"/>
    <cellStyle name="Note 20 2 2 4" xfId="10436" xr:uid="{00000000-0005-0000-0000-0000DC250000}"/>
    <cellStyle name="Note 20 2 2 5" xfId="9156" xr:uid="{00000000-0005-0000-0000-0000DD250000}"/>
    <cellStyle name="Note 20 2 3" xfId="5423" xr:uid="{00000000-0005-0000-0000-0000DE250000}"/>
    <cellStyle name="Note 20 2 3 2" xfId="8373" xr:uid="{00000000-0005-0000-0000-0000DF250000}"/>
    <cellStyle name="Note 20 2 3 2 2" xfId="13113" xr:uid="{00000000-0005-0000-0000-0000E0250000}"/>
    <cellStyle name="Note 20 2 3 2 3" xfId="15642" xr:uid="{00000000-0005-0000-0000-0000E1250000}"/>
    <cellStyle name="Note 20 2 4" xfId="4977" xr:uid="{00000000-0005-0000-0000-0000E2250000}"/>
    <cellStyle name="Note 20 2 4 2" xfId="7929" xr:uid="{00000000-0005-0000-0000-0000E3250000}"/>
    <cellStyle name="Note 20 2 4 2 2" xfId="12669" xr:uid="{00000000-0005-0000-0000-0000E4250000}"/>
    <cellStyle name="Note 20 2 4 2 3" xfId="15198" xr:uid="{00000000-0005-0000-0000-0000E5250000}"/>
    <cellStyle name="Note 20 2 5" xfId="6260" xr:uid="{00000000-0005-0000-0000-0000E6250000}"/>
    <cellStyle name="Note 20 2 5 2" xfId="11174" xr:uid="{00000000-0005-0000-0000-0000E7250000}"/>
    <cellStyle name="Note 20 2 5 3" xfId="13782" xr:uid="{00000000-0005-0000-0000-0000E8250000}"/>
    <cellStyle name="Note 20 2 6" xfId="6875" xr:uid="{00000000-0005-0000-0000-0000E9250000}"/>
    <cellStyle name="Note 20 2 6 2" xfId="11644" xr:uid="{00000000-0005-0000-0000-0000EA250000}"/>
    <cellStyle name="Note 20 2 6 3" xfId="14183" xr:uid="{00000000-0005-0000-0000-0000EB250000}"/>
    <cellStyle name="Note 20 2 7" xfId="9654" xr:uid="{00000000-0005-0000-0000-0000EC250000}"/>
    <cellStyle name="Note 20 2 8" xfId="11477" xr:uid="{00000000-0005-0000-0000-0000ED250000}"/>
    <cellStyle name="Note 20 3" xfId="2601" xr:uid="{00000000-0005-0000-0000-0000EE250000}"/>
    <cellStyle name="Note 20 3 2" xfId="5422" xr:uid="{00000000-0005-0000-0000-0000EF250000}"/>
    <cellStyle name="Note 20 3 2 2" xfId="8372" xr:uid="{00000000-0005-0000-0000-0000F0250000}"/>
    <cellStyle name="Note 20 3 2 2 2" xfId="13112" xr:uid="{00000000-0005-0000-0000-0000F1250000}"/>
    <cellStyle name="Note 20 3 2 2 3" xfId="15641" xr:uid="{00000000-0005-0000-0000-0000F2250000}"/>
    <cellStyle name="Note 20 3 3" xfId="4976" xr:uid="{00000000-0005-0000-0000-0000F3250000}"/>
    <cellStyle name="Note 20 3 3 2" xfId="7928" xr:uid="{00000000-0005-0000-0000-0000F4250000}"/>
    <cellStyle name="Note 20 3 3 2 2" xfId="12668" xr:uid="{00000000-0005-0000-0000-0000F5250000}"/>
    <cellStyle name="Note 20 3 3 2 3" xfId="15197" xr:uid="{00000000-0005-0000-0000-0000F6250000}"/>
    <cellStyle name="Note 20 3 4" xfId="6874" xr:uid="{00000000-0005-0000-0000-0000F7250000}"/>
    <cellStyle name="Note 20 3 4 2" xfId="11643" xr:uid="{00000000-0005-0000-0000-0000F8250000}"/>
    <cellStyle name="Note 20 3 4 3" xfId="14182" xr:uid="{00000000-0005-0000-0000-0000F9250000}"/>
    <cellStyle name="Note 20 3 5" xfId="9653" xr:uid="{00000000-0005-0000-0000-0000FA250000}"/>
    <cellStyle name="Note 20 3 6" xfId="9321" xr:uid="{00000000-0005-0000-0000-0000FB250000}"/>
    <cellStyle name="Note 20 4" xfId="4380" xr:uid="{00000000-0005-0000-0000-0000FC250000}"/>
    <cellStyle name="Note 20 4 2" xfId="5866" xr:uid="{00000000-0005-0000-0000-0000FD250000}"/>
    <cellStyle name="Note 20 4 2 2" xfId="8816" xr:uid="{00000000-0005-0000-0000-0000FE250000}"/>
    <cellStyle name="Note 20 4 2 2 2" xfId="13556" xr:uid="{00000000-0005-0000-0000-0000FF250000}"/>
    <cellStyle name="Note 20 4 2 2 3" xfId="16085" xr:uid="{00000000-0005-0000-0000-000000260000}"/>
    <cellStyle name="Note 20 4 3" xfId="7357" xr:uid="{00000000-0005-0000-0000-000001260000}"/>
    <cellStyle name="Note 20 4 3 2" xfId="12097" xr:uid="{00000000-0005-0000-0000-000002260000}"/>
    <cellStyle name="Note 20 4 3 3" xfId="14626" xr:uid="{00000000-0005-0000-0000-000003260000}"/>
    <cellStyle name="Note 20 4 4" xfId="10435" xr:uid="{00000000-0005-0000-0000-000004260000}"/>
    <cellStyle name="Note 20 4 5" xfId="10084" xr:uid="{00000000-0005-0000-0000-000005260000}"/>
    <cellStyle name="Note 20 5" xfId="4660" xr:uid="{00000000-0005-0000-0000-000006260000}"/>
    <cellStyle name="Note 20 5 2" xfId="7614" xr:uid="{00000000-0005-0000-0000-000007260000}"/>
    <cellStyle name="Note 20 5 2 2" xfId="12354" xr:uid="{00000000-0005-0000-0000-000008260000}"/>
    <cellStyle name="Note 20 5 2 3" xfId="14883" xr:uid="{00000000-0005-0000-0000-000009260000}"/>
    <cellStyle name="Note 20 5 3" xfId="10693" xr:uid="{00000000-0005-0000-0000-00000A260000}"/>
    <cellStyle name="Note 20 5 4" xfId="9029" xr:uid="{00000000-0005-0000-0000-00000B260000}"/>
    <cellStyle name="Note 20 6" xfId="6261" xr:uid="{00000000-0005-0000-0000-00000C260000}"/>
    <cellStyle name="Note 20 6 2" xfId="11175" xr:uid="{00000000-0005-0000-0000-00000D260000}"/>
    <cellStyle name="Note 20 6 3" xfId="13783" xr:uid="{00000000-0005-0000-0000-00000E260000}"/>
    <cellStyle name="Note 21" xfId="1803" xr:uid="{00000000-0005-0000-0000-00000F260000}"/>
    <cellStyle name="Note 21 2" xfId="2604" xr:uid="{00000000-0005-0000-0000-000010260000}"/>
    <cellStyle name="Note 21 2 2" xfId="4383" xr:uid="{00000000-0005-0000-0000-000011260000}"/>
    <cellStyle name="Note 21 2 2 2" xfId="5869" xr:uid="{00000000-0005-0000-0000-000012260000}"/>
    <cellStyle name="Note 21 2 2 2 2" xfId="8819" xr:uid="{00000000-0005-0000-0000-000013260000}"/>
    <cellStyle name="Note 21 2 2 2 2 2" xfId="13559" xr:uid="{00000000-0005-0000-0000-000014260000}"/>
    <cellStyle name="Note 21 2 2 2 2 3" xfId="16088" xr:uid="{00000000-0005-0000-0000-000015260000}"/>
    <cellStyle name="Note 21 2 2 3" xfId="7360" xr:uid="{00000000-0005-0000-0000-000016260000}"/>
    <cellStyle name="Note 21 2 2 3 2" xfId="12100" xr:uid="{00000000-0005-0000-0000-000017260000}"/>
    <cellStyle name="Note 21 2 2 3 3" xfId="14629" xr:uid="{00000000-0005-0000-0000-000018260000}"/>
    <cellStyle name="Note 21 2 2 4" xfId="10438" xr:uid="{00000000-0005-0000-0000-000019260000}"/>
    <cellStyle name="Note 21 2 2 5" xfId="9155" xr:uid="{00000000-0005-0000-0000-00001A260000}"/>
    <cellStyle name="Note 21 2 3" xfId="5425" xr:uid="{00000000-0005-0000-0000-00001B260000}"/>
    <cellStyle name="Note 21 2 3 2" xfId="8375" xr:uid="{00000000-0005-0000-0000-00001C260000}"/>
    <cellStyle name="Note 21 2 3 2 2" xfId="13115" xr:uid="{00000000-0005-0000-0000-00001D260000}"/>
    <cellStyle name="Note 21 2 3 2 3" xfId="15644" xr:uid="{00000000-0005-0000-0000-00001E260000}"/>
    <cellStyle name="Note 21 2 4" xfId="4979" xr:uid="{00000000-0005-0000-0000-00001F260000}"/>
    <cellStyle name="Note 21 2 4 2" xfId="7931" xr:uid="{00000000-0005-0000-0000-000020260000}"/>
    <cellStyle name="Note 21 2 4 2 2" xfId="12671" xr:uid="{00000000-0005-0000-0000-000021260000}"/>
    <cellStyle name="Note 21 2 4 2 3" xfId="15200" xr:uid="{00000000-0005-0000-0000-000022260000}"/>
    <cellStyle name="Note 21 2 5" xfId="6258" xr:uid="{00000000-0005-0000-0000-000023260000}"/>
    <cellStyle name="Note 21 2 5 2" xfId="11172" xr:uid="{00000000-0005-0000-0000-000024260000}"/>
    <cellStyle name="Note 21 2 5 3" xfId="13780" xr:uid="{00000000-0005-0000-0000-000025260000}"/>
    <cellStyle name="Note 21 2 6" xfId="6877" xr:uid="{00000000-0005-0000-0000-000026260000}"/>
    <cellStyle name="Note 21 2 6 2" xfId="11646" xr:uid="{00000000-0005-0000-0000-000027260000}"/>
    <cellStyle name="Note 21 2 6 3" xfId="14185" xr:uid="{00000000-0005-0000-0000-000028260000}"/>
    <cellStyle name="Note 21 2 7" xfId="9656" xr:uid="{00000000-0005-0000-0000-000029260000}"/>
    <cellStyle name="Note 21 2 8" xfId="9320" xr:uid="{00000000-0005-0000-0000-00002A260000}"/>
    <cellStyle name="Note 21 3" xfId="2603" xr:uid="{00000000-0005-0000-0000-00002B260000}"/>
    <cellStyle name="Note 21 3 2" xfId="5424" xr:uid="{00000000-0005-0000-0000-00002C260000}"/>
    <cellStyle name="Note 21 3 2 2" xfId="8374" xr:uid="{00000000-0005-0000-0000-00002D260000}"/>
    <cellStyle name="Note 21 3 2 2 2" xfId="13114" xr:uid="{00000000-0005-0000-0000-00002E260000}"/>
    <cellStyle name="Note 21 3 2 2 3" xfId="15643" xr:uid="{00000000-0005-0000-0000-00002F260000}"/>
    <cellStyle name="Note 21 3 3" xfId="4978" xr:uid="{00000000-0005-0000-0000-000030260000}"/>
    <cellStyle name="Note 21 3 3 2" xfId="7930" xr:uid="{00000000-0005-0000-0000-000031260000}"/>
    <cellStyle name="Note 21 3 3 2 2" xfId="12670" xr:uid="{00000000-0005-0000-0000-000032260000}"/>
    <cellStyle name="Note 21 3 3 2 3" xfId="15199" xr:uid="{00000000-0005-0000-0000-000033260000}"/>
    <cellStyle name="Note 21 3 4" xfId="6876" xr:uid="{00000000-0005-0000-0000-000034260000}"/>
    <cellStyle name="Note 21 3 4 2" xfId="11645" xr:uid="{00000000-0005-0000-0000-000035260000}"/>
    <cellStyle name="Note 21 3 4 3" xfId="14184" xr:uid="{00000000-0005-0000-0000-000036260000}"/>
    <cellStyle name="Note 21 3 5" xfId="9655" xr:uid="{00000000-0005-0000-0000-000037260000}"/>
    <cellStyle name="Note 21 3 6" xfId="9464" xr:uid="{00000000-0005-0000-0000-000038260000}"/>
    <cellStyle name="Note 21 4" xfId="4382" xr:uid="{00000000-0005-0000-0000-000039260000}"/>
    <cellStyle name="Note 21 4 2" xfId="5868" xr:uid="{00000000-0005-0000-0000-00003A260000}"/>
    <cellStyle name="Note 21 4 2 2" xfId="8818" xr:uid="{00000000-0005-0000-0000-00003B260000}"/>
    <cellStyle name="Note 21 4 2 2 2" xfId="13558" xr:uid="{00000000-0005-0000-0000-00003C260000}"/>
    <cellStyle name="Note 21 4 2 2 3" xfId="16087" xr:uid="{00000000-0005-0000-0000-00003D260000}"/>
    <cellStyle name="Note 21 4 3" xfId="7359" xr:uid="{00000000-0005-0000-0000-00003E260000}"/>
    <cellStyle name="Note 21 4 3 2" xfId="12099" xr:uid="{00000000-0005-0000-0000-00003F260000}"/>
    <cellStyle name="Note 21 4 3 3" xfId="14628" xr:uid="{00000000-0005-0000-0000-000040260000}"/>
    <cellStyle name="Note 21 4 4" xfId="10437" xr:uid="{00000000-0005-0000-0000-000041260000}"/>
    <cellStyle name="Note 21 4 5" xfId="10083" xr:uid="{00000000-0005-0000-0000-000042260000}"/>
    <cellStyle name="Note 21 5" xfId="4661" xr:uid="{00000000-0005-0000-0000-000043260000}"/>
    <cellStyle name="Note 21 5 2" xfId="7615" xr:uid="{00000000-0005-0000-0000-000044260000}"/>
    <cellStyle name="Note 21 5 2 2" xfId="12355" xr:uid="{00000000-0005-0000-0000-000045260000}"/>
    <cellStyle name="Note 21 5 2 3" xfId="14884" xr:uid="{00000000-0005-0000-0000-000046260000}"/>
    <cellStyle name="Note 21 5 3" xfId="10694" xr:uid="{00000000-0005-0000-0000-000047260000}"/>
    <cellStyle name="Note 21 5 4" xfId="9957" xr:uid="{00000000-0005-0000-0000-000048260000}"/>
    <cellStyle name="Note 21 6" xfId="6259" xr:uid="{00000000-0005-0000-0000-000049260000}"/>
    <cellStyle name="Note 21 6 2" xfId="11173" xr:uid="{00000000-0005-0000-0000-00004A260000}"/>
    <cellStyle name="Note 21 6 3" xfId="13781" xr:uid="{00000000-0005-0000-0000-00004B260000}"/>
    <cellStyle name="Note 22" xfId="1804" xr:uid="{00000000-0005-0000-0000-00004C260000}"/>
    <cellStyle name="Note 22 2" xfId="2606" xr:uid="{00000000-0005-0000-0000-00004D260000}"/>
    <cellStyle name="Note 22 2 2" xfId="4385" xr:uid="{00000000-0005-0000-0000-00004E260000}"/>
    <cellStyle name="Note 22 2 2 2" xfId="5871" xr:uid="{00000000-0005-0000-0000-00004F260000}"/>
    <cellStyle name="Note 22 2 2 2 2" xfId="8821" xr:uid="{00000000-0005-0000-0000-000050260000}"/>
    <cellStyle name="Note 22 2 2 2 2 2" xfId="13561" xr:uid="{00000000-0005-0000-0000-000051260000}"/>
    <cellStyle name="Note 22 2 2 2 2 3" xfId="16090" xr:uid="{00000000-0005-0000-0000-000052260000}"/>
    <cellStyle name="Note 22 2 2 3" xfId="7362" xr:uid="{00000000-0005-0000-0000-000053260000}"/>
    <cellStyle name="Note 22 2 2 3 2" xfId="12102" xr:uid="{00000000-0005-0000-0000-000054260000}"/>
    <cellStyle name="Note 22 2 2 3 3" xfId="14631" xr:uid="{00000000-0005-0000-0000-000055260000}"/>
    <cellStyle name="Note 22 2 2 4" xfId="10440" xr:uid="{00000000-0005-0000-0000-000056260000}"/>
    <cellStyle name="Note 22 2 2 5" xfId="9154" xr:uid="{00000000-0005-0000-0000-000057260000}"/>
    <cellStyle name="Note 22 2 3" xfId="5427" xr:uid="{00000000-0005-0000-0000-000058260000}"/>
    <cellStyle name="Note 22 2 3 2" xfId="8377" xr:uid="{00000000-0005-0000-0000-000059260000}"/>
    <cellStyle name="Note 22 2 3 2 2" xfId="13117" xr:uid="{00000000-0005-0000-0000-00005A260000}"/>
    <cellStyle name="Note 22 2 3 2 3" xfId="15646" xr:uid="{00000000-0005-0000-0000-00005B260000}"/>
    <cellStyle name="Note 22 2 4" xfId="4981" xr:uid="{00000000-0005-0000-0000-00005C260000}"/>
    <cellStyle name="Note 22 2 4 2" xfId="7933" xr:uid="{00000000-0005-0000-0000-00005D260000}"/>
    <cellStyle name="Note 22 2 4 2 2" xfId="12673" xr:uid="{00000000-0005-0000-0000-00005E260000}"/>
    <cellStyle name="Note 22 2 4 2 3" xfId="15202" xr:uid="{00000000-0005-0000-0000-00005F260000}"/>
    <cellStyle name="Note 22 2 5" xfId="6256" xr:uid="{00000000-0005-0000-0000-000060260000}"/>
    <cellStyle name="Note 22 2 5 2" xfId="11170" xr:uid="{00000000-0005-0000-0000-000061260000}"/>
    <cellStyle name="Note 22 2 5 3" xfId="13778" xr:uid="{00000000-0005-0000-0000-000062260000}"/>
    <cellStyle name="Note 22 2 6" xfId="6879" xr:uid="{00000000-0005-0000-0000-000063260000}"/>
    <cellStyle name="Note 22 2 6 2" xfId="11648" xr:uid="{00000000-0005-0000-0000-000064260000}"/>
    <cellStyle name="Note 22 2 6 3" xfId="14187" xr:uid="{00000000-0005-0000-0000-000065260000}"/>
    <cellStyle name="Note 22 2 7" xfId="9658" xr:uid="{00000000-0005-0000-0000-000066260000}"/>
    <cellStyle name="Note 22 2 8" xfId="11975" xr:uid="{00000000-0005-0000-0000-000067260000}"/>
    <cellStyle name="Note 22 3" xfId="2605" xr:uid="{00000000-0005-0000-0000-000068260000}"/>
    <cellStyle name="Note 22 3 2" xfId="5426" xr:uid="{00000000-0005-0000-0000-000069260000}"/>
    <cellStyle name="Note 22 3 2 2" xfId="8376" xr:uid="{00000000-0005-0000-0000-00006A260000}"/>
    <cellStyle name="Note 22 3 2 2 2" xfId="13116" xr:uid="{00000000-0005-0000-0000-00006B260000}"/>
    <cellStyle name="Note 22 3 2 2 3" xfId="15645" xr:uid="{00000000-0005-0000-0000-00006C260000}"/>
    <cellStyle name="Note 22 3 3" xfId="4980" xr:uid="{00000000-0005-0000-0000-00006D260000}"/>
    <cellStyle name="Note 22 3 3 2" xfId="7932" xr:uid="{00000000-0005-0000-0000-00006E260000}"/>
    <cellStyle name="Note 22 3 3 2 2" xfId="12672" xr:uid="{00000000-0005-0000-0000-00006F260000}"/>
    <cellStyle name="Note 22 3 3 2 3" xfId="15201" xr:uid="{00000000-0005-0000-0000-000070260000}"/>
    <cellStyle name="Note 22 3 4" xfId="6878" xr:uid="{00000000-0005-0000-0000-000071260000}"/>
    <cellStyle name="Note 22 3 4 2" xfId="11647" xr:uid="{00000000-0005-0000-0000-000072260000}"/>
    <cellStyle name="Note 22 3 4 3" xfId="14186" xr:uid="{00000000-0005-0000-0000-000073260000}"/>
    <cellStyle name="Note 22 3 5" xfId="9657" xr:uid="{00000000-0005-0000-0000-000074260000}"/>
    <cellStyle name="Note 22 3 6" xfId="11476" xr:uid="{00000000-0005-0000-0000-000075260000}"/>
    <cellStyle name="Note 22 4" xfId="4384" xr:uid="{00000000-0005-0000-0000-000076260000}"/>
    <cellStyle name="Note 22 4 2" xfId="5870" xr:uid="{00000000-0005-0000-0000-000077260000}"/>
    <cellStyle name="Note 22 4 2 2" xfId="8820" xr:uid="{00000000-0005-0000-0000-000078260000}"/>
    <cellStyle name="Note 22 4 2 2 2" xfId="13560" xr:uid="{00000000-0005-0000-0000-000079260000}"/>
    <cellStyle name="Note 22 4 2 2 3" xfId="16089" xr:uid="{00000000-0005-0000-0000-00007A260000}"/>
    <cellStyle name="Note 22 4 3" xfId="7361" xr:uid="{00000000-0005-0000-0000-00007B260000}"/>
    <cellStyle name="Note 22 4 3 2" xfId="12101" xr:uid="{00000000-0005-0000-0000-00007C260000}"/>
    <cellStyle name="Note 22 4 3 3" xfId="14630" xr:uid="{00000000-0005-0000-0000-00007D260000}"/>
    <cellStyle name="Note 22 4 4" xfId="10439" xr:uid="{00000000-0005-0000-0000-00007E260000}"/>
    <cellStyle name="Note 22 4 5" xfId="10082" xr:uid="{00000000-0005-0000-0000-00007F260000}"/>
    <cellStyle name="Note 22 5" xfId="4662" xr:uid="{00000000-0005-0000-0000-000080260000}"/>
    <cellStyle name="Note 22 5 2" xfId="7616" xr:uid="{00000000-0005-0000-0000-000081260000}"/>
    <cellStyle name="Note 22 5 2 2" xfId="12356" xr:uid="{00000000-0005-0000-0000-000082260000}"/>
    <cellStyle name="Note 22 5 2 3" xfId="14885" xr:uid="{00000000-0005-0000-0000-000083260000}"/>
    <cellStyle name="Note 22 5 3" xfId="10695" xr:uid="{00000000-0005-0000-0000-000084260000}"/>
    <cellStyle name="Note 22 5 4" xfId="9028" xr:uid="{00000000-0005-0000-0000-000085260000}"/>
    <cellStyle name="Note 22 6" xfId="6257" xr:uid="{00000000-0005-0000-0000-000086260000}"/>
    <cellStyle name="Note 22 6 2" xfId="11171" xr:uid="{00000000-0005-0000-0000-000087260000}"/>
    <cellStyle name="Note 22 6 3" xfId="13779" xr:uid="{00000000-0005-0000-0000-000088260000}"/>
    <cellStyle name="Note 23" xfId="1805" xr:uid="{00000000-0005-0000-0000-000089260000}"/>
    <cellStyle name="Note 23 2" xfId="2608" xr:uid="{00000000-0005-0000-0000-00008A260000}"/>
    <cellStyle name="Note 23 2 2" xfId="4387" xr:uid="{00000000-0005-0000-0000-00008B260000}"/>
    <cellStyle name="Note 23 2 2 2" xfId="5873" xr:uid="{00000000-0005-0000-0000-00008C260000}"/>
    <cellStyle name="Note 23 2 2 2 2" xfId="8823" xr:uid="{00000000-0005-0000-0000-00008D260000}"/>
    <cellStyle name="Note 23 2 2 2 2 2" xfId="13563" xr:uid="{00000000-0005-0000-0000-00008E260000}"/>
    <cellStyle name="Note 23 2 2 2 2 3" xfId="16092" xr:uid="{00000000-0005-0000-0000-00008F260000}"/>
    <cellStyle name="Note 23 2 2 3" xfId="7364" xr:uid="{00000000-0005-0000-0000-000090260000}"/>
    <cellStyle name="Note 23 2 2 3 2" xfId="12104" xr:uid="{00000000-0005-0000-0000-000091260000}"/>
    <cellStyle name="Note 23 2 2 3 3" xfId="14633" xr:uid="{00000000-0005-0000-0000-000092260000}"/>
    <cellStyle name="Note 23 2 2 4" xfId="10442" xr:uid="{00000000-0005-0000-0000-000093260000}"/>
    <cellStyle name="Note 23 2 2 5" xfId="9153" xr:uid="{00000000-0005-0000-0000-000094260000}"/>
    <cellStyle name="Note 23 2 3" xfId="5429" xr:uid="{00000000-0005-0000-0000-000095260000}"/>
    <cellStyle name="Note 23 2 3 2" xfId="8379" xr:uid="{00000000-0005-0000-0000-000096260000}"/>
    <cellStyle name="Note 23 2 3 2 2" xfId="13119" xr:uid="{00000000-0005-0000-0000-000097260000}"/>
    <cellStyle name="Note 23 2 3 2 3" xfId="15648" xr:uid="{00000000-0005-0000-0000-000098260000}"/>
    <cellStyle name="Note 23 2 4" xfId="4983" xr:uid="{00000000-0005-0000-0000-000099260000}"/>
    <cellStyle name="Note 23 2 4 2" xfId="7935" xr:uid="{00000000-0005-0000-0000-00009A260000}"/>
    <cellStyle name="Note 23 2 4 2 2" xfId="12675" xr:uid="{00000000-0005-0000-0000-00009B260000}"/>
    <cellStyle name="Note 23 2 4 2 3" xfId="15204" xr:uid="{00000000-0005-0000-0000-00009C260000}"/>
    <cellStyle name="Note 23 2 5" xfId="6254" xr:uid="{00000000-0005-0000-0000-00009D260000}"/>
    <cellStyle name="Note 23 2 5 2" xfId="11168" xr:uid="{00000000-0005-0000-0000-00009E260000}"/>
    <cellStyle name="Note 23 2 5 3" xfId="13776" xr:uid="{00000000-0005-0000-0000-00009F260000}"/>
    <cellStyle name="Note 23 2 6" xfId="6881" xr:uid="{00000000-0005-0000-0000-0000A0260000}"/>
    <cellStyle name="Note 23 2 6 2" xfId="11650" xr:uid="{00000000-0005-0000-0000-0000A1260000}"/>
    <cellStyle name="Note 23 2 6 3" xfId="14189" xr:uid="{00000000-0005-0000-0000-0000A2260000}"/>
    <cellStyle name="Note 23 2 7" xfId="9660" xr:uid="{00000000-0005-0000-0000-0000A3260000}"/>
    <cellStyle name="Note 23 2 8" xfId="9463" xr:uid="{00000000-0005-0000-0000-0000A4260000}"/>
    <cellStyle name="Note 23 3" xfId="2607" xr:uid="{00000000-0005-0000-0000-0000A5260000}"/>
    <cellStyle name="Note 23 3 2" xfId="5428" xr:uid="{00000000-0005-0000-0000-0000A6260000}"/>
    <cellStyle name="Note 23 3 2 2" xfId="8378" xr:uid="{00000000-0005-0000-0000-0000A7260000}"/>
    <cellStyle name="Note 23 3 2 2 2" xfId="13118" xr:uid="{00000000-0005-0000-0000-0000A8260000}"/>
    <cellStyle name="Note 23 3 2 2 3" xfId="15647" xr:uid="{00000000-0005-0000-0000-0000A9260000}"/>
    <cellStyle name="Note 23 3 3" xfId="4982" xr:uid="{00000000-0005-0000-0000-0000AA260000}"/>
    <cellStyle name="Note 23 3 3 2" xfId="7934" xr:uid="{00000000-0005-0000-0000-0000AB260000}"/>
    <cellStyle name="Note 23 3 3 2 2" xfId="12674" xr:uid="{00000000-0005-0000-0000-0000AC260000}"/>
    <cellStyle name="Note 23 3 3 2 3" xfId="15203" xr:uid="{00000000-0005-0000-0000-0000AD260000}"/>
    <cellStyle name="Note 23 3 4" xfId="6880" xr:uid="{00000000-0005-0000-0000-0000AE260000}"/>
    <cellStyle name="Note 23 3 4 2" xfId="11649" xr:uid="{00000000-0005-0000-0000-0000AF260000}"/>
    <cellStyle name="Note 23 3 4 3" xfId="14188" xr:uid="{00000000-0005-0000-0000-0000B0260000}"/>
    <cellStyle name="Note 23 3 5" xfId="9659" xr:uid="{00000000-0005-0000-0000-0000B1260000}"/>
    <cellStyle name="Note 23 3 6" xfId="10312" xr:uid="{00000000-0005-0000-0000-0000B2260000}"/>
    <cellStyle name="Note 23 4" xfId="4386" xr:uid="{00000000-0005-0000-0000-0000B3260000}"/>
    <cellStyle name="Note 23 4 2" xfId="5872" xr:uid="{00000000-0005-0000-0000-0000B4260000}"/>
    <cellStyle name="Note 23 4 2 2" xfId="8822" xr:uid="{00000000-0005-0000-0000-0000B5260000}"/>
    <cellStyle name="Note 23 4 2 2 2" xfId="13562" xr:uid="{00000000-0005-0000-0000-0000B6260000}"/>
    <cellStyle name="Note 23 4 2 2 3" xfId="16091" xr:uid="{00000000-0005-0000-0000-0000B7260000}"/>
    <cellStyle name="Note 23 4 3" xfId="7363" xr:uid="{00000000-0005-0000-0000-0000B8260000}"/>
    <cellStyle name="Note 23 4 3 2" xfId="12103" xr:uid="{00000000-0005-0000-0000-0000B9260000}"/>
    <cellStyle name="Note 23 4 3 3" xfId="14632" xr:uid="{00000000-0005-0000-0000-0000BA260000}"/>
    <cellStyle name="Note 23 4 4" xfId="10441" xr:uid="{00000000-0005-0000-0000-0000BB260000}"/>
    <cellStyle name="Note 23 4 5" xfId="10081" xr:uid="{00000000-0005-0000-0000-0000BC260000}"/>
    <cellStyle name="Note 23 5" xfId="4663" xr:uid="{00000000-0005-0000-0000-0000BD260000}"/>
    <cellStyle name="Note 23 5 2" xfId="7617" xr:uid="{00000000-0005-0000-0000-0000BE260000}"/>
    <cellStyle name="Note 23 5 2 2" xfId="12357" xr:uid="{00000000-0005-0000-0000-0000BF260000}"/>
    <cellStyle name="Note 23 5 2 3" xfId="14886" xr:uid="{00000000-0005-0000-0000-0000C0260000}"/>
    <cellStyle name="Note 23 5 3" xfId="10696" xr:uid="{00000000-0005-0000-0000-0000C1260000}"/>
    <cellStyle name="Note 23 5 4" xfId="9956" xr:uid="{00000000-0005-0000-0000-0000C2260000}"/>
    <cellStyle name="Note 23 6" xfId="6255" xr:uid="{00000000-0005-0000-0000-0000C3260000}"/>
    <cellStyle name="Note 23 6 2" xfId="11169" xr:uid="{00000000-0005-0000-0000-0000C4260000}"/>
    <cellStyle name="Note 23 6 3" xfId="13777" xr:uid="{00000000-0005-0000-0000-0000C5260000}"/>
    <cellStyle name="Note 24" xfId="1806" xr:uid="{00000000-0005-0000-0000-0000C6260000}"/>
    <cellStyle name="Note 24 2" xfId="2610" xr:uid="{00000000-0005-0000-0000-0000C7260000}"/>
    <cellStyle name="Note 24 2 2" xfId="4389" xr:uid="{00000000-0005-0000-0000-0000C8260000}"/>
    <cellStyle name="Note 24 2 2 2" xfId="5875" xr:uid="{00000000-0005-0000-0000-0000C9260000}"/>
    <cellStyle name="Note 24 2 2 2 2" xfId="8825" xr:uid="{00000000-0005-0000-0000-0000CA260000}"/>
    <cellStyle name="Note 24 2 2 2 2 2" xfId="13565" xr:uid="{00000000-0005-0000-0000-0000CB260000}"/>
    <cellStyle name="Note 24 2 2 2 2 3" xfId="16094" xr:uid="{00000000-0005-0000-0000-0000CC260000}"/>
    <cellStyle name="Note 24 2 2 3" xfId="7366" xr:uid="{00000000-0005-0000-0000-0000CD260000}"/>
    <cellStyle name="Note 24 2 2 3 2" xfId="12106" xr:uid="{00000000-0005-0000-0000-0000CE260000}"/>
    <cellStyle name="Note 24 2 2 3 3" xfId="14635" xr:uid="{00000000-0005-0000-0000-0000CF260000}"/>
    <cellStyle name="Note 24 2 2 4" xfId="10444" xr:uid="{00000000-0005-0000-0000-0000D0260000}"/>
    <cellStyle name="Note 24 2 2 5" xfId="9152" xr:uid="{00000000-0005-0000-0000-0000D1260000}"/>
    <cellStyle name="Note 24 2 3" xfId="5431" xr:uid="{00000000-0005-0000-0000-0000D2260000}"/>
    <cellStyle name="Note 24 2 3 2" xfId="8381" xr:uid="{00000000-0005-0000-0000-0000D3260000}"/>
    <cellStyle name="Note 24 2 3 2 2" xfId="13121" xr:uid="{00000000-0005-0000-0000-0000D4260000}"/>
    <cellStyle name="Note 24 2 3 2 3" xfId="15650" xr:uid="{00000000-0005-0000-0000-0000D5260000}"/>
    <cellStyle name="Note 24 2 4" xfId="4985" xr:uid="{00000000-0005-0000-0000-0000D6260000}"/>
    <cellStyle name="Note 24 2 4 2" xfId="7937" xr:uid="{00000000-0005-0000-0000-0000D7260000}"/>
    <cellStyle name="Note 24 2 4 2 2" xfId="12677" xr:uid="{00000000-0005-0000-0000-0000D8260000}"/>
    <cellStyle name="Note 24 2 4 2 3" xfId="15206" xr:uid="{00000000-0005-0000-0000-0000D9260000}"/>
    <cellStyle name="Note 24 2 5" xfId="6252" xr:uid="{00000000-0005-0000-0000-0000DA260000}"/>
    <cellStyle name="Note 24 2 5 2" xfId="11166" xr:uid="{00000000-0005-0000-0000-0000DB260000}"/>
    <cellStyle name="Note 24 2 5 3" xfId="13774" xr:uid="{00000000-0005-0000-0000-0000DC260000}"/>
    <cellStyle name="Note 24 2 6" xfId="6883" xr:uid="{00000000-0005-0000-0000-0000DD260000}"/>
    <cellStyle name="Note 24 2 6 2" xfId="11652" xr:uid="{00000000-0005-0000-0000-0000DE260000}"/>
    <cellStyle name="Note 24 2 6 3" xfId="14191" xr:uid="{00000000-0005-0000-0000-0000DF260000}"/>
    <cellStyle name="Note 24 2 7" xfId="9662" xr:uid="{00000000-0005-0000-0000-0000E0260000}"/>
    <cellStyle name="Note 24 2 8" xfId="11384" xr:uid="{00000000-0005-0000-0000-0000E1260000}"/>
    <cellStyle name="Note 24 3" xfId="2609" xr:uid="{00000000-0005-0000-0000-0000E2260000}"/>
    <cellStyle name="Note 24 3 2" xfId="5430" xr:uid="{00000000-0005-0000-0000-0000E3260000}"/>
    <cellStyle name="Note 24 3 2 2" xfId="8380" xr:uid="{00000000-0005-0000-0000-0000E4260000}"/>
    <cellStyle name="Note 24 3 2 2 2" xfId="13120" xr:uid="{00000000-0005-0000-0000-0000E5260000}"/>
    <cellStyle name="Note 24 3 2 2 3" xfId="15649" xr:uid="{00000000-0005-0000-0000-0000E6260000}"/>
    <cellStyle name="Note 24 3 3" xfId="4984" xr:uid="{00000000-0005-0000-0000-0000E7260000}"/>
    <cellStyle name="Note 24 3 3 2" xfId="7936" xr:uid="{00000000-0005-0000-0000-0000E8260000}"/>
    <cellStyle name="Note 24 3 3 2 2" xfId="12676" xr:uid="{00000000-0005-0000-0000-0000E9260000}"/>
    <cellStyle name="Note 24 3 3 2 3" xfId="15205" xr:uid="{00000000-0005-0000-0000-0000EA260000}"/>
    <cellStyle name="Note 24 3 4" xfId="6882" xr:uid="{00000000-0005-0000-0000-0000EB260000}"/>
    <cellStyle name="Note 24 3 4 2" xfId="11651" xr:uid="{00000000-0005-0000-0000-0000EC260000}"/>
    <cellStyle name="Note 24 3 4 3" xfId="14190" xr:uid="{00000000-0005-0000-0000-0000ED260000}"/>
    <cellStyle name="Note 24 3 5" xfId="9661" xr:uid="{00000000-0005-0000-0000-0000EE260000}"/>
    <cellStyle name="Note 24 3 6" xfId="11475" xr:uid="{00000000-0005-0000-0000-0000EF260000}"/>
    <cellStyle name="Note 24 4" xfId="4388" xr:uid="{00000000-0005-0000-0000-0000F0260000}"/>
    <cellStyle name="Note 24 4 2" xfId="5874" xr:uid="{00000000-0005-0000-0000-0000F1260000}"/>
    <cellStyle name="Note 24 4 2 2" xfId="8824" xr:uid="{00000000-0005-0000-0000-0000F2260000}"/>
    <cellStyle name="Note 24 4 2 2 2" xfId="13564" xr:uid="{00000000-0005-0000-0000-0000F3260000}"/>
    <cellStyle name="Note 24 4 2 2 3" xfId="16093" xr:uid="{00000000-0005-0000-0000-0000F4260000}"/>
    <cellStyle name="Note 24 4 3" xfId="7365" xr:uid="{00000000-0005-0000-0000-0000F5260000}"/>
    <cellStyle name="Note 24 4 3 2" xfId="12105" xr:uid="{00000000-0005-0000-0000-0000F6260000}"/>
    <cellStyle name="Note 24 4 3 3" xfId="14634" xr:uid="{00000000-0005-0000-0000-0000F7260000}"/>
    <cellStyle name="Note 24 4 4" xfId="10443" xr:uid="{00000000-0005-0000-0000-0000F8260000}"/>
    <cellStyle name="Note 24 4 5" xfId="10080" xr:uid="{00000000-0005-0000-0000-0000F9260000}"/>
    <cellStyle name="Note 24 5" xfId="4664" xr:uid="{00000000-0005-0000-0000-0000FA260000}"/>
    <cellStyle name="Note 24 5 2" xfId="7618" xr:uid="{00000000-0005-0000-0000-0000FB260000}"/>
    <cellStyle name="Note 24 5 2 2" xfId="12358" xr:uid="{00000000-0005-0000-0000-0000FC260000}"/>
    <cellStyle name="Note 24 5 2 3" xfId="14887" xr:uid="{00000000-0005-0000-0000-0000FD260000}"/>
    <cellStyle name="Note 24 5 3" xfId="10697" xr:uid="{00000000-0005-0000-0000-0000FE260000}"/>
    <cellStyle name="Note 24 5 4" xfId="9027" xr:uid="{00000000-0005-0000-0000-0000FF260000}"/>
    <cellStyle name="Note 24 6" xfId="6253" xr:uid="{00000000-0005-0000-0000-000000270000}"/>
    <cellStyle name="Note 24 6 2" xfId="11167" xr:uid="{00000000-0005-0000-0000-000001270000}"/>
    <cellStyle name="Note 24 6 3" xfId="13775" xr:uid="{00000000-0005-0000-0000-000002270000}"/>
    <cellStyle name="Note 25" xfId="1807" xr:uid="{00000000-0005-0000-0000-000003270000}"/>
    <cellStyle name="Note 25 2" xfId="2612" xr:uid="{00000000-0005-0000-0000-000004270000}"/>
    <cellStyle name="Note 25 2 2" xfId="4391" xr:uid="{00000000-0005-0000-0000-000005270000}"/>
    <cellStyle name="Note 25 2 2 2" xfId="5877" xr:uid="{00000000-0005-0000-0000-000006270000}"/>
    <cellStyle name="Note 25 2 2 2 2" xfId="8827" xr:uid="{00000000-0005-0000-0000-000007270000}"/>
    <cellStyle name="Note 25 2 2 2 2 2" xfId="13567" xr:uid="{00000000-0005-0000-0000-000008270000}"/>
    <cellStyle name="Note 25 2 2 2 2 3" xfId="16096" xr:uid="{00000000-0005-0000-0000-000009270000}"/>
    <cellStyle name="Note 25 2 2 3" xfId="7368" xr:uid="{00000000-0005-0000-0000-00000A270000}"/>
    <cellStyle name="Note 25 2 2 3 2" xfId="12108" xr:uid="{00000000-0005-0000-0000-00000B270000}"/>
    <cellStyle name="Note 25 2 2 3 3" xfId="14637" xr:uid="{00000000-0005-0000-0000-00000C270000}"/>
    <cellStyle name="Note 25 2 2 4" xfId="10446" xr:uid="{00000000-0005-0000-0000-00000D270000}"/>
    <cellStyle name="Note 25 2 2 5" xfId="9151" xr:uid="{00000000-0005-0000-0000-00000E270000}"/>
    <cellStyle name="Note 25 2 3" xfId="5433" xr:uid="{00000000-0005-0000-0000-00000F270000}"/>
    <cellStyle name="Note 25 2 3 2" xfId="8383" xr:uid="{00000000-0005-0000-0000-000010270000}"/>
    <cellStyle name="Note 25 2 3 2 2" xfId="13123" xr:uid="{00000000-0005-0000-0000-000011270000}"/>
    <cellStyle name="Note 25 2 3 2 3" xfId="15652" xr:uid="{00000000-0005-0000-0000-000012270000}"/>
    <cellStyle name="Note 25 2 4" xfId="4987" xr:uid="{00000000-0005-0000-0000-000013270000}"/>
    <cellStyle name="Note 25 2 4 2" xfId="7939" xr:uid="{00000000-0005-0000-0000-000014270000}"/>
    <cellStyle name="Note 25 2 4 2 2" xfId="12679" xr:uid="{00000000-0005-0000-0000-000015270000}"/>
    <cellStyle name="Note 25 2 4 2 3" xfId="15208" xr:uid="{00000000-0005-0000-0000-000016270000}"/>
    <cellStyle name="Note 25 2 5" xfId="6250" xr:uid="{00000000-0005-0000-0000-000017270000}"/>
    <cellStyle name="Note 25 2 5 2" xfId="11164" xr:uid="{00000000-0005-0000-0000-000018270000}"/>
    <cellStyle name="Note 25 2 5 3" xfId="13772" xr:uid="{00000000-0005-0000-0000-000019270000}"/>
    <cellStyle name="Note 25 2 6" xfId="6885" xr:uid="{00000000-0005-0000-0000-00001A270000}"/>
    <cellStyle name="Note 25 2 6 2" xfId="11654" xr:uid="{00000000-0005-0000-0000-00001B270000}"/>
    <cellStyle name="Note 25 2 6 3" xfId="14193" xr:uid="{00000000-0005-0000-0000-00001C270000}"/>
    <cellStyle name="Note 25 2 7" xfId="9664" xr:uid="{00000000-0005-0000-0000-00001D270000}"/>
    <cellStyle name="Note 25 2 8" xfId="9462" xr:uid="{00000000-0005-0000-0000-00001E270000}"/>
    <cellStyle name="Note 25 3" xfId="2611" xr:uid="{00000000-0005-0000-0000-00001F270000}"/>
    <cellStyle name="Note 25 3 2" xfId="5432" xr:uid="{00000000-0005-0000-0000-000020270000}"/>
    <cellStyle name="Note 25 3 2 2" xfId="8382" xr:uid="{00000000-0005-0000-0000-000021270000}"/>
    <cellStyle name="Note 25 3 2 2 2" xfId="13122" xr:uid="{00000000-0005-0000-0000-000022270000}"/>
    <cellStyle name="Note 25 3 2 2 3" xfId="15651" xr:uid="{00000000-0005-0000-0000-000023270000}"/>
    <cellStyle name="Note 25 3 3" xfId="4986" xr:uid="{00000000-0005-0000-0000-000024270000}"/>
    <cellStyle name="Note 25 3 3 2" xfId="7938" xr:uid="{00000000-0005-0000-0000-000025270000}"/>
    <cellStyle name="Note 25 3 3 2 2" xfId="12678" xr:uid="{00000000-0005-0000-0000-000026270000}"/>
    <cellStyle name="Note 25 3 3 2 3" xfId="15207" xr:uid="{00000000-0005-0000-0000-000027270000}"/>
    <cellStyle name="Note 25 3 4" xfId="6884" xr:uid="{00000000-0005-0000-0000-000028270000}"/>
    <cellStyle name="Note 25 3 4 2" xfId="11653" xr:uid="{00000000-0005-0000-0000-000029270000}"/>
    <cellStyle name="Note 25 3 4 3" xfId="14192" xr:uid="{00000000-0005-0000-0000-00002A270000}"/>
    <cellStyle name="Note 25 3 5" xfId="9663" xr:uid="{00000000-0005-0000-0000-00002B270000}"/>
    <cellStyle name="Note 25 3 6" xfId="63" xr:uid="{00000000-0005-0000-0000-00002C270000}"/>
    <cellStyle name="Note 25 4" xfId="4390" xr:uid="{00000000-0005-0000-0000-00002D270000}"/>
    <cellStyle name="Note 25 4 2" xfId="5876" xr:uid="{00000000-0005-0000-0000-00002E270000}"/>
    <cellStyle name="Note 25 4 2 2" xfId="8826" xr:uid="{00000000-0005-0000-0000-00002F270000}"/>
    <cellStyle name="Note 25 4 2 2 2" xfId="13566" xr:uid="{00000000-0005-0000-0000-000030270000}"/>
    <cellStyle name="Note 25 4 2 2 3" xfId="16095" xr:uid="{00000000-0005-0000-0000-000031270000}"/>
    <cellStyle name="Note 25 4 3" xfId="7367" xr:uid="{00000000-0005-0000-0000-000032270000}"/>
    <cellStyle name="Note 25 4 3 2" xfId="12107" xr:uid="{00000000-0005-0000-0000-000033270000}"/>
    <cellStyle name="Note 25 4 3 3" xfId="14636" xr:uid="{00000000-0005-0000-0000-000034270000}"/>
    <cellStyle name="Note 25 4 4" xfId="10445" xr:uid="{00000000-0005-0000-0000-000035270000}"/>
    <cellStyle name="Note 25 4 5" xfId="10079" xr:uid="{00000000-0005-0000-0000-000036270000}"/>
    <cellStyle name="Note 25 5" xfId="4665" xr:uid="{00000000-0005-0000-0000-000037270000}"/>
    <cellStyle name="Note 25 5 2" xfId="7619" xr:uid="{00000000-0005-0000-0000-000038270000}"/>
    <cellStyle name="Note 25 5 2 2" xfId="12359" xr:uid="{00000000-0005-0000-0000-000039270000}"/>
    <cellStyle name="Note 25 5 2 3" xfId="14888" xr:uid="{00000000-0005-0000-0000-00003A270000}"/>
    <cellStyle name="Note 25 5 3" xfId="10698" xr:uid="{00000000-0005-0000-0000-00003B270000}"/>
    <cellStyle name="Note 25 5 4" xfId="9955" xr:uid="{00000000-0005-0000-0000-00003C270000}"/>
    <cellStyle name="Note 25 6" xfId="6251" xr:uid="{00000000-0005-0000-0000-00003D270000}"/>
    <cellStyle name="Note 25 6 2" xfId="11165" xr:uid="{00000000-0005-0000-0000-00003E270000}"/>
    <cellStyle name="Note 25 6 3" xfId="13773" xr:uid="{00000000-0005-0000-0000-00003F270000}"/>
    <cellStyle name="Note 26" xfId="1808" xr:uid="{00000000-0005-0000-0000-000040270000}"/>
    <cellStyle name="Note 26 2" xfId="2614" xr:uid="{00000000-0005-0000-0000-000041270000}"/>
    <cellStyle name="Note 26 2 2" xfId="4393" xr:uid="{00000000-0005-0000-0000-000042270000}"/>
    <cellStyle name="Note 26 2 2 2" xfId="5879" xr:uid="{00000000-0005-0000-0000-000043270000}"/>
    <cellStyle name="Note 26 2 2 2 2" xfId="8829" xr:uid="{00000000-0005-0000-0000-000044270000}"/>
    <cellStyle name="Note 26 2 2 2 2 2" xfId="13569" xr:uid="{00000000-0005-0000-0000-000045270000}"/>
    <cellStyle name="Note 26 2 2 2 2 3" xfId="16098" xr:uid="{00000000-0005-0000-0000-000046270000}"/>
    <cellStyle name="Note 26 2 2 3" xfId="7370" xr:uid="{00000000-0005-0000-0000-000047270000}"/>
    <cellStyle name="Note 26 2 2 3 2" xfId="12110" xr:uid="{00000000-0005-0000-0000-000048270000}"/>
    <cellStyle name="Note 26 2 2 3 3" xfId="14639" xr:uid="{00000000-0005-0000-0000-000049270000}"/>
    <cellStyle name="Note 26 2 2 4" xfId="10448" xr:uid="{00000000-0005-0000-0000-00004A270000}"/>
    <cellStyle name="Note 26 2 2 5" xfId="9150" xr:uid="{00000000-0005-0000-0000-00004B270000}"/>
    <cellStyle name="Note 26 2 3" xfId="5435" xr:uid="{00000000-0005-0000-0000-00004C270000}"/>
    <cellStyle name="Note 26 2 3 2" xfId="8385" xr:uid="{00000000-0005-0000-0000-00004D270000}"/>
    <cellStyle name="Note 26 2 3 2 2" xfId="13125" xr:uid="{00000000-0005-0000-0000-00004E270000}"/>
    <cellStyle name="Note 26 2 3 2 3" xfId="15654" xr:uid="{00000000-0005-0000-0000-00004F270000}"/>
    <cellStyle name="Note 26 2 4" xfId="4989" xr:uid="{00000000-0005-0000-0000-000050270000}"/>
    <cellStyle name="Note 26 2 4 2" xfId="7941" xr:uid="{00000000-0005-0000-0000-000051270000}"/>
    <cellStyle name="Note 26 2 4 2 2" xfId="12681" xr:uid="{00000000-0005-0000-0000-000052270000}"/>
    <cellStyle name="Note 26 2 4 2 3" xfId="15210" xr:uid="{00000000-0005-0000-0000-000053270000}"/>
    <cellStyle name="Note 26 2 5" xfId="6248" xr:uid="{00000000-0005-0000-0000-000054270000}"/>
    <cellStyle name="Note 26 2 5 2" xfId="11162" xr:uid="{00000000-0005-0000-0000-000055270000}"/>
    <cellStyle name="Note 26 2 5 3" xfId="13770" xr:uid="{00000000-0005-0000-0000-000056270000}"/>
    <cellStyle name="Note 26 2 6" xfId="6887" xr:uid="{00000000-0005-0000-0000-000057270000}"/>
    <cellStyle name="Note 26 2 6 2" xfId="11656" xr:uid="{00000000-0005-0000-0000-000058270000}"/>
    <cellStyle name="Note 26 2 6 3" xfId="14195" xr:uid="{00000000-0005-0000-0000-000059270000}"/>
    <cellStyle name="Note 26 2 7" xfId="9666" xr:uid="{00000000-0005-0000-0000-00005A270000}"/>
    <cellStyle name="Note 26 2 8" xfId="9461" xr:uid="{00000000-0005-0000-0000-00005B270000}"/>
    <cellStyle name="Note 26 3" xfId="2613" xr:uid="{00000000-0005-0000-0000-00005C270000}"/>
    <cellStyle name="Note 26 3 2" xfId="5434" xr:uid="{00000000-0005-0000-0000-00005D270000}"/>
    <cellStyle name="Note 26 3 2 2" xfId="8384" xr:uid="{00000000-0005-0000-0000-00005E270000}"/>
    <cellStyle name="Note 26 3 2 2 2" xfId="13124" xr:uid="{00000000-0005-0000-0000-00005F270000}"/>
    <cellStyle name="Note 26 3 2 2 3" xfId="15653" xr:uid="{00000000-0005-0000-0000-000060270000}"/>
    <cellStyle name="Note 26 3 3" xfId="4988" xr:uid="{00000000-0005-0000-0000-000061270000}"/>
    <cellStyle name="Note 26 3 3 2" xfId="7940" xr:uid="{00000000-0005-0000-0000-000062270000}"/>
    <cellStyle name="Note 26 3 3 2 2" xfId="12680" xr:uid="{00000000-0005-0000-0000-000063270000}"/>
    <cellStyle name="Note 26 3 3 2 3" xfId="15209" xr:uid="{00000000-0005-0000-0000-000064270000}"/>
    <cellStyle name="Note 26 3 4" xfId="6886" xr:uid="{00000000-0005-0000-0000-000065270000}"/>
    <cellStyle name="Note 26 3 4 2" xfId="11655" xr:uid="{00000000-0005-0000-0000-000066270000}"/>
    <cellStyle name="Note 26 3 4 3" xfId="14194" xr:uid="{00000000-0005-0000-0000-000067270000}"/>
    <cellStyle name="Note 26 3 5" xfId="9665" xr:uid="{00000000-0005-0000-0000-000068270000}"/>
    <cellStyle name="Note 26 3 6" xfId="9319" xr:uid="{00000000-0005-0000-0000-000069270000}"/>
    <cellStyle name="Note 26 4" xfId="4392" xr:uid="{00000000-0005-0000-0000-00006A270000}"/>
    <cellStyle name="Note 26 4 2" xfId="5878" xr:uid="{00000000-0005-0000-0000-00006B270000}"/>
    <cellStyle name="Note 26 4 2 2" xfId="8828" xr:uid="{00000000-0005-0000-0000-00006C270000}"/>
    <cellStyle name="Note 26 4 2 2 2" xfId="13568" xr:uid="{00000000-0005-0000-0000-00006D270000}"/>
    <cellStyle name="Note 26 4 2 2 3" xfId="16097" xr:uid="{00000000-0005-0000-0000-00006E270000}"/>
    <cellStyle name="Note 26 4 3" xfId="7369" xr:uid="{00000000-0005-0000-0000-00006F270000}"/>
    <cellStyle name="Note 26 4 3 2" xfId="12109" xr:uid="{00000000-0005-0000-0000-000070270000}"/>
    <cellStyle name="Note 26 4 3 3" xfId="14638" xr:uid="{00000000-0005-0000-0000-000071270000}"/>
    <cellStyle name="Note 26 4 4" xfId="10447" xr:uid="{00000000-0005-0000-0000-000072270000}"/>
    <cellStyle name="Note 26 4 5" xfId="10078" xr:uid="{00000000-0005-0000-0000-000073270000}"/>
    <cellStyle name="Note 26 5" xfId="4666" xr:uid="{00000000-0005-0000-0000-000074270000}"/>
    <cellStyle name="Note 26 5 2" xfId="7620" xr:uid="{00000000-0005-0000-0000-000075270000}"/>
    <cellStyle name="Note 26 5 2 2" xfId="12360" xr:uid="{00000000-0005-0000-0000-000076270000}"/>
    <cellStyle name="Note 26 5 2 3" xfId="14889" xr:uid="{00000000-0005-0000-0000-000077270000}"/>
    <cellStyle name="Note 26 5 3" xfId="10699" xr:uid="{00000000-0005-0000-0000-000078270000}"/>
    <cellStyle name="Note 26 5 4" xfId="9026" xr:uid="{00000000-0005-0000-0000-000079270000}"/>
    <cellStyle name="Note 26 6" xfId="6249" xr:uid="{00000000-0005-0000-0000-00007A270000}"/>
    <cellStyle name="Note 26 6 2" xfId="11163" xr:uid="{00000000-0005-0000-0000-00007B270000}"/>
    <cellStyle name="Note 26 6 3" xfId="13771" xr:uid="{00000000-0005-0000-0000-00007C270000}"/>
    <cellStyle name="Note 27" xfId="1809" xr:uid="{00000000-0005-0000-0000-00007D270000}"/>
    <cellStyle name="Note 27 2" xfId="2616" xr:uid="{00000000-0005-0000-0000-00007E270000}"/>
    <cellStyle name="Note 27 2 2" xfId="4395" xr:uid="{00000000-0005-0000-0000-00007F270000}"/>
    <cellStyle name="Note 27 2 2 2" xfId="5881" xr:uid="{00000000-0005-0000-0000-000080270000}"/>
    <cellStyle name="Note 27 2 2 2 2" xfId="8831" xr:uid="{00000000-0005-0000-0000-000081270000}"/>
    <cellStyle name="Note 27 2 2 2 2 2" xfId="13571" xr:uid="{00000000-0005-0000-0000-000082270000}"/>
    <cellStyle name="Note 27 2 2 2 2 3" xfId="16100" xr:uid="{00000000-0005-0000-0000-000083270000}"/>
    <cellStyle name="Note 27 2 2 3" xfId="7372" xr:uid="{00000000-0005-0000-0000-000084270000}"/>
    <cellStyle name="Note 27 2 2 3 2" xfId="12112" xr:uid="{00000000-0005-0000-0000-000085270000}"/>
    <cellStyle name="Note 27 2 2 3 3" xfId="14641" xr:uid="{00000000-0005-0000-0000-000086270000}"/>
    <cellStyle name="Note 27 2 2 4" xfId="10450" xr:uid="{00000000-0005-0000-0000-000087270000}"/>
    <cellStyle name="Note 27 2 2 5" xfId="9149" xr:uid="{00000000-0005-0000-0000-000088270000}"/>
    <cellStyle name="Note 27 2 3" xfId="5437" xr:uid="{00000000-0005-0000-0000-000089270000}"/>
    <cellStyle name="Note 27 2 3 2" xfId="8387" xr:uid="{00000000-0005-0000-0000-00008A270000}"/>
    <cellStyle name="Note 27 2 3 2 2" xfId="13127" xr:uid="{00000000-0005-0000-0000-00008B270000}"/>
    <cellStyle name="Note 27 2 3 2 3" xfId="15656" xr:uid="{00000000-0005-0000-0000-00008C270000}"/>
    <cellStyle name="Note 27 2 4" xfId="4991" xr:uid="{00000000-0005-0000-0000-00008D270000}"/>
    <cellStyle name="Note 27 2 4 2" xfId="7943" xr:uid="{00000000-0005-0000-0000-00008E270000}"/>
    <cellStyle name="Note 27 2 4 2 2" xfId="12683" xr:uid="{00000000-0005-0000-0000-00008F270000}"/>
    <cellStyle name="Note 27 2 4 2 3" xfId="15212" xr:uid="{00000000-0005-0000-0000-000090270000}"/>
    <cellStyle name="Note 27 2 5" xfId="6246" xr:uid="{00000000-0005-0000-0000-000091270000}"/>
    <cellStyle name="Note 27 2 5 2" xfId="11160" xr:uid="{00000000-0005-0000-0000-000092270000}"/>
    <cellStyle name="Note 27 2 5 3" xfId="13768" xr:uid="{00000000-0005-0000-0000-000093270000}"/>
    <cellStyle name="Note 27 2 6" xfId="6889" xr:uid="{00000000-0005-0000-0000-000094270000}"/>
    <cellStyle name="Note 27 2 6 2" xfId="11658" xr:uid="{00000000-0005-0000-0000-000095270000}"/>
    <cellStyle name="Note 27 2 6 3" xfId="14197" xr:uid="{00000000-0005-0000-0000-000096270000}"/>
    <cellStyle name="Note 27 2 7" xfId="9668" xr:uid="{00000000-0005-0000-0000-000097270000}"/>
    <cellStyle name="Note 27 2 8" xfId="9318" xr:uid="{00000000-0005-0000-0000-000098270000}"/>
    <cellStyle name="Note 27 3" xfId="2615" xr:uid="{00000000-0005-0000-0000-000099270000}"/>
    <cellStyle name="Note 27 3 2" xfId="5436" xr:uid="{00000000-0005-0000-0000-00009A270000}"/>
    <cellStyle name="Note 27 3 2 2" xfId="8386" xr:uid="{00000000-0005-0000-0000-00009B270000}"/>
    <cellStyle name="Note 27 3 2 2 2" xfId="13126" xr:uid="{00000000-0005-0000-0000-00009C270000}"/>
    <cellStyle name="Note 27 3 2 2 3" xfId="15655" xr:uid="{00000000-0005-0000-0000-00009D270000}"/>
    <cellStyle name="Note 27 3 3" xfId="4990" xr:uid="{00000000-0005-0000-0000-00009E270000}"/>
    <cellStyle name="Note 27 3 3 2" xfId="7942" xr:uid="{00000000-0005-0000-0000-00009F270000}"/>
    <cellStyle name="Note 27 3 3 2 2" xfId="12682" xr:uid="{00000000-0005-0000-0000-0000A0270000}"/>
    <cellStyle name="Note 27 3 3 2 3" xfId="15211" xr:uid="{00000000-0005-0000-0000-0000A1270000}"/>
    <cellStyle name="Note 27 3 4" xfId="6888" xr:uid="{00000000-0005-0000-0000-0000A2270000}"/>
    <cellStyle name="Note 27 3 4 2" xfId="11657" xr:uid="{00000000-0005-0000-0000-0000A3270000}"/>
    <cellStyle name="Note 27 3 4 3" xfId="14196" xr:uid="{00000000-0005-0000-0000-0000A4270000}"/>
    <cellStyle name="Note 27 3 5" xfId="9667" xr:uid="{00000000-0005-0000-0000-0000A5270000}"/>
    <cellStyle name="Note 27 3 6" xfId="10311" xr:uid="{00000000-0005-0000-0000-0000A6270000}"/>
    <cellStyle name="Note 27 4" xfId="4394" xr:uid="{00000000-0005-0000-0000-0000A7270000}"/>
    <cellStyle name="Note 27 4 2" xfId="5880" xr:uid="{00000000-0005-0000-0000-0000A8270000}"/>
    <cellStyle name="Note 27 4 2 2" xfId="8830" xr:uid="{00000000-0005-0000-0000-0000A9270000}"/>
    <cellStyle name="Note 27 4 2 2 2" xfId="13570" xr:uid="{00000000-0005-0000-0000-0000AA270000}"/>
    <cellStyle name="Note 27 4 2 2 3" xfId="16099" xr:uid="{00000000-0005-0000-0000-0000AB270000}"/>
    <cellStyle name="Note 27 4 3" xfId="7371" xr:uid="{00000000-0005-0000-0000-0000AC270000}"/>
    <cellStyle name="Note 27 4 3 2" xfId="12111" xr:uid="{00000000-0005-0000-0000-0000AD270000}"/>
    <cellStyle name="Note 27 4 3 3" xfId="14640" xr:uid="{00000000-0005-0000-0000-0000AE270000}"/>
    <cellStyle name="Note 27 4 4" xfId="10449" xr:uid="{00000000-0005-0000-0000-0000AF270000}"/>
    <cellStyle name="Note 27 4 5" xfId="10077" xr:uid="{00000000-0005-0000-0000-0000B0270000}"/>
    <cellStyle name="Note 27 5" xfId="4667" xr:uid="{00000000-0005-0000-0000-0000B1270000}"/>
    <cellStyle name="Note 27 5 2" xfId="7621" xr:uid="{00000000-0005-0000-0000-0000B2270000}"/>
    <cellStyle name="Note 27 5 2 2" xfId="12361" xr:uid="{00000000-0005-0000-0000-0000B3270000}"/>
    <cellStyle name="Note 27 5 2 3" xfId="14890" xr:uid="{00000000-0005-0000-0000-0000B4270000}"/>
    <cellStyle name="Note 27 5 3" xfId="10700" xr:uid="{00000000-0005-0000-0000-0000B5270000}"/>
    <cellStyle name="Note 27 5 4" xfId="9954" xr:uid="{00000000-0005-0000-0000-0000B6270000}"/>
    <cellStyle name="Note 27 6" xfId="6247" xr:uid="{00000000-0005-0000-0000-0000B7270000}"/>
    <cellStyle name="Note 27 6 2" xfId="11161" xr:uid="{00000000-0005-0000-0000-0000B8270000}"/>
    <cellStyle name="Note 27 6 3" xfId="13769" xr:uid="{00000000-0005-0000-0000-0000B9270000}"/>
    <cellStyle name="Note 28" xfId="1810" xr:uid="{00000000-0005-0000-0000-0000BA270000}"/>
    <cellStyle name="Note 28 2" xfId="2618" xr:uid="{00000000-0005-0000-0000-0000BB270000}"/>
    <cellStyle name="Note 28 2 2" xfId="4397" xr:uid="{00000000-0005-0000-0000-0000BC270000}"/>
    <cellStyle name="Note 28 2 2 2" xfId="5883" xr:uid="{00000000-0005-0000-0000-0000BD270000}"/>
    <cellStyle name="Note 28 2 2 2 2" xfId="8833" xr:uid="{00000000-0005-0000-0000-0000BE270000}"/>
    <cellStyle name="Note 28 2 2 2 2 2" xfId="13573" xr:uid="{00000000-0005-0000-0000-0000BF270000}"/>
    <cellStyle name="Note 28 2 2 2 2 3" xfId="16102" xr:uid="{00000000-0005-0000-0000-0000C0270000}"/>
    <cellStyle name="Note 28 2 2 3" xfId="7374" xr:uid="{00000000-0005-0000-0000-0000C1270000}"/>
    <cellStyle name="Note 28 2 2 3 2" xfId="12114" xr:uid="{00000000-0005-0000-0000-0000C2270000}"/>
    <cellStyle name="Note 28 2 2 3 3" xfId="14643" xr:uid="{00000000-0005-0000-0000-0000C3270000}"/>
    <cellStyle name="Note 28 2 2 4" xfId="10452" xr:uid="{00000000-0005-0000-0000-0000C4270000}"/>
    <cellStyle name="Note 28 2 2 5" xfId="9148" xr:uid="{00000000-0005-0000-0000-0000C5270000}"/>
    <cellStyle name="Note 28 2 3" xfId="5439" xr:uid="{00000000-0005-0000-0000-0000C6270000}"/>
    <cellStyle name="Note 28 2 3 2" xfId="8389" xr:uid="{00000000-0005-0000-0000-0000C7270000}"/>
    <cellStyle name="Note 28 2 3 2 2" xfId="13129" xr:uid="{00000000-0005-0000-0000-0000C8270000}"/>
    <cellStyle name="Note 28 2 3 2 3" xfId="15658" xr:uid="{00000000-0005-0000-0000-0000C9270000}"/>
    <cellStyle name="Note 28 2 4" xfId="4993" xr:uid="{00000000-0005-0000-0000-0000CA270000}"/>
    <cellStyle name="Note 28 2 4 2" xfId="7945" xr:uid="{00000000-0005-0000-0000-0000CB270000}"/>
    <cellStyle name="Note 28 2 4 2 2" xfId="12685" xr:uid="{00000000-0005-0000-0000-0000CC270000}"/>
    <cellStyle name="Note 28 2 4 2 3" xfId="15214" xr:uid="{00000000-0005-0000-0000-0000CD270000}"/>
    <cellStyle name="Note 28 2 5" xfId="6244" xr:uid="{00000000-0005-0000-0000-0000CE270000}"/>
    <cellStyle name="Note 28 2 5 2" xfId="11158" xr:uid="{00000000-0005-0000-0000-0000CF270000}"/>
    <cellStyle name="Note 28 2 5 3" xfId="13766" xr:uid="{00000000-0005-0000-0000-0000D0270000}"/>
    <cellStyle name="Note 28 2 6" xfId="6891" xr:uid="{00000000-0005-0000-0000-0000D1270000}"/>
    <cellStyle name="Note 28 2 6 2" xfId="11660" xr:uid="{00000000-0005-0000-0000-0000D2270000}"/>
    <cellStyle name="Note 28 2 6 3" xfId="14199" xr:uid="{00000000-0005-0000-0000-0000D3270000}"/>
    <cellStyle name="Note 28 2 7" xfId="9670" xr:uid="{00000000-0005-0000-0000-0000D4270000}"/>
    <cellStyle name="Note 28 2 8" xfId="9317" xr:uid="{00000000-0005-0000-0000-0000D5270000}"/>
    <cellStyle name="Note 28 3" xfId="2617" xr:uid="{00000000-0005-0000-0000-0000D6270000}"/>
    <cellStyle name="Note 28 3 2" xfId="5438" xr:uid="{00000000-0005-0000-0000-0000D7270000}"/>
    <cellStyle name="Note 28 3 2 2" xfId="8388" xr:uid="{00000000-0005-0000-0000-0000D8270000}"/>
    <cellStyle name="Note 28 3 2 2 2" xfId="13128" xr:uid="{00000000-0005-0000-0000-0000D9270000}"/>
    <cellStyle name="Note 28 3 2 2 3" xfId="15657" xr:uid="{00000000-0005-0000-0000-0000DA270000}"/>
    <cellStyle name="Note 28 3 3" xfId="4992" xr:uid="{00000000-0005-0000-0000-0000DB270000}"/>
    <cellStyle name="Note 28 3 3 2" xfId="7944" xr:uid="{00000000-0005-0000-0000-0000DC270000}"/>
    <cellStyle name="Note 28 3 3 2 2" xfId="12684" xr:uid="{00000000-0005-0000-0000-0000DD270000}"/>
    <cellStyle name="Note 28 3 3 2 3" xfId="15213" xr:uid="{00000000-0005-0000-0000-0000DE270000}"/>
    <cellStyle name="Note 28 3 4" xfId="6890" xr:uid="{00000000-0005-0000-0000-0000DF270000}"/>
    <cellStyle name="Note 28 3 4 2" xfId="11659" xr:uid="{00000000-0005-0000-0000-0000E0270000}"/>
    <cellStyle name="Note 28 3 4 3" xfId="14198" xr:uid="{00000000-0005-0000-0000-0000E1270000}"/>
    <cellStyle name="Note 28 3 5" xfId="9669" xr:uid="{00000000-0005-0000-0000-0000E2270000}"/>
    <cellStyle name="Note 28 3 6" xfId="10310" xr:uid="{00000000-0005-0000-0000-0000E3270000}"/>
    <cellStyle name="Note 28 4" xfId="4396" xr:uid="{00000000-0005-0000-0000-0000E4270000}"/>
    <cellStyle name="Note 28 4 2" xfId="5882" xr:uid="{00000000-0005-0000-0000-0000E5270000}"/>
    <cellStyle name="Note 28 4 2 2" xfId="8832" xr:uid="{00000000-0005-0000-0000-0000E6270000}"/>
    <cellStyle name="Note 28 4 2 2 2" xfId="13572" xr:uid="{00000000-0005-0000-0000-0000E7270000}"/>
    <cellStyle name="Note 28 4 2 2 3" xfId="16101" xr:uid="{00000000-0005-0000-0000-0000E8270000}"/>
    <cellStyle name="Note 28 4 3" xfId="7373" xr:uid="{00000000-0005-0000-0000-0000E9270000}"/>
    <cellStyle name="Note 28 4 3 2" xfId="12113" xr:uid="{00000000-0005-0000-0000-0000EA270000}"/>
    <cellStyle name="Note 28 4 3 3" xfId="14642" xr:uid="{00000000-0005-0000-0000-0000EB270000}"/>
    <cellStyle name="Note 28 4 4" xfId="10451" xr:uid="{00000000-0005-0000-0000-0000EC270000}"/>
    <cellStyle name="Note 28 4 5" xfId="10076" xr:uid="{00000000-0005-0000-0000-0000ED270000}"/>
    <cellStyle name="Note 28 5" xfId="4668" xr:uid="{00000000-0005-0000-0000-0000EE270000}"/>
    <cellStyle name="Note 28 5 2" xfId="7622" xr:uid="{00000000-0005-0000-0000-0000EF270000}"/>
    <cellStyle name="Note 28 5 2 2" xfId="12362" xr:uid="{00000000-0005-0000-0000-0000F0270000}"/>
    <cellStyle name="Note 28 5 2 3" xfId="14891" xr:uid="{00000000-0005-0000-0000-0000F1270000}"/>
    <cellStyle name="Note 28 5 3" xfId="10701" xr:uid="{00000000-0005-0000-0000-0000F2270000}"/>
    <cellStyle name="Note 28 5 4" xfId="9025" xr:uid="{00000000-0005-0000-0000-0000F3270000}"/>
    <cellStyle name="Note 28 6" xfId="6245" xr:uid="{00000000-0005-0000-0000-0000F4270000}"/>
    <cellStyle name="Note 28 6 2" xfId="11159" xr:uid="{00000000-0005-0000-0000-0000F5270000}"/>
    <cellStyle name="Note 28 6 3" xfId="13767" xr:uid="{00000000-0005-0000-0000-0000F6270000}"/>
    <cellStyle name="Note 29" xfId="1811" xr:uid="{00000000-0005-0000-0000-0000F7270000}"/>
    <cellStyle name="Note 29 2" xfId="2620" xr:uid="{00000000-0005-0000-0000-0000F8270000}"/>
    <cellStyle name="Note 29 2 2" xfId="4399" xr:uid="{00000000-0005-0000-0000-0000F9270000}"/>
    <cellStyle name="Note 29 2 2 2" xfId="5885" xr:uid="{00000000-0005-0000-0000-0000FA270000}"/>
    <cellStyle name="Note 29 2 2 2 2" xfId="8835" xr:uid="{00000000-0005-0000-0000-0000FB270000}"/>
    <cellStyle name="Note 29 2 2 2 2 2" xfId="13575" xr:uid="{00000000-0005-0000-0000-0000FC270000}"/>
    <cellStyle name="Note 29 2 2 2 2 3" xfId="16104" xr:uid="{00000000-0005-0000-0000-0000FD270000}"/>
    <cellStyle name="Note 29 2 2 3" xfId="7376" xr:uid="{00000000-0005-0000-0000-0000FE270000}"/>
    <cellStyle name="Note 29 2 2 3 2" xfId="12116" xr:uid="{00000000-0005-0000-0000-0000FF270000}"/>
    <cellStyle name="Note 29 2 2 3 3" xfId="14645" xr:uid="{00000000-0005-0000-0000-000000280000}"/>
    <cellStyle name="Note 29 2 2 4" xfId="10454" xr:uid="{00000000-0005-0000-0000-000001280000}"/>
    <cellStyle name="Note 29 2 2 5" xfId="9147" xr:uid="{00000000-0005-0000-0000-000002280000}"/>
    <cellStyle name="Note 29 2 3" xfId="5441" xr:uid="{00000000-0005-0000-0000-000003280000}"/>
    <cellStyle name="Note 29 2 3 2" xfId="8391" xr:uid="{00000000-0005-0000-0000-000004280000}"/>
    <cellStyle name="Note 29 2 3 2 2" xfId="13131" xr:uid="{00000000-0005-0000-0000-000005280000}"/>
    <cellStyle name="Note 29 2 3 2 3" xfId="15660" xr:uid="{00000000-0005-0000-0000-000006280000}"/>
    <cellStyle name="Note 29 2 4" xfId="4995" xr:uid="{00000000-0005-0000-0000-000007280000}"/>
    <cellStyle name="Note 29 2 4 2" xfId="7947" xr:uid="{00000000-0005-0000-0000-000008280000}"/>
    <cellStyle name="Note 29 2 4 2 2" xfId="12687" xr:uid="{00000000-0005-0000-0000-000009280000}"/>
    <cellStyle name="Note 29 2 4 2 3" xfId="15216" xr:uid="{00000000-0005-0000-0000-00000A280000}"/>
    <cellStyle name="Note 29 2 5" xfId="6242" xr:uid="{00000000-0005-0000-0000-00000B280000}"/>
    <cellStyle name="Note 29 2 5 2" xfId="11156" xr:uid="{00000000-0005-0000-0000-00000C280000}"/>
    <cellStyle name="Note 29 2 5 3" xfId="13764" xr:uid="{00000000-0005-0000-0000-00000D280000}"/>
    <cellStyle name="Note 29 2 6" xfId="6893" xr:uid="{00000000-0005-0000-0000-00000E280000}"/>
    <cellStyle name="Note 29 2 6 2" xfId="11662" xr:uid="{00000000-0005-0000-0000-00000F280000}"/>
    <cellStyle name="Note 29 2 6 3" xfId="14201" xr:uid="{00000000-0005-0000-0000-000010280000}"/>
    <cellStyle name="Note 29 2 7" xfId="9672" xr:uid="{00000000-0005-0000-0000-000011280000}"/>
    <cellStyle name="Note 29 2 8" xfId="9316" xr:uid="{00000000-0005-0000-0000-000012280000}"/>
    <cellStyle name="Note 29 3" xfId="2619" xr:uid="{00000000-0005-0000-0000-000013280000}"/>
    <cellStyle name="Note 29 3 2" xfId="5440" xr:uid="{00000000-0005-0000-0000-000014280000}"/>
    <cellStyle name="Note 29 3 2 2" xfId="8390" xr:uid="{00000000-0005-0000-0000-000015280000}"/>
    <cellStyle name="Note 29 3 2 2 2" xfId="13130" xr:uid="{00000000-0005-0000-0000-000016280000}"/>
    <cellStyle name="Note 29 3 2 2 3" xfId="15659" xr:uid="{00000000-0005-0000-0000-000017280000}"/>
    <cellStyle name="Note 29 3 3" xfId="4994" xr:uid="{00000000-0005-0000-0000-000018280000}"/>
    <cellStyle name="Note 29 3 3 2" xfId="7946" xr:uid="{00000000-0005-0000-0000-000019280000}"/>
    <cellStyle name="Note 29 3 3 2 2" xfId="12686" xr:uid="{00000000-0005-0000-0000-00001A280000}"/>
    <cellStyle name="Note 29 3 3 2 3" xfId="15215" xr:uid="{00000000-0005-0000-0000-00001B280000}"/>
    <cellStyle name="Note 29 3 4" xfId="6892" xr:uid="{00000000-0005-0000-0000-00001C280000}"/>
    <cellStyle name="Note 29 3 4 2" xfId="11661" xr:uid="{00000000-0005-0000-0000-00001D280000}"/>
    <cellStyle name="Note 29 3 4 3" xfId="14200" xr:uid="{00000000-0005-0000-0000-00001E280000}"/>
    <cellStyle name="Note 29 3 5" xfId="9671" xr:uid="{00000000-0005-0000-0000-00001F280000}"/>
    <cellStyle name="Note 29 3 6" xfId="10309" xr:uid="{00000000-0005-0000-0000-000020280000}"/>
    <cellStyle name="Note 29 4" xfId="4398" xr:uid="{00000000-0005-0000-0000-000021280000}"/>
    <cellStyle name="Note 29 4 2" xfId="5884" xr:uid="{00000000-0005-0000-0000-000022280000}"/>
    <cellStyle name="Note 29 4 2 2" xfId="8834" xr:uid="{00000000-0005-0000-0000-000023280000}"/>
    <cellStyle name="Note 29 4 2 2 2" xfId="13574" xr:uid="{00000000-0005-0000-0000-000024280000}"/>
    <cellStyle name="Note 29 4 2 2 3" xfId="16103" xr:uid="{00000000-0005-0000-0000-000025280000}"/>
    <cellStyle name="Note 29 4 3" xfId="7375" xr:uid="{00000000-0005-0000-0000-000026280000}"/>
    <cellStyle name="Note 29 4 3 2" xfId="12115" xr:uid="{00000000-0005-0000-0000-000027280000}"/>
    <cellStyle name="Note 29 4 3 3" xfId="14644" xr:uid="{00000000-0005-0000-0000-000028280000}"/>
    <cellStyle name="Note 29 4 4" xfId="10453" xr:uid="{00000000-0005-0000-0000-000029280000}"/>
    <cellStyle name="Note 29 4 5" xfId="10075" xr:uid="{00000000-0005-0000-0000-00002A280000}"/>
    <cellStyle name="Note 29 5" xfId="4669" xr:uid="{00000000-0005-0000-0000-00002B280000}"/>
    <cellStyle name="Note 29 5 2" xfId="7623" xr:uid="{00000000-0005-0000-0000-00002C280000}"/>
    <cellStyle name="Note 29 5 2 2" xfId="12363" xr:uid="{00000000-0005-0000-0000-00002D280000}"/>
    <cellStyle name="Note 29 5 2 3" xfId="14892" xr:uid="{00000000-0005-0000-0000-00002E280000}"/>
    <cellStyle name="Note 29 5 3" xfId="10702" xr:uid="{00000000-0005-0000-0000-00002F280000}"/>
    <cellStyle name="Note 29 5 4" xfId="9953" xr:uid="{00000000-0005-0000-0000-000030280000}"/>
    <cellStyle name="Note 29 6" xfId="6243" xr:uid="{00000000-0005-0000-0000-000031280000}"/>
    <cellStyle name="Note 29 6 2" xfId="11157" xr:uid="{00000000-0005-0000-0000-000032280000}"/>
    <cellStyle name="Note 29 6 3" xfId="13765" xr:uid="{00000000-0005-0000-0000-000033280000}"/>
    <cellStyle name="Note 3" xfId="1812" xr:uid="{00000000-0005-0000-0000-000034280000}"/>
    <cellStyle name="Note 3 2" xfId="2622" xr:uid="{00000000-0005-0000-0000-000035280000}"/>
    <cellStyle name="Note 3 2 2" xfId="4401" xr:uid="{00000000-0005-0000-0000-000036280000}"/>
    <cellStyle name="Note 3 2 2 2" xfId="5887" xr:uid="{00000000-0005-0000-0000-000037280000}"/>
    <cellStyle name="Note 3 2 2 2 2" xfId="8837" xr:uid="{00000000-0005-0000-0000-000038280000}"/>
    <cellStyle name="Note 3 2 2 2 2 2" xfId="13577" xr:uid="{00000000-0005-0000-0000-000039280000}"/>
    <cellStyle name="Note 3 2 2 2 2 3" xfId="16106" xr:uid="{00000000-0005-0000-0000-00003A280000}"/>
    <cellStyle name="Note 3 2 2 3" xfId="7378" xr:uid="{00000000-0005-0000-0000-00003B280000}"/>
    <cellStyle name="Note 3 2 2 3 2" xfId="12118" xr:uid="{00000000-0005-0000-0000-00003C280000}"/>
    <cellStyle name="Note 3 2 2 3 3" xfId="14647" xr:uid="{00000000-0005-0000-0000-00003D280000}"/>
    <cellStyle name="Note 3 2 2 4" xfId="10456" xr:uid="{00000000-0005-0000-0000-00003E280000}"/>
    <cellStyle name="Note 3 2 2 5" xfId="9146" xr:uid="{00000000-0005-0000-0000-00003F280000}"/>
    <cellStyle name="Note 3 2 3" xfId="5443" xr:uid="{00000000-0005-0000-0000-000040280000}"/>
    <cellStyle name="Note 3 2 3 2" xfId="8393" xr:uid="{00000000-0005-0000-0000-000041280000}"/>
    <cellStyle name="Note 3 2 3 2 2" xfId="13133" xr:uid="{00000000-0005-0000-0000-000042280000}"/>
    <cellStyle name="Note 3 2 3 2 3" xfId="15662" xr:uid="{00000000-0005-0000-0000-000043280000}"/>
    <cellStyle name="Note 3 2 4" xfId="4997" xr:uid="{00000000-0005-0000-0000-000044280000}"/>
    <cellStyle name="Note 3 2 4 2" xfId="7949" xr:uid="{00000000-0005-0000-0000-000045280000}"/>
    <cellStyle name="Note 3 2 4 2 2" xfId="12689" xr:uid="{00000000-0005-0000-0000-000046280000}"/>
    <cellStyle name="Note 3 2 4 2 3" xfId="15218" xr:uid="{00000000-0005-0000-0000-000047280000}"/>
    <cellStyle name="Note 3 2 5" xfId="6240" xr:uid="{00000000-0005-0000-0000-000048280000}"/>
    <cellStyle name="Note 3 2 5 2" xfId="11154" xr:uid="{00000000-0005-0000-0000-000049280000}"/>
    <cellStyle name="Note 3 2 5 3" xfId="13762" xr:uid="{00000000-0005-0000-0000-00004A280000}"/>
    <cellStyle name="Note 3 2 6" xfId="6895" xr:uid="{00000000-0005-0000-0000-00004B280000}"/>
    <cellStyle name="Note 3 2 6 2" xfId="11664" xr:uid="{00000000-0005-0000-0000-00004C280000}"/>
    <cellStyle name="Note 3 2 6 3" xfId="14203" xr:uid="{00000000-0005-0000-0000-00004D280000}"/>
    <cellStyle name="Note 3 2 7" xfId="9674" xr:uid="{00000000-0005-0000-0000-00004E280000}"/>
    <cellStyle name="Note 3 2 8" xfId="9315" xr:uid="{00000000-0005-0000-0000-00004F280000}"/>
    <cellStyle name="Note 3 3" xfId="2621" xr:uid="{00000000-0005-0000-0000-000050280000}"/>
    <cellStyle name="Note 3 3 2" xfId="5442" xr:uid="{00000000-0005-0000-0000-000051280000}"/>
    <cellStyle name="Note 3 3 2 2" xfId="8392" xr:uid="{00000000-0005-0000-0000-000052280000}"/>
    <cellStyle name="Note 3 3 2 2 2" xfId="13132" xr:uid="{00000000-0005-0000-0000-000053280000}"/>
    <cellStyle name="Note 3 3 2 2 3" xfId="15661" xr:uid="{00000000-0005-0000-0000-000054280000}"/>
    <cellStyle name="Note 3 3 3" xfId="4996" xr:uid="{00000000-0005-0000-0000-000055280000}"/>
    <cellStyle name="Note 3 3 3 2" xfId="7948" xr:uid="{00000000-0005-0000-0000-000056280000}"/>
    <cellStyle name="Note 3 3 3 2 2" xfId="12688" xr:uid="{00000000-0005-0000-0000-000057280000}"/>
    <cellStyle name="Note 3 3 3 2 3" xfId="15217" xr:uid="{00000000-0005-0000-0000-000058280000}"/>
    <cellStyle name="Note 3 3 4" xfId="6894" xr:uid="{00000000-0005-0000-0000-000059280000}"/>
    <cellStyle name="Note 3 3 4 2" xfId="11663" xr:uid="{00000000-0005-0000-0000-00005A280000}"/>
    <cellStyle name="Note 3 3 4 3" xfId="14202" xr:uid="{00000000-0005-0000-0000-00005B280000}"/>
    <cellStyle name="Note 3 3 5" xfId="9673" xr:uid="{00000000-0005-0000-0000-00005C280000}"/>
    <cellStyle name="Note 3 3 6" xfId="10308" xr:uid="{00000000-0005-0000-0000-00005D280000}"/>
    <cellStyle name="Note 3 4" xfId="4400" xr:uid="{00000000-0005-0000-0000-00005E280000}"/>
    <cellStyle name="Note 3 4 2" xfId="5886" xr:uid="{00000000-0005-0000-0000-00005F280000}"/>
    <cellStyle name="Note 3 4 2 2" xfId="8836" xr:uid="{00000000-0005-0000-0000-000060280000}"/>
    <cellStyle name="Note 3 4 2 2 2" xfId="13576" xr:uid="{00000000-0005-0000-0000-000061280000}"/>
    <cellStyle name="Note 3 4 2 2 3" xfId="16105" xr:uid="{00000000-0005-0000-0000-000062280000}"/>
    <cellStyle name="Note 3 4 3" xfId="7377" xr:uid="{00000000-0005-0000-0000-000063280000}"/>
    <cellStyle name="Note 3 4 3 2" xfId="12117" xr:uid="{00000000-0005-0000-0000-000064280000}"/>
    <cellStyle name="Note 3 4 3 3" xfId="14646" xr:uid="{00000000-0005-0000-0000-000065280000}"/>
    <cellStyle name="Note 3 4 4" xfId="10455" xr:uid="{00000000-0005-0000-0000-000066280000}"/>
    <cellStyle name="Note 3 4 5" xfId="10074" xr:uid="{00000000-0005-0000-0000-000067280000}"/>
    <cellStyle name="Note 3 5" xfId="4670" xr:uid="{00000000-0005-0000-0000-000068280000}"/>
    <cellStyle name="Note 3 5 2" xfId="7624" xr:uid="{00000000-0005-0000-0000-000069280000}"/>
    <cellStyle name="Note 3 5 2 2" xfId="12364" xr:uid="{00000000-0005-0000-0000-00006A280000}"/>
    <cellStyle name="Note 3 5 2 3" xfId="14893" xr:uid="{00000000-0005-0000-0000-00006B280000}"/>
    <cellStyle name="Note 3 5 3" xfId="10703" xr:uid="{00000000-0005-0000-0000-00006C280000}"/>
    <cellStyle name="Note 3 5 4" xfId="9024" xr:uid="{00000000-0005-0000-0000-00006D280000}"/>
    <cellStyle name="Note 3 6" xfId="6241" xr:uid="{00000000-0005-0000-0000-00006E280000}"/>
    <cellStyle name="Note 3 6 2" xfId="11155" xr:uid="{00000000-0005-0000-0000-00006F280000}"/>
    <cellStyle name="Note 3 6 3" xfId="13763" xr:uid="{00000000-0005-0000-0000-000070280000}"/>
    <cellStyle name="Note 30" xfId="1813" xr:uid="{00000000-0005-0000-0000-000071280000}"/>
    <cellStyle name="Note 30 2" xfId="2624" xr:uid="{00000000-0005-0000-0000-000072280000}"/>
    <cellStyle name="Note 30 2 2" xfId="4403" xr:uid="{00000000-0005-0000-0000-000073280000}"/>
    <cellStyle name="Note 30 2 2 2" xfId="5889" xr:uid="{00000000-0005-0000-0000-000074280000}"/>
    <cellStyle name="Note 30 2 2 2 2" xfId="8839" xr:uid="{00000000-0005-0000-0000-000075280000}"/>
    <cellStyle name="Note 30 2 2 2 2 2" xfId="13579" xr:uid="{00000000-0005-0000-0000-000076280000}"/>
    <cellStyle name="Note 30 2 2 2 2 3" xfId="16108" xr:uid="{00000000-0005-0000-0000-000077280000}"/>
    <cellStyle name="Note 30 2 2 3" xfId="7380" xr:uid="{00000000-0005-0000-0000-000078280000}"/>
    <cellStyle name="Note 30 2 2 3 2" xfId="12120" xr:uid="{00000000-0005-0000-0000-000079280000}"/>
    <cellStyle name="Note 30 2 2 3 3" xfId="14649" xr:uid="{00000000-0005-0000-0000-00007A280000}"/>
    <cellStyle name="Note 30 2 2 4" xfId="10458" xr:uid="{00000000-0005-0000-0000-00007B280000}"/>
    <cellStyle name="Note 30 2 2 5" xfId="9145" xr:uid="{00000000-0005-0000-0000-00007C280000}"/>
    <cellStyle name="Note 30 2 3" xfId="5445" xr:uid="{00000000-0005-0000-0000-00007D280000}"/>
    <cellStyle name="Note 30 2 3 2" xfId="8395" xr:uid="{00000000-0005-0000-0000-00007E280000}"/>
    <cellStyle name="Note 30 2 3 2 2" xfId="13135" xr:uid="{00000000-0005-0000-0000-00007F280000}"/>
    <cellStyle name="Note 30 2 3 2 3" xfId="15664" xr:uid="{00000000-0005-0000-0000-000080280000}"/>
    <cellStyle name="Note 30 2 4" xfId="4999" xr:uid="{00000000-0005-0000-0000-000081280000}"/>
    <cellStyle name="Note 30 2 4 2" xfId="7951" xr:uid="{00000000-0005-0000-0000-000082280000}"/>
    <cellStyle name="Note 30 2 4 2 2" xfId="12691" xr:uid="{00000000-0005-0000-0000-000083280000}"/>
    <cellStyle name="Note 30 2 4 2 3" xfId="15220" xr:uid="{00000000-0005-0000-0000-000084280000}"/>
    <cellStyle name="Note 30 2 5" xfId="6238" xr:uid="{00000000-0005-0000-0000-000085280000}"/>
    <cellStyle name="Note 30 2 5 2" xfId="11152" xr:uid="{00000000-0005-0000-0000-000086280000}"/>
    <cellStyle name="Note 30 2 5 3" xfId="13760" xr:uid="{00000000-0005-0000-0000-000087280000}"/>
    <cellStyle name="Note 30 2 6" xfId="6897" xr:uid="{00000000-0005-0000-0000-000088280000}"/>
    <cellStyle name="Note 30 2 6 2" xfId="11666" xr:uid="{00000000-0005-0000-0000-000089280000}"/>
    <cellStyle name="Note 30 2 6 3" xfId="14205" xr:uid="{00000000-0005-0000-0000-00008A280000}"/>
    <cellStyle name="Note 30 2 7" xfId="9676" xr:uid="{00000000-0005-0000-0000-00008B280000}"/>
    <cellStyle name="Note 30 2 8" xfId="9314" xr:uid="{00000000-0005-0000-0000-00008C280000}"/>
    <cellStyle name="Note 30 3" xfId="2623" xr:uid="{00000000-0005-0000-0000-00008D280000}"/>
    <cellStyle name="Note 30 3 2" xfId="5444" xr:uid="{00000000-0005-0000-0000-00008E280000}"/>
    <cellStyle name="Note 30 3 2 2" xfId="8394" xr:uid="{00000000-0005-0000-0000-00008F280000}"/>
    <cellStyle name="Note 30 3 2 2 2" xfId="13134" xr:uid="{00000000-0005-0000-0000-000090280000}"/>
    <cellStyle name="Note 30 3 2 2 3" xfId="15663" xr:uid="{00000000-0005-0000-0000-000091280000}"/>
    <cellStyle name="Note 30 3 3" xfId="4998" xr:uid="{00000000-0005-0000-0000-000092280000}"/>
    <cellStyle name="Note 30 3 3 2" xfId="7950" xr:uid="{00000000-0005-0000-0000-000093280000}"/>
    <cellStyle name="Note 30 3 3 2 2" xfId="12690" xr:uid="{00000000-0005-0000-0000-000094280000}"/>
    <cellStyle name="Note 30 3 3 2 3" xfId="15219" xr:uid="{00000000-0005-0000-0000-000095280000}"/>
    <cellStyle name="Note 30 3 4" xfId="6896" xr:uid="{00000000-0005-0000-0000-000096280000}"/>
    <cellStyle name="Note 30 3 4 2" xfId="11665" xr:uid="{00000000-0005-0000-0000-000097280000}"/>
    <cellStyle name="Note 30 3 4 3" xfId="14204" xr:uid="{00000000-0005-0000-0000-000098280000}"/>
    <cellStyle name="Note 30 3 5" xfId="9675" xr:uid="{00000000-0005-0000-0000-000099280000}"/>
    <cellStyle name="Note 30 3 6" xfId="10307" xr:uid="{00000000-0005-0000-0000-00009A280000}"/>
    <cellStyle name="Note 30 4" xfId="4402" xr:uid="{00000000-0005-0000-0000-00009B280000}"/>
    <cellStyle name="Note 30 4 2" xfId="5888" xr:uid="{00000000-0005-0000-0000-00009C280000}"/>
    <cellStyle name="Note 30 4 2 2" xfId="8838" xr:uid="{00000000-0005-0000-0000-00009D280000}"/>
    <cellStyle name="Note 30 4 2 2 2" xfId="13578" xr:uid="{00000000-0005-0000-0000-00009E280000}"/>
    <cellStyle name="Note 30 4 2 2 3" xfId="16107" xr:uid="{00000000-0005-0000-0000-00009F280000}"/>
    <cellStyle name="Note 30 4 3" xfId="7379" xr:uid="{00000000-0005-0000-0000-0000A0280000}"/>
    <cellStyle name="Note 30 4 3 2" xfId="12119" xr:uid="{00000000-0005-0000-0000-0000A1280000}"/>
    <cellStyle name="Note 30 4 3 3" xfId="14648" xr:uid="{00000000-0005-0000-0000-0000A2280000}"/>
    <cellStyle name="Note 30 4 4" xfId="10457" xr:uid="{00000000-0005-0000-0000-0000A3280000}"/>
    <cellStyle name="Note 30 4 5" xfId="10073" xr:uid="{00000000-0005-0000-0000-0000A4280000}"/>
    <cellStyle name="Note 30 5" xfId="4671" xr:uid="{00000000-0005-0000-0000-0000A5280000}"/>
    <cellStyle name="Note 30 5 2" xfId="7625" xr:uid="{00000000-0005-0000-0000-0000A6280000}"/>
    <cellStyle name="Note 30 5 2 2" xfId="12365" xr:uid="{00000000-0005-0000-0000-0000A7280000}"/>
    <cellStyle name="Note 30 5 2 3" xfId="14894" xr:uid="{00000000-0005-0000-0000-0000A8280000}"/>
    <cellStyle name="Note 30 5 3" xfId="10704" xr:uid="{00000000-0005-0000-0000-0000A9280000}"/>
    <cellStyle name="Note 30 5 4" xfId="9952" xr:uid="{00000000-0005-0000-0000-0000AA280000}"/>
    <cellStyle name="Note 30 6" xfId="6239" xr:uid="{00000000-0005-0000-0000-0000AB280000}"/>
    <cellStyle name="Note 30 6 2" xfId="11153" xr:uid="{00000000-0005-0000-0000-0000AC280000}"/>
    <cellStyle name="Note 30 6 3" xfId="13761" xr:uid="{00000000-0005-0000-0000-0000AD280000}"/>
    <cellStyle name="Note 31" xfId="1814" xr:uid="{00000000-0005-0000-0000-0000AE280000}"/>
    <cellStyle name="Note 31 2" xfId="2626" xr:uid="{00000000-0005-0000-0000-0000AF280000}"/>
    <cellStyle name="Note 31 2 2" xfId="4405" xr:uid="{00000000-0005-0000-0000-0000B0280000}"/>
    <cellStyle name="Note 31 2 2 2" xfId="5891" xr:uid="{00000000-0005-0000-0000-0000B1280000}"/>
    <cellStyle name="Note 31 2 2 2 2" xfId="8841" xr:uid="{00000000-0005-0000-0000-0000B2280000}"/>
    <cellStyle name="Note 31 2 2 2 2 2" xfId="13581" xr:uid="{00000000-0005-0000-0000-0000B3280000}"/>
    <cellStyle name="Note 31 2 2 2 2 3" xfId="16110" xr:uid="{00000000-0005-0000-0000-0000B4280000}"/>
    <cellStyle name="Note 31 2 2 3" xfId="7382" xr:uid="{00000000-0005-0000-0000-0000B5280000}"/>
    <cellStyle name="Note 31 2 2 3 2" xfId="12122" xr:uid="{00000000-0005-0000-0000-0000B6280000}"/>
    <cellStyle name="Note 31 2 2 3 3" xfId="14651" xr:uid="{00000000-0005-0000-0000-0000B7280000}"/>
    <cellStyle name="Note 31 2 2 4" xfId="10460" xr:uid="{00000000-0005-0000-0000-0000B8280000}"/>
    <cellStyle name="Note 31 2 2 5" xfId="9144" xr:uid="{00000000-0005-0000-0000-0000B9280000}"/>
    <cellStyle name="Note 31 2 3" xfId="5447" xr:uid="{00000000-0005-0000-0000-0000BA280000}"/>
    <cellStyle name="Note 31 2 3 2" xfId="8397" xr:uid="{00000000-0005-0000-0000-0000BB280000}"/>
    <cellStyle name="Note 31 2 3 2 2" xfId="13137" xr:uid="{00000000-0005-0000-0000-0000BC280000}"/>
    <cellStyle name="Note 31 2 3 2 3" xfId="15666" xr:uid="{00000000-0005-0000-0000-0000BD280000}"/>
    <cellStyle name="Note 31 2 4" xfId="5001" xr:uid="{00000000-0005-0000-0000-0000BE280000}"/>
    <cellStyle name="Note 31 2 4 2" xfId="7953" xr:uid="{00000000-0005-0000-0000-0000BF280000}"/>
    <cellStyle name="Note 31 2 4 2 2" xfId="12693" xr:uid="{00000000-0005-0000-0000-0000C0280000}"/>
    <cellStyle name="Note 31 2 4 2 3" xfId="15222" xr:uid="{00000000-0005-0000-0000-0000C1280000}"/>
    <cellStyle name="Note 31 2 5" xfId="6236" xr:uid="{00000000-0005-0000-0000-0000C2280000}"/>
    <cellStyle name="Note 31 2 5 2" xfId="11150" xr:uid="{00000000-0005-0000-0000-0000C3280000}"/>
    <cellStyle name="Note 31 2 5 3" xfId="13758" xr:uid="{00000000-0005-0000-0000-0000C4280000}"/>
    <cellStyle name="Note 31 2 6" xfId="6899" xr:uid="{00000000-0005-0000-0000-0000C5280000}"/>
    <cellStyle name="Note 31 2 6 2" xfId="11668" xr:uid="{00000000-0005-0000-0000-0000C6280000}"/>
    <cellStyle name="Note 31 2 6 3" xfId="14207" xr:uid="{00000000-0005-0000-0000-0000C7280000}"/>
    <cellStyle name="Note 31 2 7" xfId="9678" xr:uid="{00000000-0005-0000-0000-0000C8280000}"/>
    <cellStyle name="Note 31 2 8" xfId="9313" xr:uid="{00000000-0005-0000-0000-0000C9280000}"/>
    <cellStyle name="Note 31 3" xfId="2625" xr:uid="{00000000-0005-0000-0000-0000CA280000}"/>
    <cellStyle name="Note 31 3 2" xfId="5446" xr:uid="{00000000-0005-0000-0000-0000CB280000}"/>
    <cellStyle name="Note 31 3 2 2" xfId="8396" xr:uid="{00000000-0005-0000-0000-0000CC280000}"/>
    <cellStyle name="Note 31 3 2 2 2" xfId="13136" xr:uid="{00000000-0005-0000-0000-0000CD280000}"/>
    <cellStyle name="Note 31 3 2 2 3" xfId="15665" xr:uid="{00000000-0005-0000-0000-0000CE280000}"/>
    <cellStyle name="Note 31 3 3" xfId="5000" xr:uid="{00000000-0005-0000-0000-0000CF280000}"/>
    <cellStyle name="Note 31 3 3 2" xfId="7952" xr:uid="{00000000-0005-0000-0000-0000D0280000}"/>
    <cellStyle name="Note 31 3 3 2 2" xfId="12692" xr:uid="{00000000-0005-0000-0000-0000D1280000}"/>
    <cellStyle name="Note 31 3 3 2 3" xfId="15221" xr:uid="{00000000-0005-0000-0000-0000D2280000}"/>
    <cellStyle name="Note 31 3 4" xfId="6898" xr:uid="{00000000-0005-0000-0000-0000D3280000}"/>
    <cellStyle name="Note 31 3 4 2" xfId="11667" xr:uid="{00000000-0005-0000-0000-0000D4280000}"/>
    <cellStyle name="Note 31 3 4 3" xfId="14206" xr:uid="{00000000-0005-0000-0000-0000D5280000}"/>
    <cellStyle name="Note 31 3 5" xfId="9677" xr:uid="{00000000-0005-0000-0000-0000D6280000}"/>
    <cellStyle name="Note 31 3 6" xfId="10306" xr:uid="{00000000-0005-0000-0000-0000D7280000}"/>
    <cellStyle name="Note 31 4" xfId="4404" xr:uid="{00000000-0005-0000-0000-0000D8280000}"/>
    <cellStyle name="Note 31 4 2" xfId="5890" xr:uid="{00000000-0005-0000-0000-0000D9280000}"/>
    <cellStyle name="Note 31 4 2 2" xfId="8840" xr:uid="{00000000-0005-0000-0000-0000DA280000}"/>
    <cellStyle name="Note 31 4 2 2 2" xfId="13580" xr:uid="{00000000-0005-0000-0000-0000DB280000}"/>
    <cellStyle name="Note 31 4 2 2 3" xfId="16109" xr:uid="{00000000-0005-0000-0000-0000DC280000}"/>
    <cellStyle name="Note 31 4 3" xfId="7381" xr:uid="{00000000-0005-0000-0000-0000DD280000}"/>
    <cellStyle name="Note 31 4 3 2" xfId="12121" xr:uid="{00000000-0005-0000-0000-0000DE280000}"/>
    <cellStyle name="Note 31 4 3 3" xfId="14650" xr:uid="{00000000-0005-0000-0000-0000DF280000}"/>
    <cellStyle name="Note 31 4 4" xfId="10459" xr:uid="{00000000-0005-0000-0000-0000E0280000}"/>
    <cellStyle name="Note 31 4 5" xfId="10072" xr:uid="{00000000-0005-0000-0000-0000E1280000}"/>
    <cellStyle name="Note 31 5" xfId="4672" xr:uid="{00000000-0005-0000-0000-0000E2280000}"/>
    <cellStyle name="Note 31 5 2" xfId="7626" xr:uid="{00000000-0005-0000-0000-0000E3280000}"/>
    <cellStyle name="Note 31 5 2 2" xfId="12366" xr:uid="{00000000-0005-0000-0000-0000E4280000}"/>
    <cellStyle name="Note 31 5 2 3" xfId="14895" xr:uid="{00000000-0005-0000-0000-0000E5280000}"/>
    <cellStyle name="Note 31 5 3" xfId="10705" xr:uid="{00000000-0005-0000-0000-0000E6280000}"/>
    <cellStyle name="Note 31 5 4" xfId="9023" xr:uid="{00000000-0005-0000-0000-0000E7280000}"/>
    <cellStyle name="Note 31 6" xfId="6237" xr:uid="{00000000-0005-0000-0000-0000E8280000}"/>
    <cellStyle name="Note 31 6 2" xfId="11151" xr:uid="{00000000-0005-0000-0000-0000E9280000}"/>
    <cellStyle name="Note 31 6 3" xfId="13759" xr:uid="{00000000-0005-0000-0000-0000EA280000}"/>
    <cellStyle name="Note 32" xfId="1815" xr:uid="{00000000-0005-0000-0000-0000EB280000}"/>
    <cellStyle name="Note 32 2" xfId="2628" xr:uid="{00000000-0005-0000-0000-0000EC280000}"/>
    <cellStyle name="Note 32 2 2" xfId="4407" xr:uid="{00000000-0005-0000-0000-0000ED280000}"/>
    <cellStyle name="Note 32 2 2 2" xfId="5893" xr:uid="{00000000-0005-0000-0000-0000EE280000}"/>
    <cellStyle name="Note 32 2 2 2 2" xfId="8843" xr:uid="{00000000-0005-0000-0000-0000EF280000}"/>
    <cellStyle name="Note 32 2 2 2 2 2" xfId="13583" xr:uid="{00000000-0005-0000-0000-0000F0280000}"/>
    <cellStyle name="Note 32 2 2 2 2 3" xfId="16112" xr:uid="{00000000-0005-0000-0000-0000F1280000}"/>
    <cellStyle name="Note 32 2 2 3" xfId="7384" xr:uid="{00000000-0005-0000-0000-0000F2280000}"/>
    <cellStyle name="Note 32 2 2 3 2" xfId="12124" xr:uid="{00000000-0005-0000-0000-0000F3280000}"/>
    <cellStyle name="Note 32 2 2 3 3" xfId="14653" xr:uid="{00000000-0005-0000-0000-0000F4280000}"/>
    <cellStyle name="Note 32 2 2 4" xfId="10462" xr:uid="{00000000-0005-0000-0000-0000F5280000}"/>
    <cellStyle name="Note 32 2 2 5" xfId="9143" xr:uid="{00000000-0005-0000-0000-0000F6280000}"/>
    <cellStyle name="Note 32 2 3" xfId="5449" xr:uid="{00000000-0005-0000-0000-0000F7280000}"/>
    <cellStyle name="Note 32 2 3 2" xfId="8399" xr:uid="{00000000-0005-0000-0000-0000F8280000}"/>
    <cellStyle name="Note 32 2 3 2 2" xfId="13139" xr:uid="{00000000-0005-0000-0000-0000F9280000}"/>
    <cellStyle name="Note 32 2 3 2 3" xfId="15668" xr:uid="{00000000-0005-0000-0000-0000FA280000}"/>
    <cellStyle name="Note 32 2 4" xfId="5003" xr:uid="{00000000-0005-0000-0000-0000FB280000}"/>
    <cellStyle name="Note 32 2 4 2" xfId="7955" xr:uid="{00000000-0005-0000-0000-0000FC280000}"/>
    <cellStyle name="Note 32 2 4 2 2" xfId="12695" xr:uid="{00000000-0005-0000-0000-0000FD280000}"/>
    <cellStyle name="Note 32 2 4 2 3" xfId="15224" xr:uid="{00000000-0005-0000-0000-0000FE280000}"/>
    <cellStyle name="Note 32 2 5" xfId="6234" xr:uid="{00000000-0005-0000-0000-0000FF280000}"/>
    <cellStyle name="Note 32 2 5 2" xfId="11148" xr:uid="{00000000-0005-0000-0000-000000290000}"/>
    <cellStyle name="Note 32 2 5 3" xfId="13756" xr:uid="{00000000-0005-0000-0000-000001290000}"/>
    <cellStyle name="Note 32 2 6" xfId="6901" xr:uid="{00000000-0005-0000-0000-000002290000}"/>
    <cellStyle name="Note 32 2 6 2" xfId="11670" xr:uid="{00000000-0005-0000-0000-000003290000}"/>
    <cellStyle name="Note 32 2 6 3" xfId="14209" xr:uid="{00000000-0005-0000-0000-000004290000}"/>
    <cellStyle name="Note 32 2 7" xfId="9680" xr:uid="{00000000-0005-0000-0000-000005290000}"/>
    <cellStyle name="Note 32 2 8" xfId="9312" xr:uid="{00000000-0005-0000-0000-000006290000}"/>
    <cellStyle name="Note 32 3" xfId="2627" xr:uid="{00000000-0005-0000-0000-000007290000}"/>
    <cellStyle name="Note 32 3 2" xfId="5448" xr:uid="{00000000-0005-0000-0000-000008290000}"/>
    <cellStyle name="Note 32 3 2 2" xfId="8398" xr:uid="{00000000-0005-0000-0000-000009290000}"/>
    <cellStyle name="Note 32 3 2 2 2" xfId="13138" xr:uid="{00000000-0005-0000-0000-00000A290000}"/>
    <cellStyle name="Note 32 3 2 2 3" xfId="15667" xr:uid="{00000000-0005-0000-0000-00000B290000}"/>
    <cellStyle name="Note 32 3 3" xfId="5002" xr:uid="{00000000-0005-0000-0000-00000C290000}"/>
    <cellStyle name="Note 32 3 3 2" xfId="7954" xr:uid="{00000000-0005-0000-0000-00000D290000}"/>
    <cellStyle name="Note 32 3 3 2 2" xfId="12694" xr:uid="{00000000-0005-0000-0000-00000E290000}"/>
    <cellStyle name="Note 32 3 3 2 3" xfId="15223" xr:uid="{00000000-0005-0000-0000-00000F290000}"/>
    <cellStyle name="Note 32 3 4" xfId="6900" xr:uid="{00000000-0005-0000-0000-000010290000}"/>
    <cellStyle name="Note 32 3 4 2" xfId="11669" xr:uid="{00000000-0005-0000-0000-000011290000}"/>
    <cellStyle name="Note 32 3 4 3" xfId="14208" xr:uid="{00000000-0005-0000-0000-000012290000}"/>
    <cellStyle name="Note 32 3 5" xfId="9679" xr:uid="{00000000-0005-0000-0000-000013290000}"/>
    <cellStyle name="Note 32 3 6" xfId="10305" xr:uid="{00000000-0005-0000-0000-000014290000}"/>
    <cellStyle name="Note 32 4" xfId="4406" xr:uid="{00000000-0005-0000-0000-000015290000}"/>
    <cellStyle name="Note 32 4 2" xfId="5892" xr:uid="{00000000-0005-0000-0000-000016290000}"/>
    <cellStyle name="Note 32 4 2 2" xfId="8842" xr:uid="{00000000-0005-0000-0000-000017290000}"/>
    <cellStyle name="Note 32 4 2 2 2" xfId="13582" xr:uid="{00000000-0005-0000-0000-000018290000}"/>
    <cellStyle name="Note 32 4 2 2 3" xfId="16111" xr:uid="{00000000-0005-0000-0000-000019290000}"/>
    <cellStyle name="Note 32 4 3" xfId="7383" xr:uid="{00000000-0005-0000-0000-00001A290000}"/>
    <cellStyle name="Note 32 4 3 2" xfId="12123" xr:uid="{00000000-0005-0000-0000-00001B290000}"/>
    <cellStyle name="Note 32 4 3 3" xfId="14652" xr:uid="{00000000-0005-0000-0000-00001C290000}"/>
    <cellStyle name="Note 32 4 4" xfId="10461" xr:uid="{00000000-0005-0000-0000-00001D290000}"/>
    <cellStyle name="Note 32 4 5" xfId="10071" xr:uid="{00000000-0005-0000-0000-00001E290000}"/>
    <cellStyle name="Note 32 5" xfId="4673" xr:uid="{00000000-0005-0000-0000-00001F290000}"/>
    <cellStyle name="Note 32 5 2" xfId="7627" xr:uid="{00000000-0005-0000-0000-000020290000}"/>
    <cellStyle name="Note 32 5 2 2" xfId="12367" xr:uid="{00000000-0005-0000-0000-000021290000}"/>
    <cellStyle name="Note 32 5 2 3" xfId="14896" xr:uid="{00000000-0005-0000-0000-000022290000}"/>
    <cellStyle name="Note 32 5 3" xfId="10706" xr:uid="{00000000-0005-0000-0000-000023290000}"/>
    <cellStyle name="Note 32 5 4" xfId="9951" xr:uid="{00000000-0005-0000-0000-000024290000}"/>
    <cellStyle name="Note 32 6" xfId="6235" xr:uid="{00000000-0005-0000-0000-000025290000}"/>
    <cellStyle name="Note 32 6 2" xfId="11149" xr:uid="{00000000-0005-0000-0000-000026290000}"/>
    <cellStyle name="Note 32 6 3" xfId="13757" xr:uid="{00000000-0005-0000-0000-000027290000}"/>
    <cellStyle name="Note 33" xfId="1816" xr:uid="{00000000-0005-0000-0000-000028290000}"/>
    <cellStyle name="Note 33 2" xfId="2630" xr:uid="{00000000-0005-0000-0000-000029290000}"/>
    <cellStyle name="Note 33 2 2" xfId="4409" xr:uid="{00000000-0005-0000-0000-00002A290000}"/>
    <cellStyle name="Note 33 2 2 2" xfId="5895" xr:uid="{00000000-0005-0000-0000-00002B290000}"/>
    <cellStyle name="Note 33 2 2 2 2" xfId="8845" xr:uid="{00000000-0005-0000-0000-00002C290000}"/>
    <cellStyle name="Note 33 2 2 2 2 2" xfId="13585" xr:uid="{00000000-0005-0000-0000-00002D290000}"/>
    <cellStyle name="Note 33 2 2 2 2 3" xfId="16114" xr:uid="{00000000-0005-0000-0000-00002E290000}"/>
    <cellStyle name="Note 33 2 2 3" xfId="7386" xr:uid="{00000000-0005-0000-0000-00002F290000}"/>
    <cellStyle name="Note 33 2 2 3 2" xfId="12126" xr:uid="{00000000-0005-0000-0000-000030290000}"/>
    <cellStyle name="Note 33 2 2 3 3" xfId="14655" xr:uid="{00000000-0005-0000-0000-000031290000}"/>
    <cellStyle name="Note 33 2 2 4" xfId="10464" xr:uid="{00000000-0005-0000-0000-000032290000}"/>
    <cellStyle name="Note 33 2 2 5" xfId="9142" xr:uid="{00000000-0005-0000-0000-000033290000}"/>
    <cellStyle name="Note 33 2 3" xfId="5451" xr:uid="{00000000-0005-0000-0000-000034290000}"/>
    <cellStyle name="Note 33 2 3 2" xfId="8401" xr:uid="{00000000-0005-0000-0000-000035290000}"/>
    <cellStyle name="Note 33 2 3 2 2" xfId="13141" xr:uid="{00000000-0005-0000-0000-000036290000}"/>
    <cellStyle name="Note 33 2 3 2 3" xfId="15670" xr:uid="{00000000-0005-0000-0000-000037290000}"/>
    <cellStyle name="Note 33 2 4" xfId="5005" xr:uid="{00000000-0005-0000-0000-000038290000}"/>
    <cellStyle name="Note 33 2 4 2" xfId="7957" xr:uid="{00000000-0005-0000-0000-000039290000}"/>
    <cellStyle name="Note 33 2 4 2 2" xfId="12697" xr:uid="{00000000-0005-0000-0000-00003A290000}"/>
    <cellStyle name="Note 33 2 4 2 3" xfId="15226" xr:uid="{00000000-0005-0000-0000-00003B290000}"/>
    <cellStyle name="Note 33 2 5" xfId="6232" xr:uid="{00000000-0005-0000-0000-00003C290000}"/>
    <cellStyle name="Note 33 2 5 2" xfId="11146" xr:uid="{00000000-0005-0000-0000-00003D290000}"/>
    <cellStyle name="Note 33 2 5 3" xfId="13754" xr:uid="{00000000-0005-0000-0000-00003E290000}"/>
    <cellStyle name="Note 33 2 6" xfId="6903" xr:uid="{00000000-0005-0000-0000-00003F290000}"/>
    <cellStyle name="Note 33 2 6 2" xfId="11672" xr:uid="{00000000-0005-0000-0000-000040290000}"/>
    <cellStyle name="Note 33 2 6 3" xfId="14211" xr:uid="{00000000-0005-0000-0000-000041290000}"/>
    <cellStyle name="Note 33 2 7" xfId="9682" xr:uid="{00000000-0005-0000-0000-000042290000}"/>
    <cellStyle name="Note 33 2 8" xfId="9311" xr:uid="{00000000-0005-0000-0000-000043290000}"/>
    <cellStyle name="Note 33 3" xfId="2629" xr:uid="{00000000-0005-0000-0000-000044290000}"/>
    <cellStyle name="Note 33 3 2" xfId="5450" xr:uid="{00000000-0005-0000-0000-000045290000}"/>
    <cellStyle name="Note 33 3 2 2" xfId="8400" xr:uid="{00000000-0005-0000-0000-000046290000}"/>
    <cellStyle name="Note 33 3 2 2 2" xfId="13140" xr:uid="{00000000-0005-0000-0000-000047290000}"/>
    <cellStyle name="Note 33 3 2 2 3" xfId="15669" xr:uid="{00000000-0005-0000-0000-000048290000}"/>
    <cellStyle name="Note 33 3 3" xfId="5004" xr:uid="{00000000-0005-0000-0000-000049290000}"/>
    <cellStyle name="Note 33 3 3 2" xfId="7956" xr:uid="{00000000-0005-0000-0000-00004A290000}"/>
    <cellStyle name="Note 33 3 3 2 2" xfId="12696" xr:uid="{00000000-0005-0000-0000-00004B290000}"/>
    <cellStyle name="Note 33 3 3 2 3" xfId="15225" xr:uid="{00000000-0005-0000-0000-00004C290000}"/>
    <cellStyle name="Note 33 3 4" xfId="6902" xr:uid="{00000000-0005-0000-0000-00004D290000}"/>
    <cellStyle name="Note 33 3 4 2" xfId="11671" xr:uid="{00000000-0005-0000-0000-00004E290000}"/>
    <cellStyle name="Note 33 3 4 3" xfId="14210" xr:uid="{00000000-0005-0000-0000-00004F290000}"/>
    <cellStyle name="Note 33 3 5" xfId="9681" xr:uid="{00000000-0005-0000-0000-000050290000}"/>
    <cellStyle name="Note 33 3 6" xfId="10304" xr:uid="{00000000-0005-0000-0000-000051290000}"/>
    <cellStyle name="Note 33 4" xfId="4408" xr:uid="{00000000-0005-0000-0000-000052290000}"/>
    <cellStyle name="Note 33 4 2" xfId="5894" xr:uid="{00000000-0005-0000-0000-000053290000}"/>
    <cellStyle name="Note 33 4 2 2" xfId="8844" xr:uid="{00000000-0005-0000-0000-000054290000}"/>
    <cellStyle name="Note 33 4 2 2 2" xfId="13584" xr:uid="{00000000-0005-0000-0000-000055290000}"/>
    <cellStyle name="Note 33 4 2 2 3" xfId="16113" xr:uid="{00000000-0005-0000-0000-000056290000}"/>
    <cellStyle name="Note 33 4 3" xfId="7385" xr:uid="{00000000-0005-0000-0000-000057290000}"/>
    <cellStyle name="Note 33 4 3 2" xfId="12125" xr:uid="{00000000-0005-0000-0000-000058290000}"/>
    <cellStyle name="Note 33 4 3 3" xfId="14654" xr:uid="{00000000-0005-0000-0000-000059290000}"/>
    <cellStyle name="Note 33 4 4" xfId="10463" xr:uid="{00000000-0005-0000-0000-00005A290000}"/>
    <cellStyle name="Note 33 4 5" xfId="10070" xr:uid="{00000000-0005-0000-0000-00005B290000}"/>
    <cellStyle name="Note 33 5" xfId="4674" xr:uid="{00000000-0005-0000-0000-00005C290000}"/>
    <cellStyle name="Note 33 5 2" xfId="7628" xr:uid="{00000000-0005-0000-0000-00005D290000}"/>
    <cellStyle name="Note 33 5 2 2" xfId="12368" xr:uid="{00000000-0005-0000-0000-00005E290000}"/>
    <cellStyle name="Note 33 5 2 3" xfId="14897" xr:uid="{00000000-0005-0000-0000-00005F290000}"/>
    <cellStyle name="Note 33 5 3" xfId="10707" xr:uid="{00000000-0005-0000-0000-000060290000}"/>
    <cellStyle name="Note 33 5 4" xfId="9022" xr:uid="{00000000-0005-0000-0000-000061290000}"/>
    <cellStyle name="Note 33 6" xfId="6233" xr:uid="{00000000-0005-0000-0000-000062290000}"/>
    <cellStyle name="Note 33 6 2" xfId="11147" xr:uid="{00000000-0005-0000-0000-000063290000}"/>
    <cellStyle name="Note 33 6 3" xfId="13755" xr:uid="{00000000-0005-0000-0000-000064290000}"/>
    <cellStyle name="Note 34" xfId="1817" xr:uid="{00000000-0005-0000-0000-000065290000}"/>
    <cellStyle name="Note 34 2" xfId="2632" xr:uid="{00000000-0005-0000-0000-000066290000}"/>
    <cellStyle name="Note 34 2 2" xfId="4411" xr:uid="{00000000-0005-0000-0000-000067290000}"/>
    <cellStyle name="Note 34 2 2 2" xfId="5897" xr:uid="{00000000-0005-0000-0000-000068290000}"/>
    <cellStyle name="Note 34 2 2 2 2" xfId="8847" xr:uid="{00000000-0005-0000-0000-000069290000}"/>
    <cellStyle name="Note 34 2 2 2 2 2" xfId="13587" xr:uid="{00000000-0005-0000-0000-00006A290000}"/>
    <cellStyle name="Note 34 2 2 2 2 3" xfId="16116" xr:uid="{00000000-0005-0000-0000-00006B290000}"/>
    <cellStyle name="Note 34 2 2 3" xfId="7388" xr:uid="{00000000-0005-0000-0000-00006C290000}"/>
    <cellStyle name="Note 34 2 2 3 2" xfId="12128" xr:uid="{00000000-0005-0000-0000-00006D290000}"/>
    <cellStyle name="Note 34 2 2 3 3" xfId="14657" xr:uid="{00000000-0005-0000-0000-00006E290000}"/>
    <cellStyle name="Note 34 2 2 4" xfId="10466" xr:uid="{00000000-0005-0000-0000-00006F290000}"/>
    <cellStyle name="Note 34 2 2 5" xfId="9141" xr:uid="{00000000-0005-0000-0000-000070290000}"/>
    <cellStyle name="Note 34 2 3" xfId="5453" xr:uid="{00000000-0005-0000-0000-000071290000}"/>
    <cellStyle name="Note 34 2 3 2" xfId="8403" xr:uid="{00000000-0005-0000-0000-000072290000}"/>
    <cellStyle name="Note 34 2 3 2 2" xfId="13143" xr:uid="{00000000-0005-0000-0000-000073290000}"/>
    <cellStyle name="Note 34 2 3 2 3" xfId="15672" xr:uid="{00000000-0005-0000-0000-000074290000}"/>
    <cellStyle name="Note 34 2 4" xfId="5007" xr:uid="{00000000-0005-0000-0000-000075290000}"/>
    <cellStyle name="Note 34 2 4 2" xfId="7959" xr:uid="{00000000-0005-0000-0000-000076290000}"/>
    <cellStyle name="Note 34 2 4 2 2" xfId="12699" xr:uid="{00000000-0005-0000-0000-000077290000}"/>
    <cellStyle name="Note 34 2 4 2 3" xfId="15228" xr:uid="{00000000-0005-0000-0000-000078290000}"/>
    <cellStyle name="Note 34 2 5" xfId="6230" xr:uid="{00000000-0005-0000-0000-000079290000}"/>
    <cellStyle name="Note 34 2 5 2" xfId="11144" xr:uid="{00000000-0005-0000-0000-00007A290000}"/>
    <cellStyle name="Note 34 2 5 3" xfId="13752" xr:uid="{00000000-0005-0000-0000-00007B290000}"/>
    <cellStyle name="Note 34 2 6" xfId="6905" xr:uid="{00000000-0005-0000-0000-00007C290000}"/>
    <cellStyle name="Note 34 2 6 2" xfId="11674" xr:uid="{00000000-0005-0000-0000-00007D290000}"/>
    <cellStyle name="Note 34 2 6 3" xfId="14213" xr:uid="{00000000-0005-0000-0000-00007E290000}"/>
    <cellStyle name="Note 34 2 7" xfId="9684" xr:uid="{00000000-0005-0000-0000-00007F290000}"/>
    <cellStyle name="Note 34 2 8" xfId="9310" xr:uid="{00000000-0005-0000-0000-000080290000}"/>
    <cellStyle name="Note 34 3" xfId="2631" xr:uid="{00000000-0005-0000-0000-000081290000}"/>
    <cellStyle name="Note 34 3 2" xfId="5452" xr:uid="{00000000-0005-0000-0000-000082290000}"/>
    <cellStyle name="Note 34 3 2 2" xfId="8402" xr:uid="{00000000-0005-0000-0000-000083290000}"/>
    <cellStyle name="Note 34 3 2 2 2" xfId="13142" xr:uid="{00000000-0005-0000-0000-000084290000}"/>
    <cellStyle name="Note 34 3 2 2 3" xfId="15671" xr:uid="{00000000-0005-0000-0000-000085290000}"/>
    <cellStyle name="Note 34 3 3" xfId="5006" xr:uid="{00000000-0005-0000-0000-000086290000}"/>
    <cellStyle name="Note 34 3 3 2" xfId="7958" xr:uid="{00000000-0005-0000-0000-000087290000}"/>
    <cellStyle name="Note 34 3 3 2 2" xfId="12698" xr:uid="{00000000-0005-0000-0000-000088290000}"/>
    <cellStyle name="Note 34 3 3 2 3" xfId="15227" xr:uid="{00000000-0005-0000-0000-000089290000}"/>
    <cellStyle name="Note 34 3 4" xfId="6904" xr:uid="{00000000-0005-0000-0000-00008A290000}"/>
    <cellStyle name="Note 34 3 4 2" xfId="11673" xr:uid="{00000000-0005-0000-0000-00008B290000}"/>
    <cellStyle name="Note 34 3 4 3" xfId="14212" xr:uid="{00000000-0005-0000-0000-00008C290000}"/>
    <cellStyle name="Note 34 3 5" xfId="9683" xr:uid="{00000000-0005-0000-0000-00008D290000}"/>
    <cellStyle name="Note 34 3 6" xfId="10303" xr:uid="{00000000-0005-0000-0000-00008E290000}"/>
    <cellStyle name="Note 34 4" xfId="4410" xr:uid="{00000000-0005-0000-0000-00008F290000}"/>
    <cellStyle name="Note 34 4 2" xfId="5896" xr:uid="{00000000-0005-0000-0000-000090290000}"/>
    <cellStyle name="Note 34 4 2 2" xfId="8846" xr:uid="{00000000-0005-0000-0000-000091290000}"/>
    <cellStyle name="Note 34 4 2 2 2" xfId="13586" xr:uid="{00000000-0005-0000-0000-000092290000}"/>
    <cellStyle name="Note 34 4 2 2 3" xfId="16115" xr:uid="{00000000-0005-0000-0000-000093290000}"/>
    <cellStyle name="Note 34 4 3" xfId="7387" xr:uid="{00000000-0005-0000-0000-000094290000}"/>
    <cellStyle name="Note 34 4 3 2" xfId="12127" xr:uid="{00000000-0005-0000-0000-000095290000}"/>
    <cellStyle name="Note 34 4 3 3" xfId="14656" xr:uid="{00000000-0005-0000-0000-000096290000}"/>
    <cellStyle name="Note 34 4 4" xfId="10465" xr:uid="{00000000-0005-0000-0000-000097290000}"/>
    <cellStyle name="Note 34 4 5" xfId="10069" xr:uid="{00000000-0005-0000-0000-000098290000}"/>
    <cellStyle name="Note 34 5" xfId="4675" xr:uid="{00000000-0005-0000-0000-000099290000}"/>
    <cellStyle name="Note 34 5 2" xfId="7629" xr:uid="{00000000-0005-0000-0000-00009A290000}"/>
    <cellStyle name="Note 34 5 2 2" xfId="12369" xr:uid="{00000000-0005-0000-0000-00009B290000}"/>
    <cellStyle name="Note 34 5 2 3" xfId="14898" xr:uid="{00000000-0005-0000-0000-00009C290000}"/>
    <cellStyle name="Note 34 5 3" xfId="10708" xr:uid="{00000000-0005-0000-0000-00009D290000}"/>
    <cellStyle name="Note 34 5 4" xfId="9950" xr:uid="{00000000-0005-0000-0000-00009E290000}"/>
    <cellStyle name="Note 34 6" xfId="6231" xr:uid="{00000000-0005-0000-0000-00009F290000}"/>
    <cellStyle name="Note 34 6 2" xfId="11145" xr:uid="{00000000-0005-0000-0000-0000A0290000}"/>
    <cellStyle name="Note 34 6 3" xfId="13753" xr:uid="{00000000-0005-0000-0000-0000A1290000}"/>
    <cellStyle name="Note 35" xfId="1818" xr:uid="{00000000-0005-0000-0000-0000A2290000}"/>
    <cellStyle name="Note 35 2" xfId="2634" xr:uid="{00000000-0005-0000-0000-0000A3290000}"/>
    <cellStyle name="Note 35 2 2" xfId="4413" xr:uid="{00000000-0005-0000-0000-0000A4290000}"/>
    <cellStyle name="Note 35 2 2 2" xfId="5899" xr:uid="{00000000-0005-0000-0000-0000A5290000}"/>
    <cellStyle name="Note 35 2 2 2 2" xfId="8849" xr:uid="{00000000-0005-0000-0000-0000A6290000}"/>
    <cellStyle name="Note 35 2 2 2 2 2" xfId="13589" xr:uid="{00000000-0005-0000-0000-0000A7290000}"/>
    <cellStyle name="Note 35 2 2 2 2 3" xfId="16118" xr:uid="{00000000-0005-0000-0000-0000A8290000}"/>
    <cellStyle name="Note 35 2 2 3" xfId="7390" xr:uid="{00000000-0005-0000-0000-0000A9290000}"/>
    <cellStyle name="Note 35 2 2 3 2" xfId="12130" xr:uid="{00000000-0005-0000-0000-0000AA290000}"/>
    <cellStyle name="Note 35 2 2 3 3" xfId="14659" xr:uid="{00000000-0005-0000-0000-0000AB290000}"/>
    <cellStyle name="Note 35 2 2 4" xfId="10468" xr:uid="{00000000-0005-0000-0000-0000AC290000}"/>
    <cellStyle name="Note 35 2 2 5" xfId="9140" xr:uid="{00000000-0005-0000-0000-0000AD290000}"/>
    <cellStyle name="Note 35 2 3" xfId="5455" xr:uid="{00000000-0005-0000-0000-0000AE290000}"/>
    <cellStyle name="Note 35 2 3 2" xfId="8405" xr:uid="{00000000-0005-0000-0000-0000AF290000}"/>
    <cellStyle name="Note 35 2 3 2 2" xfId="13145" xr:uid="{00000000-0005-0000-0000-0000B0290000}"/>
    <cellStyle name="Note 35 2 3 2 3" xfId="15674" xr:uid="{00000000-0005-0000-0000-0000B1290000}"/>
    <cellStyle name="Note 35 2 4" xfId="5009" xr:uid="{00000000-0005-0000-0000-0000B2290000}"/>
    <cellStyle name="Note 35 2 4 2" xfId="7961" xr:uid="{00000000-0005-0000-0000-0000B3290000}"/>
    <cellStyle name="Note 35 2 4 2 2" xfId="12701" xr:uid="{00000000-0005-0000-0000-0000B4290000}"/>
    <cellStyle name="Note 35 2 4 2 3" xfId="15230" xr:uid="{00000000-0005-0000-0000-0000B5290000}"/>
    <cellStyle name="Note 35 2 5" xfId="6228" xr:uid="{00000000-0005-0000-0000-0000B6290000}"/>
    <cellStyle name="Note 35 2 5 2" xfId="11142" xr:uid="{00000000-0005-0000-0000-0000B7290000}"/>
    <cellStyle name="Note 35 2 5 3" xfId="13750" xr:uid="{00000000-0005-0000-0000-0000B8290000}"/>
    <cellStyle name="Note 35 2 6" xfId="6907" xr:uid="{00000000-0005-0000-0000-0000B9290000}"/>
    <cellStyle name="Note 35 2 6 2" xfId="11676" xr:uid="{00000000-0005-0000-0000-0000BA290000}"/>
    <cellStyle name="Note 35 2 6 3" xfId="14215" xr:uid="{00000000-0005-0000-0000-0000BB290000}"/>
    <cellStyle name="Note 35 2 7" xfId="9686" xr:uid="{00000000-0005-0000-0000-0000BC290000}"/>
    <cellStyle name="Note 35 2 8" xfId="9309" xr:uid="{00000000-0005-0000-0000-0000BD290000}"/>
    <cellStyle name="Note 35 3" xfId="2633" xr:uid="{00000000-0005-0000-0000-0000BE290000}"/>
    <cellStyle name="Note 35 3 2" xfId="5454" xr:uid="{00000000-0005-0000-0000-0000BF290000}"/>
    <cellStyle name="Note 35 3 2 2" xfId="8404" xr:uid="{00000000-0005-0000-0000-0000C0290000}"/>
    <cellStyle name="Note 35 3 2 2 2" xfId="13144" xr:uid="{00000000-0005-0000-0000-0000C1290000}"/>
    <cellStyle name="Note 35 3 2 2 3" xfId="15673" xr:uid="{00000000-0005-0000-0000-0000C2290000}"/>
    <cellStyle name="Note 35 3 3" xfId="5008" xr:uid="{00000000-0005-0000-0000-0000C3290000}"/>
    <cellStyle name="Note 35 3 3 2" xfId="7960" xr:uid="{00000000-0005-0000-0000-0000C4290000}"/>
    <cellStyle name="Note 35 3 3 2 2" xfId="12700" xr:uid="{00000000-0005-0000-0000-0000C5290000}"/>
    <cellStyle name="Note 35 3 3 2 3" xfId="15229" xr:uid="{00000000-0005-0000-0000-0000C6290000}"/>
    <cellStyle name="Note 35 3 4" xfId="6906" xr:uid="{00000000-0005-0000-0000-0000C7290000}"/>
    <cellStyle name="Note 35 3 4 2" xfId="11675" xr:uid="{00000000-0005-0000-0000-0000C8290000}"/>
    <cellStyle name="Note 35 3 4 3" xfId="14214" xr:uid="{00000000-0005-0000-0000-0000C9290000}"/>
    <cellStyle name="Note 35 3 5" xfId="9685" xr:uid="{00000000-0005-0000-0000-0000CA290000}"/>
    <cellStyle name="Note 35 3 6" xfId="10302" xr:uid="{00000000-0005-0000-0000-0000CB290000}"/>
    <cellStyle name="Note 35 4" xfId="4412" xr:uid="{00000000-0005-0000-0000-0000CC290000}"/>
    <cellStyle name="Note 35 4 2" xfId="5898" xr:uid="{00000000-0005-0000-0000-0000CD290000}"/>
    <cellStyle name="Note 35 4 2 2" xfId="8848" xr:uid="{00000000-0005-0000-0000-0000CE290000}"/>
    <cellStyle name="Note 35 4 2 2 2" xfId="13588" xr:uid="{00000000-0005-0000-0000-0000CF290000}"/>
    <cellStyle name="Note 35 4 2 2 3" xfId="16117" xr:uid="{00000000-0005-0000-0000-0000D0290000}"/>
    <cellStyle name="Note 35 4 3" xfId="7389" xr:uid="{00000000-0005-0000-0000-0000D1290000}"/>
    <cellStyle name="Note 35 4 3 2" xfId="12129" xr:uid="{00000000-0005-0000-0000-0000D2290000}"/>
    <cellStyle name="Note 35 4 3 3" xfId="14658" xr:uid="{00000000-0005-0000-0000-0000D3290000}"/>
    <cellStyle name="Note 35 4 4" xfId="10467" xr:uid="{00000000-0005-0000-0000-0000D4290000}"/>
    <cellStyle name="Note 35 4 5" xfId="10068" xr:uid="{00000000-0005-0000-0000-0000D5290000}"/>
    <cellStyle name="Note 35 5" xfId="4676" xr:uid="{00000000-0005-0000-0000-0000D6290000}"/>
    <cellStyle name="Note 35 5 2" xfId="7630" xr:uid="{00000000-0005-0000-0000-0000D7290000}"/>
    <cellStyle name="Note 35 5 2 2" xfId="12370" xr:uid="{00000000-0005-0000-0000-0000D8290000}"/>
    <cellStyle name="Note 35 5 2 3" xfId="14899" xr:uid="{00000000-0005-0000-0000-0000D9290000}"/>
    <cellStyle name="Note 35 5 3" xfId="10709" xr:uid="{00000000-0005-0000-0000-0000DA290000}"/>
    <cellStyle name="Note 35 5 4" xfId="9021" xr:uid="{00000000-0005-0000-0000-0000DB290000}"/>
    <cellStyle name="Note 35 6" xfId="6229" xr:uid="{00000000-0005-0000-0000-0000DC290000}"/>
    <cellStyle name="Note 35 6 2" xfId="11143" xr:uid="{00000000-0005-0000-0000-0000DD290000}"/>
    <cellStyle name="Note 35 6 3" xfId="13751" xr:uid="{00000000-0005-0000-0000-0000DE290000}"/>
    <cellStyle name="Note 36" xfId="1819" xr:uid="{00000000-0005-0000-0000-0000DF290000}"/>
    <cellStyle name="Note 36 2" xfId="2636" xr:uid="{00000000-0005-0000-0000-0000E0290000}"/>
    <cellStyle name="Note 36 2 2" xfId="4415" xr:uid="{00000000-0005-0000-0000-0000E1290000}"/>
    <cellStyle name="Note 36 2 2 2" xfId="5901" xr:uid="{00000000-0005-0000-0000-0000E2290000}"/>
    <cellStyle name="Note 36 2 2 2 2" xfId="8851" xr:uid="{00000000-0005-0000-0000-0000E3290000}"/>
    <cellStyle name="Note 36 2 2 2 2 2" xfId="13591" xr:uid="{00000000-0005-0000-0000-0000E4290000}"/>
    <cellStyle name="Note 36 2 2 2 2 3" xfId="16120" xr:uid="{00000000-0005-0000-0000-0000E5290000}"/>
    <cellStyle name="Note 36 2 2 3" xfId="7392" xr:uid="{00000000-0005-0000-0000-0000E6290000}"/>
    <cellStyle name="Note 36 2 2 3 2" xfId="12132" xr:uid="{00000000-0005-0000-0000-0000E7290000}"/>
    <cellStyle name="Note 36 2 2 3 3" xfId="14661" xr:uid="{00000000-0005-0000-0000-0000E8290000}"/>
    <cellStyle name="Note 36 2 2 4" xfId="10470" xr:uid="{00000000-0005-0000-0000-0000E9290000}"/>
    <cellStyle name="Note 36 2 2 5" xfId="9139" xr:uid="{00000000-0005-0000-0000-0000EA290000}"/>
    <cellStyle name="Note 36 2 3" xfId="5457" xr:uid="{00000000-0005-0000-0000-0000EB290000}"/>
    <cellStyle name="Note 36 2 3 2" xfId="8407" xr:uid="{00000000-0005-0000-0000-0000EC290000}"/>
    <cellStyle name="Note 36 2 3 2 2" xfId="13147" xr:uid="{00000000-0005-0000-0000-0000ED290000}"/>
    <cellStyle name="Note 36 2 3 2 3" xfId="15676" xr:uid="{00000000-0005-0000-0000-0000EE290000}"/>
    <cellStyle name="Note 36 2 4" xfId="5011" xr:uid="{00000000-0005-0000-0000-0000EF290000}"/>
    <cellStyle name="Note 36 2 4 2" xfId="7963" xr:uid="{00000000-0005-0000-0000-0000F0290000}"/>
    <cellStyle name="Note 36 2 4 2 2" xfId="12703" xr:uid="{00000000-0005-0000-0000-0000F1290000}"/>
    <cellStyle name="Note 36 2 4 2 3" xfId="15232" xr:uid="{00000000-0005-0000-0000-0000F2290000}"/>
    <cellStyle name="Note 36 2 5" xfId="6226" xr:uid="{00000000-0005-0000-0000-0000F3290000}"/>
    <cellStyle name="Note 36 2 5 2" xfId="11140" xr:uid="{00000000-0005-0000-0000-0000F4290000}"/>
    <cellStyle name="Note 36 2 5 3" xfId="13748" xr:uid="{00000000-0005-0000-0000-0000F5290000}"/>
    <cellStyle name="Note 36 2 6" xfId="6909" xr:uid="{00000000-0005-0000-0000-0000F6290000}"/>
    <cellStyle name="Note 36 2 6 2" xfId="11678" xr:uid="{00000000-0005-0000-0000-0000F7290000}"/>
    <cellStyle name="Note 36 2 6 3" xfId="14217" xr:uid="{00000000-0005-0000-0000-0000F8290000}"/>
    <cellStyle name="Note 36 2 7" xfId="9688" xr:uid="{00000000-0005-0000-0000-0000F9290000}"/>
    <cellStyle name="Note 36 2 8" xfId="9308" xr:uid="{00000000-0005-0000-0000-0000FA290000}"/>
    <cellStyle name="Note 36 3" xfId="2635" xr:uid="{00000000-0005-0000-0000-0000FB290000}"/>
    <cellStyle name="Note 36 3 2" xfId="5456" xr:uid="{00000000-0005-0000-0000-0000FC290000}"/>
    <cellStyle name="Note 36 3 2 2" xfId="8406" xr:uid="{00000000-0005-0000-0000-0000FD290000}"/>
    <cellStyle name="Note 36 3 2 2 2" xfId="13146" xr:uid="{00000000-0005-0000-0000-0000FE290000}"/>
    <cellStyle name="Note 36 3 2 2 3" xfId="15675" xr:uid="{00000000-0005-0000-0000-0000FF290000}"/>
    <cellStyle name="Note 36 3 3" xfId="5010" xr:uid="{00000000-0005-0000-0000-0000002A0000}"/>
    <cellStyle name="Note 36 3 3 2" xfId="7962" xr:uid="{00000000-0005-0000-0000-0000012A0000}"/>
    <cellStyle name="Note 36 3 3 2 2" xfId="12702" xr:uid="{00000000-0005-0000-0000-0000022A0000}"/>
    <cellStyle name="Note 36 3 3 2 3" xfId="15231" xr:uid="{00000000-0005-0000-0000-0000032A0000}"/>
    <cellStyle name="Note 36 3 4" xfId="6908" xr:uid="{00000000-0005-0000-0000-0000042A0000}"/>
    <cellStyle name="Note 36 3 4 2" xfId="11677" xr:uid="{00000000-0005-0000-0000-0000052A0000}"/>
    <cellStyle name="Note 36 3 4 3" xfId="14216" xr:uid="{00000000-0005-0000-0000-0000062A0000}"/>
    <cellStyle name="Note 36 3 5" xfId="9687" xr:uid="{00000000-0005-0000-0000-0000072A0000}"/>
    <cellStyle name="Note 36 3 6" xfId="10301" xr:uid="{00000000-0005-0000-0000-0000082A0000}"/>
    <cellStyle name="Note 36 4" xfId="4414" xr:uid="{00000000-0005-0000-0000-0000092A0000}"/>
    <cellStyle name="Note 36 4 2" xfId="5900" xr:uid="{00000000-0005-0000-0000-00000A2A0000}"/>
    <cellStyle name="Note 36 4 2 2" xfId="8850" xr:uid="{00000000-0005-0000-0000-00000B2A0000}"/>
    <cellStyle name="Note 36 4 2 2 2" xfId="13590" xr:uid="{00000000-0005-0000-0000-00000C2A0000}"/>
    <cellStyle name="Note 36 4 2 2 3" xfId="16119" xr:uid="{00000000-0005-0000-0000-00000D2A0000}"/>
    <cellStyle name="Note 36 4 3" xfId="7391" xr:uid="{00000000-0005-0000-0000-00000E2A0000}"/>
    <cellStyle name="Note 36 4 3 2" xfId="12131" xr:uid="{00000000-0005-0000-0000-00000F2A0000}"/>
    <cellStyle name="Note 36 4 3 3" xfId="14660" xr:uid="{00000000-0005-0000-0000-0000102A0000}"/>
    <cellStyle name="Note 36 4 4" xfId="10469" xr:uid="{00000000-0005-0000-0000-0000112A0000}"/>
    <cellStyle name="Note 36 4 5" xfId="10067" xr:uid="{00000000-0005-0000-0000-0000122A0000}"/>
    <cellStyle name="Note 36 5" xfId="4677" xr:uid="{00000000-0005-0000-0000-0000132A0000}"/>
    <cellStyle name="Note 36 5 2" xfId="7631" xr:uid="{00000000-0005-0000-0000-0000142A0000}"/>
    <cellStyle name="Note 36 5 2 2" xfId="12371" xr:uid="{00000000-0005-0000-0000-0000152A0000}"/>
    <cellStyle name="Note 36 5 2 3" xfId="14900" xr:uid="{00000000-0005-0000-0000-0000162A0000}"/>
    <cellStyle name="Note 36 5 3" xfId="10710" xr:uid="{00000000-0005-0000-0000-0000172A0000}"/>
    <cellStyle name="Note 36 5 4" xfId="9949" xr:uid="{00000000-0005-0000-0000-0000182A0000}"/>
    <cellStyle name="Note 36 6" xfId="6227" xr:uid="{00000000-0005-0000-0000-0000192A0000}"/>
    <cellStyle name="Note 36 6 2" xfId="11141" xr:uid="{00000000-0005-0000-0000-00001A2A0000}"/>
    <cellStyle name="Note 36 6 3" xfId="13749" xr:uid="{00000000-0005-0000-0000-00001B2A0000}"/>
    <cellStyle name="Note 37" xfId="1820" xr:uid="{00000000-0005-0000-0000-00001C2A0000}"/>
    <cellStyle name="Note 37 2" xfId="2638" xr:uid="{00000000-0005-0000-0000-00001D2A0000}"/>
    <cellStyle name="Note 37 2 2" xfId="4417" xr:uid="{00000000-0005-0000-0000-00001E2A0000}"/>
    <cellStyle name="Note 37 2 2 2" xfId="5903" xr:uid="{00000000-0005-0000-0000-00001F2A0000}"/>
    <cellStyle name="Note 37 2 2 2 2" xfId="8853" xr:uid="{00000000-0005-0000-0000-0000202A0000}"/>
    <cellStyle name="Note 37 2 2 2 2 2" xfId="13593" xr:uid="{00000000-0005-0000-0000-0000212A0000}"/>
    <cellStyle name="Note 37 2 2 2 2 3" xfId="16122" xr:uid="{00000000-0005-0000-0000-0000222A0000}"/>
    <cellStyle name="Note 37 2 2 3" xfId="7394" xr:uid="{00000000-0005-0000-0000-0000232A0000}"/>
    <cellStyle name="Note 37 2 2 3 2" xfId="12134" xr:uid="{00000000-0005-0000-0000-0000242A0000}"/>
    <cellStyle name="Note 37 2 2 3 3" xfId="14663" xr:uid="{00000000-0005-0000-0000-0000252A0000}"/>
    <cellStyle name="Note 37 2 2 4" xfId="10472" xr:uid="{00000000-0005-0000-0000-0000262A0000}"/>
    <cellStyle name="Note 37 2 2 5" xfId="9138" xr:uid="{00000000-0005-0000-0000-0000272A0000}"/>
    <cellStyle name="Note 37 2 3" xfId="5459" xr:uid="{00000000-0005-0000-0000-0000282A0000}"/>
    <cellStyle name="Note 37 2 3 2" xfId="8409" xr:uid="{00000000-0005-0000-0000-0000292A0000}"/>
    <cellStyle name="Note 37 2 3 2 2" xfId="13149" xr:uid="{00000000-0005-0000-0000-00002A2A0000}"/>
    <cellStyle name="Note 37 2 3 2 3" xfId="15678" xr:uid="{00000000-0005-0000-0000-00002B2A0000}"/>
    <cellStyle name="Note 37 2 4" xfId="5013" xr:uid="{00000000-0005-0000-0000-00002C2A0000}"/>
    <cellStyle name="Note 37 2 4 2" xfId="7965" xr:uid="{00000000-0005-0000-0000-00002D2A0000}"/>
    <cellStyle name="Note 37 2 4 2 2" xfId="12705" xr:uid="{00000000-0005-0000-0000-00002E2A0000}"/>
    <cellStyle name="Note 37 2 4 2 3" xfId="15234" xr:uid="{00000000-0005-0000-0000-00002F2A0000}"/>
    <cellStyle name="Note 37 2 5" xfId="6224" xr:uid="{00000000-0005-0000-0000-0000302A0000}"/>
    <cellStyle name="Note 37 2 5 2" xfId="11138" xr:uid="{00000000-0005-0000-0000-0000312A0000}"/>
    <cellStyle name="Note 37 2 5 3" xfId="13746" xr:uid="{00000000-0005-0000-0000-0000322A0000}"/>
    <cellStyle name="Note 37 2 6" xfId="6911" xr:uid="{00000000-0005-0000-0000-0000332A0000}"/>
    <cellStyle name="Note 37 2 6 2" xfId="11680" xr:uid="{00000000-0005-0000-0000-0000342A0000}"/>
    <cellStyle name="Note 37 2 6 3" xfId="14219" xr:uid="{00000000-0005-0000-0000-0000352A0000}"/>
    <cellStyle name="Note 37 2 7" xfId="9690" xr:uid="{00000000-0005-0000-0000-0000362A0000}"/>
    <cellStyle name="Note 37 2 8" xfId="9307" xr:uid="{00000000-0005-0000-0000-0000372A0000}"/>
    <cellStyle name="Note 37 3" xfId="2637" xr:uid="{00000000-0005-0000-0000-0000382A0000}"/>
    <cellStyle name="Note 37 3 2" xfId="5458" xr:uid="{00000000-0005-0000-0000-0000392A0000}"/>
    <cellStyle name="Note 37 3 2 2" xfId="8408" xr:uid="{00000000-0005-0000-0000-00003A2A0000}"/>
    <cellStyle name="Note 37 3 2 2 2" xfId="13148" xr:uid="{00000000-0005-0000-0000-00003B2A0000}"/>
    <cellStyle name="Note 37 3 2 2 3" xfId="15677" xr:uid="{00000000-0005-0000-0000-00003C2A0000}"/>
    <cellStyle name="Note 37 3 3" xfId="5012" xr:uid="{00000000-0005-0000-0000-00003D2A0000}"/>
    <cellStyle name="Note 37 3 3 2" xfId="7964" xr:uid="{00000000-0005-0000-0000-00003E2A0000}"/>
    <cellStyle name="Note 37 3 3 2 2" xfId="12704" xr:uid="{00000000-0005-0000-0000-00003F2A0000}"/>
    <cellStyle name="Note 37 3 3 2 3" xfId="15233" xr:uid="{00000000-0005-0000-0000-0000402A0000}"/>
    <cellStyle name="Note 37 3 4" xfId="6910" xr:uid="{00000000-0005-0000-0000-0000412A0000}"/>
    <cellStyle name="Note 37 3 4 2" xfId="11679" xr:uid="{00000000-0005-0000-0000-0000422A0000}"/>
    <cellStyle name="Note 37 3 4 3" xfId="14218" xr:uid="{00000000-0005-0000-0000-0000432A0000}"/>
    <cellStyle name="Note 37 3 5" xfId="9689" xr:uid="{00000000-0005-0000-0000-0000442A0000}"/>
    <cellStyle name="Note 37 3 6" xfId="10300" xr:uid="{00000000-0005-0000-0000-0000452A0000}"/>
    <cellStyle name="Note 37 4" xfId="4416" xr:uid="{00000000-0005-0000-0000-0000462A0000}"/>
    <cellStyle name="Note 37 4 2" xfId="5902" xr:uid="{00000000-0005-0000-0000-0000472A0000}"/>
    <cellStyle name="Note 37 4 2 2" xfId="8852" xr:uid="{00000000-0005-0000-0000-0000482A0000}"/>
    <cellStyle name="Note 37 4 2 2 2" xfId="13592" xr:uid="{00000000-0005-0000-0000-0000492A0000}"/>
    <cellStyle name="Note 37 4 2 2 3" xfId="16121" xr:uid="{00000000-0005-0000-0000-00004A2A0000}"/>
    <cellStyle name="Note 37 4 3" xfId="7393" xr:uid="{00000000-0005-0000-0000-00004B2A0000}"/>
    <cellStyle name="Note 37 4 3 2" xfId="12133" xr:uid="{00000000-0005-0000-0000-00004C2A0000}"/>
    <cellStyle name="Note 37 4 3 3" xfId="14662" xr:uid="{00000000-0005-0000-0000-00004D2A0000}"/>
    <cellStyle name="Note 37 4 4" xfId="10471" xr:uid="{00000000-0005-0000-0000-00004E2A0000}"/>
    <cellStyle name="Note 37 4 5" xfId="10066" xr:uid="{00000000-0005-0000-0000-00004F2A0000}"/>
    <cellStyle name="Note 37 5" xfId="4678" xr:uid="{00000000-0005-0000-0000-0000502A0000}"/>
    <cellStyle name="Note 37 5 2" xfId="7632" xr:uid="{00000000-0005-0000-0000-0000512A0000}"/>
    <cellStyle name="Note 37 5 2 2" xfId="12372" xr:uid="{00000000-0005-0000-0000-0000522A0000}"/>
    <cellStyle name="Note 37 5 2 3" xfId="14901" xr:uid="{00000000-0005-0000-0000-0000532A0000}"/>
    <cellStyle name="Note 37 5 3" xfId="10711" xr:uid="{00000000-0005-0000-0000-0000542A0000}"/>
    <cellStyle name="Note 37 5 4" xfId="9020" xr:uid="{00000000-0005-0000-0000-0000552A0000}"/>
    <cellStyle name="Note 37 6" xfId="6225" xr:uid="{00000000-0005-0000-0000-0000562A0000}"/>
    <cellStyle name="Note 37 6 2" xfId="11139" xr:uid="{00000000-0005-0000-0000-0000572A0000}"/>
    <cellStyle name="Note 37 6 3" xfId="13747" xr:uid="{00000000-0005-0000-0000-0000582A0000}"/>
    <cellStyle name="Note 38" xfId="1821" xr:uid="{00000000-0005-0000-0000-0000592A0000}"/>
    <cellStyle name="Note 38 2" xfId="2640" xr:uid="{00000000-0005-0000-0000-00005A2A0000}"/>
    <cellStyle name="Note 38 2 2" xfId="4419" xr:uid="{00000000-0005-0000-0000-00005B2A0000}"/>
    <cellStyle name="Note 38 2 2 2" xfId="5905" xr:uid="{00000000-0005-0000-0000-00005C2A0000}"/>
    <cellStyle name="Note 38 2 2 2 2" xfId="8855" xr:uid="{00000000-0005-0000-0000-00005D2A0000}"/>
    <cellStyle name="Note 38 2 2 2 2 2" xfId="13595" xr:uid="{00000000-0005-0000-0000-00005E2A0000}"/>
    <cellStyle name="Note 38 2 2 2 2 3" xfId="16124" xr:uid="{00000000-0005-0000-0000-00005F2A0000}"/>
    <cellStyle name="Note 38 2 2 3" xfId="7396" xr:uid="{00000000-0005-0000-0000-0000602A0000}"/>
    <cellStyle name="Note 38 2 2 3 2" xfId="12136" xr:uid="{00000000-0005-0000-0000-0000612A0000}"/>
    <cellStyle name="Note 38 2 2 3 3" xfId="14665" xr:uid="{00000000-0005-0000-0000-0000622A0000}"/>
    <cellStyle name="Note 38 2 2 4" xfId="10474" xr:uid="{00000000-0005-0000-0000-0000632A0000}"/>
    <cellStyle name="Note 38 2 2 5" xfId="9137" xr:uid="{00000000-0005-0000-0000-0000642A0000}"/>
    <cellStyle name="Note 38 2 3" xfId="5461" xr:uid="{00000000-0005-0000-0000-0000652A0000}"/>
    <cellStyle name="Note 38 2 3 2" xfId="8411" xr:uid="{00000000-0005-0000-0000-0000662A0000}"/>
    <cellStyle name="Note 38 2 3 2 2" xfId="13151" xr:uid="{00000000-0005-0000-0000-0000672A0000}"/>
    <cellStyle name="Note 38 2 3 2 3" xfId="15680" xr:uid="{00000000-0005-0000-0000-0000682A0000}"/>
    <cellStyle name="Note 38 2 4" xfId="5015" xr:uid="{00000000-0005-0000-0000-0000692A0000}"/>
    <cellStyle name="Note 38 2 4 2" xfId="7967" xr:uid="{00000000-0005-0000-0000-00006A2A0000}"/>
    <cellStyle name="Note 38 2 4 2 2" xfId="12707" xr:uid="{00000000-0005-0000-0000-00006B2A0000}"/>
    <cellStyle name="Note 38 2 4 2 3" xfId="15236" xr:uid="{00000000-0005-0000-0000-00006C2A0000}"/>
    <cellStyle name="Note 38 2 5" xfId="6222" xr:uid="{00000000-0005-0000-0000-00006D2A0000}"/>
    <cellStyle name="Note 38 2 5 2" xfId="11136" xr:uid="{00000000-0005-0000-0000-00006E2A0000}"/>
    <cellStyle name="Note 38 2 5 3" xfId="13744" xr:uid="{00000000-0005-0000-0000-00006F2A0000}"/>
    <cellStyle name="Note 38 2 6" xfId="6913" xr:uid="{00000000-0005-0000-0000-0000702A0000}"/>
    <cellStyle name="Note 38 2 6 2" xfId="11682" xr:uid="{00000000-0005-0000-0000-0000712A0000}"/>
    <cellStyle name="Note 38 2 6 3" xfId="14221" xr:uid="{00000000-0005-0000-0000-0000722A0000}"/>
    <cellStyle name="Note 38 2 7" xfId="9692" xr:uid="{00000000-0005-0000-0000-0000732A0000}"/>
    <cellStyle name="Note 38 2 8" xfId="9306" xr:uid="{00000000-0005-0000-0000-0000742A0000}"/>
    <cellStyle name="Note 38 3" xfId="2639" xr:uid="{00000000-0005-0000-0000-0000752A0000}"/>
    <cellStyle name="Note 38 3 2" xfId="5460" xr:uid="{00000000-0005-0000-0000-0000762A0000}"/>
    <cellStyle name="Note 38 3 2 2" xfId="8410" xr:uid="{00000000-0005-0000-0000-0000772A0000}"/>
    <cellStyle name="Note 38 3 2 2 2" xfId="13150" xr:uid="{00000000-0005-0000-0000-0000782A0000}"/>
    <cellStyle name="Note 38 3 2 2 3" xfId="15679" xr:uid="{00000000-0005-0000-0000-0000792A0000}"/>
    <cellStyle name="Note 38 3 3" xfId="5014" xr:uid="{00000000-0005-0000-0000-00007A2A0000}"/>
    <cellStyle name="Note 38 3 3 2" xfId="7966" xr:uid="{00000000-0005-0000-0000-00007B2A0000}"/>
    <cellStyle name="Note 38 3 3 2 2" xfId="12706" xr:uid="{00000000-0005-0000-0000-00007C2A0000}"/>
    <cellStyle name="Note 38 3 3 2 3" xfId="15235" xr:uid="{00000000-0005-0000-0000-00007D2A0000}"/>
    <cellStyle name="Note 38 3 4" xfId="6912" xr:uid="{00000000-0005-0000-0000-00007E2A0000}"/>
    <cellStyle name="Note 38 3 4 2" xfId="11681" xr:uid="{00000000-0005-0000-0000-00007F2A0000}"/>
    <cellStyle name="Note 38 3 4 3" xfId="14220" xr:uid="{00000000-0005-0000-0000-0000802A0000}"/>
    <cellStyle name="Note 38 3 5" xfId="9691" xr:uid="{00000000-0005-0000-0000-0000812A0000}"/>
    <cellStyle name="Note 38 3 6" xfId="10299" xr:uid="{00000000-0005-0000-0000-0000822A0000}"/>
    <cellStyle name="Note 38 4" xfId="4418" xr:uid="{00000000-0005-0000-0000-0000832A0000}"/>
    <cellStyle name="Note 38 4 2" xfId="5904" xr:uid="{00000000-0005-0000-0000-0000842A0000}"/>
    <cellStyle name="Note 38 4 2 2" xfId="8854" xr:uid="{00000000-0005-0000-0000-0000852A0000}"/>
    <cellStyle name="Note 38 4 2 2 2" xfId="13594" xr:uid="{00000000-0005-0000-0000-0000862A0000}"/>
    <cellStyle name="Note 38 4 2 2 3" xfId="16123" xr:uid="{00000000-0005-0000-0000-0000872A0000}"/>
    <cellStyle name="Note 38 4 3" xfId="7395" xr:uid="{00000000-0005-0000-0000-0000882A0000}"/>
    <cellStyle name="Note 38 4 3 2" xfId="12135" xr:uid="{00000000-0005-0000-0000-0000892A0000}"/>
    <cellStyle name="Note 38 4 3 3" xfId="14664" xr:uid="{00000000-0005-0000-0000-00008A2A0000}"/>
    <cellStyle name="Note 38 4 4" xfId="10473" xr:uid="{00000000-0005-0000-0000-00008B2A0000}"/>
    <cellStyle name="Note 38 4 5" xfId="10065" xr:uid="{00000000-0005-0000-0000-00008C2A0000}"/>
    <cellStyle name="Note 38 5" xfId="4679" xr:uid="{00000000-0005-0000-0000-00008D2A0000}"/>
    <cellStyle name="Note 38 5 2" xfId="7633" xr:uid="{00000000-0005-0000-0000-00008E2A0000}"/>
    <cellStyle name="Note 38 5 2 2" xfId="12373" xr:uid="{00000000-0005-0000-0000-00008F2A0000}"/>
    <cellStyle name="Note 38 5 2 3" xfId="14902" xr:uid="{00000000-0005-0000-0000-0000902A0000}"/>
    <cellStyle name="Note 38 5 3" xfId="10712" xr:uid="{00000000-0005-0000-0000-0000912A0000}"/>
    <cellStyle name="Note 38 5 4" xfId="9948" xr:uid="{00000000-0005-0000-0000-0000922A0000}"/>
    <cellStyle name="Note 38 6" xfId="6223" xr:uid="{00000000-0005-0000-0000-0000932A0000}"/>
    <cellStyle name="Note 38 6 2" xfId="11137" xr:uid="{00000000-0005-0000-0000-0000942A0000}"/>
    <cellStyle name="Note 38 6 3" xfId="13745" xr:uid="{00000000-0005-0000-0000-0000952A0000}"/>
    <cellStyle name="Note 39" xfId="1822" xr:uid="{00000000-0005-0000-0000-0000962A0000}"/>
    <cellStyle name="Note 39 2" xfId="2642" xr:uid="{00000000-0005-0000-0000-0000972A0000}"/>
    <cellStyle name="Note 39 2 2" xfId="4421" xr:uid="{00000000-0005-0000-0000-0000982A0000}"/>
    <cellStyle name="Note 39 2 2 2" xfId="5907" xr:uid="{00000000-0005-0000-0000-0000992A0000}"/>
    <cellStyle name="Note 39 2 2 2 2" xfId="8857" xr:uid="{00000000-0005-0000-0000-00009A2A0000}"/>
    <cellStyle name="Note 39 2 2 2 2 2" xfId="13597" xr:uid="{00000000-0005-0000-0000-00009B2A0000}"/>
    <cellStyle name="Note 39 2 2 2 2 3" xfId="16126" xr:uid="{00000000-0005-0000-0000-00009C2A0000}"/>
    <cellStyle name="Note 39 2 2 3" xfId="7398" xr:uid="{00000000-0005-0000-0000-00009D2A0000}"/>
    <cellStyle name="Note 39 2 2 3 2" xfId="12138" xr:uid="{00000000-0005-0000-0000-00009E2A0000}"/>
    <cellStyle name="Note 39 2 2 3 3" xfId="14667" xr:uid="{00000000-0005-0000-0000-00009F2A0000}"/>
    <cellStyle name="Note 39 2 2 4" xfId="10476" xr:uid="{00000000-0005-0000-0000-0000A02A0000}"/>
    <cellStyle name="Note 39 2 2 5" xfId="9136" xr:uid="{00000000-0005-0000-0000-0000A12A0000}"/>
    <cellStyle name="Note 39 2 3" xfId="5463" xr:uid="{00000000-0005-0000-0000-0000A22A0000}"/>
    <cellStyle name="Note 39 2 3 2" xfId="8413" xr:uid="{00000000-0005-0000-0000-0000A32A0000}"/>
    <cellStyle name="Note 39 2 3 2 2" xfId="13153" xr:uid="{00000000-0005-0000-0000-0000A42A0000}"/>
    <cellStyle name="Note 39 2 3 2 3" xfId="15682" xr:uid="{00000000-0005-0000-0000-0000A52A0000}"/>
    <cellStyle name="Note 39 2 4" xfId="5017" xr:uid="{00000000-0005-0000-0000-0000A62A0000}"/>
    <cellStyle name="Note 39 2 4 2" xfId="7969" xr:uid="{00000000-0005-0000-0000-0000A72A0000}"/>
    <cellStyle name="Note 39 2 4 2 2" xfId="12709" xr:uid="{00000000-0005-0000-0000-0000A82A0000}"/>
    <cellStyle name="Note 39 2 4 2 3" xfId="15238" xr:uid="{00000000-0005-0000-0000-0000A92A0000}"/>
    <cellStyle name="Note 39 2 5" xfId="6220" xr:uid="{00000000-0005-0000-0000-0000AA2A0000}"/>
    <cellStyle name="Note 39 2 5 2" xfId="11134" xr:uid="{00000000-0005-0000-0000-0000AB2A0000}"/>
    <cellStyle name="Note 39 2 5 3" xfId="13742" xr:uid="{00000000-0005-0000-0000-0000AC2A0000}"/>
    <cellStyle name="Note 39 2 6" xfId="6915" xr:uid="{00000000-0005-0000-0000-0000AD2A0000}"/>
    <cellStyle name="Note 39 2 6 2" xfId="11684" xr:uid="{00000000-0005-0000-0000-0000AE2A0000}"/>
    <cellStyle name="Note 39 2 6 3" xfId="14223" xr:uid="{00000000-0005-0000-0000-0000AF2A0000}"/>
    <cellStyle name="Note 39 2 7" xfId="9694" xr:uid="{00000000-0005-0000-0000-0000B02A0000}"/>
    <cellStyle name="Note 39 2 8" xfId="9305" xr:uid="{00000000-0005-0000-0000-0000B12A0000}"/>
    <cellStyle name="Note 39 3" xfId="2641" xr:uid="{00000000-0005-0000-0000-0000B22A0000}"/>
    <cellStyle name="Note 39 3 2" xfId="5462" xr:uid="{00000000-0005-0000-0000-0000B32A0000}"/>
    <cellStyle name="Note 39 3 2 2" xfId="8412" xr:uid="{00000000-0005-0000-0000-0000B42A0000}"/>
    <cellStyle name="Note 39 3 2 2 2" xfId="13152" xr:uid="{00000000-0005-0000-0000-0000B52A0000}"/>
    <cellStyle name="Note 39 3 2 2 3" xfId="15681" xr:uid="{00000000-0005-0000-0000-0000B62A0000}"/>
    <cellStyle name="Note 39 3 3" xfId="5016" xr:uid="{00000000-0005-0000-0000-0000B72A0000}"/>
    <cellStyle name="Note 39 3 3 2" xfId="7968" xr:uid="{00000000-0005-0000-0000-0000B82A0000}"/>
    <cellStyle name="Note 39 3 3 2 2" xfId="12708" xr:uid="{00000000-0005-0000-0000-0000B92A0000}"/>
    <cellStyle name="Note 39 3 3 2 3" xfId="15237" xr:uid="{00000000-0005-0000-0000-0000BA2A0000}"/>
    <cellStyle name="Note 39 3 4" xfId="6914" xr:uid="{00000000-0005-0000-0000-0000BB2A0000}"/>
    <cellStyle name="Note 39 3 4 2" xfId="11683" xr:uid="{00000000-0005-0000-0000-0000BC2A0000}"/>
    <cellStyle name="Note 39 3 4 3" xfId="14222" xr:uid="{00000000-0005-0000-0000-0000BD2A0000}"/>
    <cellStyle name="Note 39 3 5" xfId="9693" xr:uid="{00000000-0005-0000-0000-0000BE2A0000}"/>
    <cellStyle name="Note 39 3 6" xfId="10298" xr:uid="{00000000-0005-0000-0000-0000BF2A0000}"/>
    <cellStyle name="Note 39 4" xfId="4420" xr:uid="{00000000-0005-0000-0000-0000C02A0000}"/>
    <cellStyle name="Note 39 4 2" xfId="5906" xr:uid="{00000000-0005-0000-0000-0000C12A0000}"/>
    <cellStyle name="Note 39 4 2 2" xfId="8856" xr:uid="{00000000-0005-0000-0000-0000C22A0000}"/>
    <cellStyle name="Note 39 4 2 2 2" xfId="13596" xr:uid="{00000000-0005-0000-0000-0000C32A0000}"/>
    <cellStyle name="Note 39 4 2 2 3" xfId="16125" xr:uid="{00000000-0005-0000-0000-0000C42A0000}"/>
    <cellStyle name="Note 39 4 3" xfId="7397" xr:uid="{00000000-0005-0000-0000-0000C52A0000}"/>
    <cellStyle name="Note 39 4 3 2" xfId="12137" xr:uid="{00000000-0005-0000-0000-0000C62A0000}"/>
    <cellStyle name="Note 39 4 3 3" xfId="14666" xr:uid="{00000000-0005-0000-0000-0000C72A0000}"/>
    <cellStyle name="Note 39 4 4" xfId="10475" xr:uid="{00000000-0005-0000-0000-0000C82A0000}"/>
    <cellStyle name="Note 39 4 5" xfId="10064" xr:uid="{00000000-0005-0000-0000-0000C92A0000}"/>
    <cellStyle name="Note 39 5" xfId="4680" xr:uid="{00000000-0005-0000-0000-0000CA2A0000}"/>
    <cellStyle name="Note 39 5 2" xfId="7634" xr:uid="{00000000-0005-0000-0000-0000CB2A0000}"/>
    <cellStyle name="Note 39 5 2 2" xfId="12374" xr:uid="{00000000-0005-0000-0000-0000CC2A0000}"/>
    <cellStyle name="Note 39 5 2 3" xfId="14903" xr:uid="{00000000-0005-0000-0000-0000CD2A0000}"/>
    <cellStyle name="Note 39 5 3" xfId="10713" xr:uid="{00000000-0005-0000-0000-0000CE2A0000}"/>
    <cellStyle name="Note 39 5 4" xfId="9019" xr:uid="{00000000-0005-0000-0000-0000CF2A0000}"/>
    <cellStyle name="Note 39 6" xfId="6221" xr:uid="{00000000-0005-0000-0000-0000D02A0000}"/>
    <cellStyle name="Note 39 6 2" xfId="11135" xr:uid="{00000000-0005-0000-0000-0000D12A0000}"/>
    <cellStyle name="Note 39 6 3" xfId="13743" xr:uid="{00000000-0005-0000-0000-0000D22A0000}"/>
    <cellStyle name="Note 4" xfId="1823" xr:uid="{00000000-0005-0000-0000-0000D32A0000}"/>
    <cellStyle name="Note 4 2" xfId="2644" xr:uid="{00000000-0005-0000-0000-0000D42A0000}"/>
    <cellStyle name="Note 4 2 2" xfId="4423" xr:uid="{00000000-0005-0000-0000-0000D52A0000}"/>
    <cellStyle name="Note 4 2 2 2" xfId="5909" xr:uid="{00000000-0005-0000-0000-0000D62A0000}"/>
    <cellStyle name="Note 4 2 2 2 2" xfId="8859" xr:uid="{00000000-0005-0000-0000-0000D72A0000}"/>
    <cellStyle name="Note 4 2 2 2 2 2" xfId="13599" xr:uid="{00000000-0005-0000-0000-0000D82A0000}"/>
    <cellStyle name="Note 4 2 2 2 2 3" xfId="16128" xr:uid="{00000000-0005-0000-0000-0000D92A0000}"/>
    <cellStyle name="Note 4 2 2 3" xfId="7400" xr:uid="{00000000-0005-0000-0000-0000DA2A0000}"/>
    <cellStyle name="Note 4 2 2 3 2" xfId="12140" xr:uid="{00000000-0005-0000-0000-0000DB2A0000}"/>
    <cellStyle name="Note 4 2 2 3 3" xfId="14669" xr:uid="{00000000-0005-0000-0000-0000DC2A0000}"/>
    <cellStyle name="Note 4 2 2 4" xfId="10478" xr:uid="{00000000-0005-0000-0000-0000DD2A0000}"/>
    <cellStyle name="Note 4 2 2 5" xfId="10063" xr:uid="{00000000-0005-0000-0000-0000DE2A0000}"/>
    <cellStyle name="Note 4 2 3" xfId="5465" xr:uid="{00000000-0005-0000-0000-0000DF2A0000}"/>
    <cellStyle name="Note 4 2 3 2" xfId="8415" xr:uid="{00000000-0005-0000-0000-0000E02A0000}"/>
    <cellStyle name="Note 4 2 3 2 2" xfId="13155" xr:uid="{00000000-0005-0000-0000-0000E12A0000}"/>
    <cellStyle name="Note 4 2 3 2 3" xfId="15684" xr:uid="{00000000-0005-0000-0000-0000E22A0000}"/>
    <cellStyle name="Note 4 2 4" xfId="5019" xr:uid="{00000000-0005-0000-0000-0000E32A0000}"/>
    <cellStyle name="Note 4 2 4 2" xfId="7971" xr:uid="{00000000-0005-0000-0000-0000E42A0000}"/>
    <cellStyle name="Note 4 2 4 2 2" xfId="12711" xr:uid="{00000000-0005-0000-0000-0000E52A0000}"/>
    <cellStyle name="Note 4 2 4 2 3" xfId="15240" xr:uid="{00000000-0005-0000-0000-0000E62A0000}"/>
    <cellStyle name="Note 4 2 5" xfId="6218" xr:uid="{00000000-0005-0000-0000-0000E72A0000}"/>
    <cellStyle name="Note 4 2 5 2" xfId="11132" xr:uid="{00000000-0005-0000-0000-0000E82A0000}"/>
    <cellStyle name="Note 4 2 5 3" xfId="13740" xr:uid="{00000000-0005-0000-0000-0000E92A0000}"/>
    <cellStyle name="Note 4 2 6" xfId="6917" xr:uid="{00000000-0005-0000-0000-0000EA2A0000}"/>
    <cellStyle name="Note 4 2 6 2" xfId="11686" xr:uid="{00000000-0005-0000-0000-0000EB2A0000}"/>
    <cellStyle name="Note 4 2 6 3" xfId="14225" xr:uid="{00000000-0005-0000-0000-0000EC2A0000}"/>
    <cellStyle name="Note 4 2 7" xfId="9696" xr:uid="{00000000-0005-0000-0000-0000ED2A0000}"/>
    <cellStyle name="Note 4 2 8" xfId="9304" xr:uid="{00000000-0005-0000-0000-0000EE2A0000}"/>
    <cellStyle name="Note 4 3" xfId="2643" xr:uid="{00000000-0005-0000-0000-0000EF2A0000}"/>
    <cellStyle name="Note 4 3 2" xfId="5464" xr:uid="{00000000-0005-0000-0000-0000F02A0000}"/>
    <cellStyle name="Note 4 3 2 2" xfId="8414" xr:uid="{00000000-0005-0000-0000-0000F12A0000}"/>
    <cellStyle name="Note 4 3 2 2 2" xfId="13154" xr:uid="{00000000-0005-0000-0000-0000F22A0000}"/>
    <cellStyle name="Note 4 3 2 2 3" xfId="15683" xr:uid="{00000000-0005-0000-0000-0000F32A0000}"/>
    <cellStyle name="Note 4 3 3" xfId="5018" xr:uid="{00000000-0005-0000-0000-0000F42A0000}"/>
    <cellStyle name="Note 4 3 3 2" xfId="7970" xr:uid="{00000000-0005-0000-0000-0000F52A0000}"/>
    <cellStyle name="Note 4 3 3 2 2" xfId="12710" xr:uid="{00000000-0005-0000-0000-0000F62A0000}"/>
    <cellStyle name="Note 4 3 3 2 3" xfId="15239" xr:uid="{00000000-0005-0000-0000-0000F72A0000}"/>
    <cellStyle name="Note 4 3 4" xfId="6916" xr:uid="{00000000-0005-0000-0000-0000F82A0000}"/>
    <cellStyle name="Note 4 3 4 2" xfId="11685" xr:uid="{00000000-0005-0000-0000-0000F92A0000}"/>
    <cellStyle name="Note 4 3 4 3" xfId="14224" xr:uid="{00000000-0005-0000-0000-0000FA2A0000}"/>
    <cellStyle name="Note 4 3 5" xfId="9695" xr:uid="{00000000-0005-0000-0000-0000FB2A0000}"/>
    <cellStyle name="Note 4 3 6" xfId="10297" xr:uid="{00000000-0005-0000-0000-0000FC2A0000}"/>
    <cellStyle name="Note 4 4" xfId="4422" xr:uid="{00000000-0005-0000-0000-0000FD2A0000}"/>
    <cellStyle name="Note 4 4 2" xfId="5908" xr:uid="{00000000-0005-0000-0000-0000FE2A0000}"/>
    <cellStyle name="Note 4 4 2 2" xfId="8858" xr:uid="{00000000-0005-0000-0000-0000FF2A0000}"/>
    <cellStyle name="Note 4 4 2 2 2" xfId="13598" xr:uid="{00000000-0005-0000-0000-0000002B0000}"/>
    <cellStyle name="Note 4 4 2 2 3" xfId="16127" xr:uid="{00000000-0005-0000-0000-0000012B0000}"/>
    <cellStyle name="Note 4 4 3" xfId="7399" xr:uid="{00000000-0005-0000-0000-0000022B0000}"/>
    <cellStyle name="Note 4 4 3 2" xfId="12139" xr:uid="{00000000-0005-0000-0000-0000032B0000}"/>
    <cellStyle name="Note 4 4 3 3" xfId="14668" xr:uid="{00000000-0005-0000-0000-0000042B0000}"/>
    <cellStyle name="Note 4 4 4" xfId="10477" xr:uid="{00000000-0005-0000-0000-0000052B0000}"/>
    <cellStyle name="Note 4 4 5" xfId="62" xr:uid="{00000000-0005-0000-0000-0000062B0000}"/>
    <cellStyle name="Note 4 5" xfId="4681" xr:uid="{00000000-0005-0000-0000-0000072B0000}"/>
    <cellStyle name="Note 4 5 2" xfId="7635" xr:uid="{00000000-0005-0000-0000-0000082B0000}"/>
    <cellStyle name="Note 4 5 2 2" xfId="12375" xr:uid="{00000000-0005-0000-0000-0000092B0000}"/>
    <cellStyle name="Note 4 5 2 3" xfId="14904" xr:uid="{00000000-0005-0000-0000-00000A2B0000}"/>
    <cellStyle name="Note 4 5 3" xfId="10714" xr:uid="{00000000-0005-0000-0000-00000B2B0000}"/>
    <cellStyle name="Note 4 5 4" xfId="9947" xr:uid="{00000000-0005-0000-0000-00000C2B0000}"/>
    <cellStyle name="Note 4 6" xfId="6219" xr:uid="{00000000-0005-0000-0000-00000D2B0000}"/>
    <cellStyle name="Note 4 6 2" xfId="11133" xr:uid="{00000000-0005-0000-0000-00000E2B0000}"/>
    <cellStyle name="Note 4 6 3" xfId="13741" xr:uid="{00000000-0005-0000-0000-00000F2B0000}"/>
    <cellStyle name="Note 40" xfId="1824" xr:uid="{00000000-0005-0000-0000-0000102B0000}"/>
    <cellStyle name="Note 40 2" xfId="2646" xr:uid="{00000000-0005-0000-0000-0000112B0000}"/>
    <cellStyle name="Note 40 2 2" xfId="4425" xr:uid="{00000000-0005-0000-0000-0000122B0000}"/>
    <cellStyle name="Note 40 2 2 2" xfId="5911" xr:uid="{00000000-0005-0000-0000-0000132B0000}"/>
    <cellStyle name="Note 40 2 2 2 2" xfId="8861" xr:uid="{00000000-0005-0000-0000-0000142B0000}"/>
    <cellStyle name="Note 40 2 2 2 2 2" xfId="13601" xr:uid="{00000000-0005-0000-0000-0000152B0000}"/>
    <cellStyle name="Note 40 2 2 2 2 3" xfId="16130" xr:uid="{00000000-0005-0000-0000-0000162B0000}"/>
    <cellStyle name="Note 40 2 2 3" xfId="7402" xr:uid="{00000000-0005-0000-0000-0000172B0000}"/>
    <cellStyle name="Note 40 2 2 3 2" xfId="12142" xr:uid="{00000000-0005-0000-0000-0000182B0000}"/>
    <cellStyle name="Note 40 2 2 3 3" xfId="14671" xr:uid="{00000000-0005-0000-0000-0000192B0000}"/>
    <cellStyle name="Note 40 2 2 4" xfId="10480" xr:uid="{00000000-0005-0000-0000-00001A2B0000}"/>
    <cellStyle name="Note 40 2 2 5" xfId="10062" xr:uid="{00000000-0005-0000-0000-00001B2B0000}"/>
    <cellStyle name="Note 40 2 3" xfId="5467" xr:uid="{00000000-0005-0000-0000-00001C2B0000}"/>
    <cellStyle name="Note 40 2 3 2" xfId="8417" xr:uid="{00000000-0005-0000-0000-00001D2B0000}"/>
    <cellStyle name="Note 40 2 3 2 2" xfId="13157" xr:uid="{00000000-0005-0000-0000-00001E2B0000}"/>
    <cellStyle name="Note 40 2 3 2 3" xfId="15686" xr:uid="{00000000-0005-0000-0000-00001F2B0000}"/>
    <cellStyle name="Note 40 2 4" xfId="5021" xr:uid="{00000000-0005-0000-0000-0000202B0000}"/>
    <cellStyle name="Note 40 2 4 2" xfId="7973" xr:uid="{00000000-0005-0000-0000-0000212B0000}"/>
    <cellStyle name="Note 40 2 4 2 2" xfId="12713" xr:uid="{00000000-0005-0000-0000-0000222B0000}"/>
    <cellStyle name="Note 40 2 4 2 3" xfId="15242" xr:uid="{00000000-0005-0000-0000-0000232B0000}"/>
    <cellStyle name="Note 40 2 5" xfId="6216" xr:uid="{00000000-0005-0000-0000-0000242B0000}"/>
    <cellStyle name="Note 40 2 5 2" xfId="11130" xr:uid="{00000000-0005-0000-0000-0000252B0000}"/>
    <cellStyle name="Note 40 2 5 3" xfId="13738" xr:uid="{00000000-0005-0000-0000-0000262B0000}"/>
    <cellStyle name="Note 40 2 6" xfId="6919" xr:uid="{00000000-0005-0000-0000-0000272B0000}"/>
    <cellStyle name="Note 40 2 6 2" xfId="11688" xr:uid="{00000000-0005-0000-0000-0000282B0000}"/>
    <cellStyle name="Note 40 2 6 3" xfId="14227" xr:uid="{00000000-0005-0000-0000-0000292B0000}"/>
    <cellStyle name="Note 40 2 7" xfId="9698" xr:uid="{00000000-0005-0000-0000-00002A2B0000}"/>
    <cellStyle name="Note 40 2 8" xfId="9303" xr:uid="{00000000-0005-0000-0000-00002B2B0000}"/>
    <cellStyle name="Note 40 3" xfId="2645" xr:uid="{00000000-0005-0000-0000-00002C2B0000}"/>
    <cellStyle name="Note 40 3 2" xfId="5466" xr:uid="{00000000-0005-0000-0000-00002D2B0000}"/>
    <cellStyle name="Note 40 3 2 2" xfId="8416" xr:uid="{00000000-0005-0000-0000-00002E2B0000}"/>
    <cellStyle name="Note 40 3 2 2 2" xfId="13156" xr:uid="{00000000-0005-0000-0000-00002F2B0000}"/>
    <cellStyle name="Note 40 3 2 2 3" xfId="15685" xr:uid="{00000000-0005-0000-0000-0000302B0000}"/>
    <cellStyle name="Note 40 3 3" xfId="5020" xr:uid="{00000000-0005-0000-0000-0000312B0000}"/>
    <cellStyle name="Note 40 3 3 2" xfId="7972" xr:uid="{00000000-0005-0000-0000-0000322B0000}"/>
    <cellStyle name="Note 40 3 3 2 2" xfId="12712" xr:uid="{00000000-0005-0000-0000-0000332B0000}"/>
    <cellStyle name="Note 40 3 3 2 3" xfId="15241" xr:uid="{00000000-0005-0000-0000-0000342B0000}"/>
    <cellStyle name="Note 40 3 4" xfId="6918" xr:uid="{00000000-0005-0000-0000-0000352B0000}"/>
    <cellStyle name="Note 40 3 4 2" xfId="11687" xr:uid="{00000000-0005-0000-0000-0000362B0000}"/>
    <cellStyle name="Note 40 3 4 3" xfId="14226" xr:uid="{00000000-0005-0000-0000-0000372B0000}"/>
    <cellStyle name="Note 40 3 5" xfId="9697" xr:uid="{00000000-0005-0000-0000-0000382B0000}"/>
    <cellStyle name="Note 40 3 6" xfId="10296" xr:uid="{00000000-0005-0000-0000-0000392B0000}"/>
    <cellStyle name="Note 40 4" xfId="4424" xr:uid="{00000000-0005-0000-0000-00003A2B0000}"/>
    <cellStyle name="Note 40 4 2" xfId="5910" xr:uid="{00000000-0005-0000-0000-00003B2B0000}"/>
    <cellStyle name="Note 40 4 2 2" xfId="8860" xr:uid="{00000000-0005-0000-0000-00003C2B0000}"/>
    <cellStyle name="Note 40 4 2 2 2" xfId="13600" xr:uid="{00000000-0005-0000-0000-00003D2B0000}"/>
    <cellStyle name="Note 40 4 2 2 3" xfId="16129" xr:uid="{00000000-0005-0000-0000-00003E2B0000}"/>
    <cellStyle name="Note 40 4 3" xfId="7401" xr:uid="{00000000-0005-0000-0000-00003F2B0000}"/>
    <cellStyle name="Note 40 4 3 2" xfId="12141" xr:uid="{00000000-0005-0000-0000-0000402B0000}"/>
    <cellStyle name="Note 40 4 3 3" xfId="14670" xr:uid="{00000000-0005-0000-0000-0000412B0000}"/>
    <cellStyle name="Note 40 4 4" xfId="10479" xr:uid="{00000000-0005-0000-0000-0000422B0000}"/>
    <cellStyle name="Note 40 4 5" xfId="9135" xr:uid="{00000000-0005-0000-0000-0000432B0000}"/>
    <cellStyle name="Note 40 5" xfId="4682" xr:uid="{00000000-0005-0000-0000-0000442B0000}"/>
    <cellStyle name="Note 40 5 2" xfId="7636" xr:uid="{00000000-0005-0000-0000-0000452B0000}"/>
    <cellStyle name="Note 40 5 2 2" xfId="12376" xr:uid="{00000000-0005-0000-0000-0000462B0000}"/>
    <cellStyle name="Note 40 5 2 3" xfId="14905" xr:uid="{00000000-0005-0000-0000-0000472B0000}"/>
    <cellStyle name="Note 40 5 3" xfId="10715" xr:uid="{00000000-0005-0000-0000-0000482B0000}"/>
    <cellStyle name="Note 40 5 4" xfId="9018" xr:uid="{00000000-0005-0000-0000-0000492B0000}"/>
    <cellStyle name="Note 40 6" xfId="6217" xr:uid="{00000000-0005-0000-0000-00004A2B0000}"/>
    <cellStyle name="Note 40 6 2" xfId="11131" xr:uid="{00000000-0005-0000-0000-00004B2B0000}"/>
    <cellStyle name="Note 40 6 3" xfId="13739" xr:uid="{00000000-0005-0000-0000-00004C2B0000}"/>
    <cellStyle name="Note 41" xfId="1825" xr:uid="{00000000-0005-0000-0000-00004D2B0000}"/>
    <cellStyle name="Note 41 2" xfId="2648" xr:uid="{00000000-0005-0000-0000-00004E2B0000}"/>
    <cellStyle name="Note 41 2 2" xfId="4427" xr:uid="{00000000-0005-0000-0000-00004F2B0000}"/>
    <cellStyle name="Note 41 2 2 2" xfId="5913" xr:uid="{00000000-0005-0000-0000-0000502B0000}"/>
    <cellStyle name="Note 41 2 2 2 2" xfId="8863" xr:uid="{00000000-0005-0000-0000-0000512B0000}"/>
    <cellStyle name="Note 41 2 2 2 2 2" xfId="13603" xr:uid="{00000000-0005-0000-0000-0000522B0000}"/>
    <cellStyle name="Note 41 2 2 2 2 3" xfId="16132" xr:uid="{00000000-0005-0000-0000-0000532B0000}"/>
    <cellStyle name="Note 41 2 2 3" xfId="7404" xr:uid="{00000000-0005-0000-0000-0000542B0000}"/>
    <cellStyle name="Note 41 2 2 3 2" xfId="12144" xr:uid="{00000000-0005-0000-0000-0000552B0000}"/>
    <cellStyle name="Note 41 2 2 3 3" xfId="14673" xr:uid="{00000000-0005-0000-0000-0000562B0000}"/>
    <cellStyle name="Note 41 2 2 4" xfId="10482" xr:uid="{00000000-0005-0000-0000-0000572B0000}"/>
    <cellStyle name="Note 41 2 2 5" xfId="10061" xr:uid="{00000000-0005-0000-0000-0000582B0000}"/>
    <cellStyle name="Note 41 2 3" xfId="5469" xr:uid="{00000000-0005-0000-0000-0000592B0000}"/>
    <cellStyle name="Note 41 2 3 2" xfId="8419" xr:uid="{00000000-0005-0000-0000-00005A2B0000}"/>
    <cellStyle name="Note 41 2 3 2 2" xfId="13159" xr:uid="{00000000-0005-0000-0000-00005B2B0000}"/>
    <cellStyle name="Note 41 2 3 2 3" xfId="15688" xr:uid="{00000000-0005-0000-0000-00005C2B0000}"/>
    <cellStyle name="Note 41 2 4" xfId="5023" xr:uid="{00000000-0005-0000-0000-00005D2B0000}"/>
    <cellStyle name="Note 41 2 4 2" xfId="7975" xr:uid="{00000000-0005-0000-0000-00005E2B0000}"/>
    <cellStyle name="Note 41 2 4 2 2" xfId="12715" xr:uid="{00000000-0005-0000-0000-00005F2B0000}"/>
    <cellStyle name="Note 41 2 4 2 3" xfId="15244" xr:uid="{00000000-0005-0000-0000-0000602B0000}"/>
    <cellStyle name="Note 41 2 5" xfId="6214" xr:uid="{00000000-0005-0000-0000-0000612B0000}"/>
    <cellStyle name="Note 41 2 5 2" xfId="11128" xr:uid="{00000000-0005-0000-0000-0000622B0000}"/>
    <cellStyle name="Note 41 2 5 3" xfId="13736" xr:uid="{00000000-0005-0000-0000-0000632B0000}"/>
    <cellStyle name="Note 41 2 6" xfId="6921" xr:uid="{00000000-0005-0000-0000-0000642B0000}"/>
    <cellStyle name="Note 41 2 6 2" xfId="11690" xr:uid="{00000000-0005-0000-0000-0000652B0000}"/>
    <cellStyle name="Note 41 2 6 3" xfId="14229" xr:uid="{00000000-0005-0000-0000-0000662B0000}"/>
    <cellStyle name="Note 41 2 7" xfId="9700" xr:uid="{00000000-0005-0000-0000-0000672B0000}"/>
    <cellStyle name="Note 41 2 8" xfId="9302" xr:uid="{00000000-0005-0000-0000-0000682B0000}"/>
    <cellStyle name="Note 41 3" xfId="2647" xr:uid="{00000000-0005-0000-0000-0000692B0000}"/>
    <cellStyle name="Note 41 3 2" xfId="5468" xr:uid="{00000000-0005-0000-0000-00006A2B0000}"/>
    <cellStyle name="Note 41 3 2 2" xfId="8418" xr:uid="{00000000-0005-0000-0000-00006B2B0000}"/>
    <cellStyle name="Note 41 3 2 2 2" xfId="13158" xr:uid="{00000000-0005-0000-0000-00006C2B0000}"/>
    <cellStyle name="Note 41 3 2 2 3" xfId="15687" xr:uid="{00000000-0005-0000-0000-00006D2B0000}"/>
    <cellStyle name="Note 41 3 3" xfId="5022" xr:uid="{00000000-0005-0000-0000-00006E2B0000}"/>
    <cellStyle name="Note 41 3 3 2" xfId="7974" xr:uid="{00000000-0005-0000-0000-00006F2B0000}"/>
    <cellStyle name="Note 41 3 3 2 2" xfId="12714" xr:uid="{00000000-0005-0000-0000-0000702B0000}"/>
    <cellStyle name="Note 41 3 3 2 3" xfId="15243" xr:uid="{00000000-0005-0000-0000-0000712B0000}"/>
    <cellStyle name="Note 41 3 4" xfId="6920" xr:uid="{00000000-0005-0000-0000-0000722B0000}"/>
    <cellStyle name="Note 41 3 4 2" xfId="11689" xr:uid="{00000000-0005-0000-0000-0000732B0000}"/>
    <cellStyle name="Note 41 3 4 3" xfId="14228" xr:uid="{00000000-0005-0000-0000-0000742B0000}"/>
    <cellStyle name="Note 41 3 5" xfId="9699" xr:uid="{00000000-0005-0000-0000-0000752B0000}"/>
    <cellStyle name="Note 41 3 6" xfId="10295" xr:uid="{00000000-0005-0000-0000-0000762B0000}"/>
    <cellStyle name="Note 41 4" xfId="4426" xr:uid="{00000000-0005-0000-0000-0000772B0000}"/>
    <cellStyle name="Note 41 4 2" xfId="5912" xr:uid="{00000000-0005-0000-0000-0000782B0000}"/>
    <cellStyle name="Note 41 4 2 2" xfId="8862" xr:uid="{00000000-0005-0000-0000-0000792B0000}"/>
    <cellStyle name="Note 41 4 2 2 2" xfId="13602" xr:uid="{00000000-0005-0000-0000-00007A2B0000}"/>
    <cellStyle name="Note 41 4 2 2 3" xfId="16131" xr:uid="{00000000-0005-0000-0000-00007B2B0000}"/>
    <cellStyle name="Note 41 4 3" xfId="7403" xr:uid="{00000000-0005-0000-0000-00007C2B0000}"/>
    <cellStyle name="Note 41 4 3 2" xfId="12143" xr:uid="{00000000-0005-0000-0000-00007D2B0000}"/>
    <cellStyle name="Note 41 4 3 3" xfId="14672" xr:uid="{00000000-0005-0000-0000-00007E2B0000}"/>
    <cellStyle name="Note 41 4 4" xfId="10481" xr:uid="{00000000-0005-0000-0000-00007F2B0000}"/>
    <cellStyle name="Note 41 4 5" xfId="9134" xr:uid="{00000000-0005-0000-0000-0000802B0000}"/>
    <cellStyle name="Note 41 5" xfId="4683" xr:uid="{00000000-0005-0000-0000-0000812B0000}"/>
    <cellStyle name="Note 41 5 2" xfId="7637" xr:uid="{00000000-0005-0000-0000-0000822B0000}"/>
    <cellStyle name="Note 41 5 2 2" xfId="12377" xr:uid="{00000000-0005-0000-0000-0000832B0000}"/>
    <cellStyle name="Note 41 5 2 3" xfId="14906" xr:uid="{00000000-0005-0000-0000-0000842B0000}"/>
    <cellStyle name="Note 41 5 3" xfId="10716" xr:uid="{00000000-0005-0000-0000-0000852B0000}"/>
    <cellStyle name="Note 41 5 4" xfId="6374" xr:uid="{00000000-0005-0000-0000-0000862B0000}"/>
    <cellStyle name="Note 41 6" xfId="6215" xr:uid="{00000000-0005-0000-0000-0000872B0000}"/>
    <cellStyle name="Note 41 6 2" xfId="11129" xr:uid="{00000000-0005-0000-0000-0000882B0000}"/>
    <cellStyle name="Note 41 6 3" xfId="13737" xr:uid="{00000000-0005-0000-0000-0000892B0000}"/>
    <cellStyle name="Note 42" xfId="1826" xr:uid="{00000000-0005-0000-0000-00008A2B0000}"/>
    <cellStyle name="Note 42 2" xfId="2650" xr:uid="{00000000-0005-0000-0000-00008B2B0000}"/>
    <cellStyle name="Note 42 2 2" xfId="4429" xr:uid="{00000000-0005-0000-0000-00008C2B0000}"/>
    <cellStyle name="Note 42 2 2 2" xfId="5915" xr:uid="{00000000-0005-0000-0000-00008D2B0000}"/>
    <cellStyle name="Note 42 2 2 2 2" xfId="8865" xr:uid="{00000000-0005-0000-0000-00008E2B0000}"/>
    <cellStyle name="Note 42 2 2 2 2 2" xfId="13605" xr:uid="{00000000-0005-0000-0000-00008F2B0000}"/>
    <cellStyle name="Note 42 2 2 2 2 3" xfId="16134" xr:uid="{00000000-0005-0000-0000-0000902B0000}"/>
    <cellStyle name="Note 42 2 2 3" xfId="7406" xr:uid="{00000000-0005-0000-0000-0000912B0000}"/>
    <cellStyle name="Note 42 2 2 3 2" xfId="12146" xr:uid="{00000000-0005-0000-0000-0000922B0000}"/>
    <cellStyle name="Note 42 2 2 3 3" xfId="14675" xr:uid="{00000000-0005-0000-0000-0000932B0000}"/>
    <cellStyle name="Note 42 2 2 4" xfId="10484" xr:uid="{00000000-0005-0000-0000-0000942B0000}"/>
    <cellStyle name="Note 42 2 2 5" xfId="10060" xr:uid="{00000000-0005-0000-0000-0000952B0000}"/>
    <cellStyle name="Note 42 2 3" xfId="5471" xr:uid="{00000000-0005-0000-0000-0000962B0000}"/>
    <cellStyle name="Note 42 2 3 2" xfId="8421" xr:uid="{00000000-0005-0000-0000-0000972B0000}"/>
    <cellStyle name="Note 42 2 3 2 2" xfId="13161" xr:uid="{00000000-0005-0000-0000-0000982B0000}"/>
    <cellStyle name="Note 42 2 3 2 3" xfId="15690" xr:uid="{00000000-0005-0000-0000-0000992B0000}"/>
    <cellStyle name="Note 42 2 4" xfId="5025" xr:uid="{00000000-0005-0000-0000-00009A2B0000}"/>
    <cellStyle name="Note 42 2 4 2" xfId="7977" xr:uid="{00000000-0005-0000-0000-00009B2B0000}"/>
    <cellStyle name="Note 42 2 4 2 2" xfId="12717" xr:uid="{00000000-0005-0000-0000-00009C2B0000}"/>
    <cellStyle name="Note 42 2 4 2 3" xfId="15246" xr:uid="{00000000-0005-0000-0000-00009D2B0000}"/>
    <cellStyle name="Note 42 2 5" xfId="6212" xr:uid="{00000000-0005-0000-0000-00009E2B0000}"/>
    <cellStyle name="Note 42 2 5 2" xfId="11126" xr:uid="{00000000-0005-0000-0000-00009F2B0000}"/>
    <cellStyle name="Note 42 2 5 3" xfId="13734" xr:uid="{00000000-0005-0000-0000-0000A02B0000}"/>
    <cellStyle name="Note 42 2 6" xfId="6923" xr:uid="{00000000-0005-0000-0000-0000A12B0000}"/>
    <cellStyle name="Note 42 2 6 2" xfId="11692" xr:uid="{00000000-0005-0000-0000-0000A22B0000}"/>
    <cellStyle name="Note 42 2 6 3" xfId="14231" xr:uid="{00000000-0005-0000-0000-0000A32B0000}"/>
    <cellStyle name="Note 42 2 7" xfId="9702" xr:uid="{00000000-0005-0000-0000-0000A42B0000}"/>
    <cellStyle name="Note 42 2 8" xfId="9301" xr:uid="{00000000-0005-0000-0000-0000A52B0000}"/>
    <cellStyle name="Note 42 3" xfId="2649" xr:uid="{00000000-0005-0000-0000-0000A62B0000}"/>
    <cellStyle name="Note 42 3 2" xfId="5470" xr:uid="{00000000-0005-0000-0000-0000A72B0000}"/>
    <cellStyle name="Note 42 3 2 2" xfId="8420" xr:uid="{00000000-0005-0000-0000-0000A82B0000}"/>
    <cellStyle name="Note 42 3 2 2 2" xfId="13160" xr:uid="{00000000-0005-0000-0000-0000A92B0000}"/>
    <cellStyle name="Note 42 3 2 2 3" xfId="15689" xr:uid="{00000000-0005-0000-0000-0000AA2B0000}"/>
    <cellStyle name="Note 42 3 3" xfId="5024" xr:uid="{00000000-0005-0000-0000-0000AB2B0000}"/>
    <cellStyle name="Note 42 3 3 2" xfId="7976" xr:uid="{00000000-0005-0000-0000-0000AC2B0000}"/>
    <cellStyle name="Note 42 3 3 2 2" xfId="12716" xr:uid="{00000000-0005-0000-0000-0000AD2B0000}"/>
    <cellStyle name="Note 42 3 3 2 3" xfId="15245" xr:uid="{00000000-0005-0000-0000-0000AE2B0000}"/>
    <cellStyle name="Note 42 3 4" xfId="6922" xr:uid="{00000000-0005-0000-0000-0000AF2B0000}"/>
    <cellStyle name="Note 42 3 4 2" xfId="11691" xr:uid="{00000000-0005-0000-0000-0000B02B0000}"/>
    <cellStyle name="Note 42 3 4 3" xfId="14230" xr:uid="{00000000-0005-0000-0000-0000B12B0000}"/>
    <cellStyle name="Note 42 3 5" xfId="9701" xr:uid="{00000000-0005-0000-0000-0000B22B0000}"/>
    <cellStyle name="Note 42 3 6" xfId="10294" xr:uid="{00000000-0005-0000-0000-0000B32B0000}"/>
    <cellStyle name="Note 42 4" xfId="4428" xr:uid="{00000000-0005-0000-0000-0000B42B0000}"/>
    <cellStyle name="Note 42 4 2" xfId="5914" xr:uid="{00000000-0005-0000-0000-0000B52B0000}"/>
    <cellStyle name="Note 42 4 2 2" xfId="8864" xr:uid="{00000000-0005-0000-0000-0000B62B0000}"/>
    <cellStyle name="Note 42 4 2 2 2" xfId="13604" xr:uid="{00000000-0005-0000-0000-0000B72B0000}"/>
    <cellStyle name="Note 42 4 2 2 3" xfId="16133" xr:uid="{00000000-0005-0000-0000-0000B82B0000}"/>
    <cellStyle name="Note 42 4 3" xfId="7405" xr:uid="{00000000-0005-0000-0000-0000B92B0000}"/>
    <cellStyle name="Note 42 4 3 2" xfId="12145" xr:uid="{00000000-0005-0000-0000-0000BA2B0000}"/>
    <cellStyle name="Note 42 4 3 3" xfId="14674" xr:uid="{00000000-0005-0000-0000-0000BB2B0000}"/>
    <cellStyle name="Note 42 4 4" xfId="10483" xr:uid="{00000000-0005-0000-0000-0000BC2B0000}"/>
    <cellStyle name="Note 42 4 5" xfId="9133" xr:uid="{00000000-0005-0000-0000-0000BD2B0000}"/>
    <cellStyle name="Note 42 5" xfId="4684" xr:uid="{00000000-0005-0000-0000-0000BE2B0000}"/>
    <cellStyle name="Note 42 5 2" xfId="7638" xr:uid="{00000000-0005-0000-0000-0000BF2B0000}"/>
    <cellStyle name="Note 42 5 2 2" xfId="12378" xr:uid="{00000000-0005-0000-0000-0000C02B0000}"/>
    <cellStyle name="Note 42 5 2 3" xfId="14907" xr:uid="{00000000-0005-0000-0000-0000C12B0000}"/>
    <cellStyle name="Note 42 5 3" xfId="10717" xr:uid="{00000000-0005-0000-0000-0000C22B0000}"/>
    <cellStyle name="Note 42 5 4" xfId="9946" xr:uid="{00000000-0005-0000-0000-0000C32B0000}"/>
    <cellStyle name="Note 42 6" xfId="6213" xr:uid="{00000000-0005-0000-0000-0000C42B0000}"/>
    <cellStyle name="Note 42 6 2" xfId="11127" xr:uid="{00000000-0005-0000-0000-0000C52B0000}"/>
    <cellStyle name="Note 42 6 3" xfId="13735" xr:uid="{00000000-0005-0000-0000-0000C62B0000}"/>
    <cellStyle name="Note 43" xfId="1827" xr:uid="{00000000-0005-0000-0000-0000C72B0000}"/>
    <cellStyle name="Note 43 2" xfId="2652" xr:uid="{00000000-0005-0000-0000-0000C82B0000}"/>
    <cellStyle name="Note 43 2 2" xfId="4431" xr:uid="{00000000-0005-0000-0000-0000C92B0000}"/>
    <cellStyle name="Note 43 2 2 2" xfId="5917" xr:uid="{00000000-0005-0000-0000-0000CA2B0000}"/>
    <cellStyle name="Note 43 2 2 2 2" xfId="8867" xr:uid="{00000000-0005-0000-0000-0000CB2B0000}"/>
    <cellStyle name="Note 43 2 2 2 2 2" xfId="13607" xr:uid="{00000000-0005-0000-0000-0000CC2B0000}"/>
    <cellStyle name="Note 43 2 2 2 2 3" xfId="16136" xr:uid="{00000000-0005-0000-0000-0000CD2B0000}"/>
    <cellStyle name="Note 43 2 2 3" xfId="7408" xr:uid="{00000000-0005-0000-0000-0000CE2B0000}"/>
    <cellStyle name="Note 43 2 2 3 2" xfId="12148" xr:uid="{00000000-0005-0000-0000-0000CF2B0000}"/>
    <cellStyle name="Note 43 2 2 3 3" xfId="14677" xr:uid="{00000000-0005-0000-0000-0000D02B0000}"/>
    <cellStyle name="Note 43 2 2 4" xfId="10486" xr:uid="{00000000-0005-0000-0000-0000D12B0000}"/>
    <cellStyle name="Note 43 2 2 5" xfId="10059" xr:uid="{00000000-0005-0000-0000-0000D22B0000}"/>
    <cellStyle name="Note 43 2 3" xfId="5473" xr:uid="{00000000-0005-0000-0000-0000D32B0000}"/>
    <cellStyle name="Note 43 2 3 2" xfId="8423" xr:uid="{00000000-0005-0000-0000-0000D42B0000}"/>
    <cellStyle name="Note 43 2 3 2 2" xfId="13163" xr:uid="{00000000-0005-0000-0000-0000D52B0000}"/>
    <cellStyle name="Note 43 2 3 2 3" xfId="15692" xr:uid="{00000000-0005-0000-0000-0000D62B0000}"/>
    <cellStyle name="Note 43 2 4" xfId="5027" xr:uid="{00000000-0005-0000-0000-0000D72B0000}"/>
    <cellStyle name="Note 43 2 4 2" xfId="7979" xr:uid="{00000000-0005-0000-0000-0000D82B0000}"/>
    <cellStyle name="Note 43 2 4 2 2" xfId="12719" xr:uid="{00000000-0005-0000-0000-0000D92B0000}"/>
    <cellStyle name="Note 43 2 4 2 3" xfId="15248" xr:uid="{00000000-0005-0000-0000-0000DA2B0000}"/>
    <cellStyle name="Note 43 2 5" xfId="6210" xr:uid="{00000000-0005-0000-0000-0000DB2B0000}"/>
    <cellStyle name="Note 43 2 5 2" xfId="11124" xr:uid="{00000000-0005-0000-0000-0000DC2B0000}"/>
    <cellStyle name="Note 43 2 5 3" xfId="13732" xr:uid="{00000000-0005-0000-0000-0000DD2B0000}"/>
    <cellStyle name="Note 43 2 6" xfId="6925" xr:uid="{00000000-0005-0000-0000-0000DE2B0000}"/>
    <cellStyle name="Note 43 2 6 2" xfId="11694" xr:uid="{00000000-0005-0000-0000-0000DF2B0000}"/>
    <cellStyle name="Note 43 2 6 3" xfId="14233" xr:uid="{00000000-0005-0000-0000-0000E02B0000}"/>
    <cellStyle name="Note 43 2 7" xfId="9704" xr:uid="{00000000-0005-0000-0000-0000E12B0000}"/>
    <cellStyle name="Note 43 2 8" xfId="9300" xr:uid="{00000000-0005-0000-0000-0000E22B0000}"/>
    <cellStyle name="Note 43 3" xfId="2651" xr:uid="{00000000-0005-0000-0000-0000E32B0000}"/>
    <cellStyle name="Note 43 3 2" xfId="5472" xr:uid="{00000000-0005-0000-0000-0000E42B0000}"/>
    <cellStyle name="Note 43 3 2 2" xfId="8422" xr:uid="{00000000-0005-0000-0000-0000E52B0000}"/>
    <cellStyle name="Note 43 3 2 2 2" xfId="13162" xr:uid="{00000000-0005-0000-0000-0000E62B0000}"/>
    <cellStyle name="Note 43 3 2 2 3" xfId="15691" xr:uid="{00000000-0005-0000-0000-0000E72B0000}"/>
    <cellStyle name="Note 43 3 3" xfId="5026" xr:uid="{00000000-0005-0000-0000-0000E82B0000}"/>
    <cellStyle name="Note 43 3 3 2" xfId="7978" xr:uid="{00000000-0005-0000-0000-0000E92B0000}"/>
    <cellStyle name="Note 43 3 3 2 2" xfId="12718" xr:uid="{00000000-0005-0000-0000-0000EA2B0000}"/>
    <cellStyle name="Note 43 3 3 2 3" xfId="15247" xr:uid="{00000000-0005-0000-0000-0000EB2B0000}"/>
    <cellStyle name="Note 43 3 4" xfId="6924" xr:uid="{00000000-0005-0000-0000-0000EC2B0000}"/>
    <cellStyle name="Note 43 3 4 2" xfId="11693" xr:uid="{00000000-0005-0000-0000-0000ED2B0000}"/>
    <cellStyle name="Note 43 3 4 3" xfId="14232" xr:uid="{00000000-0005-0000-0000-0000EE2B0000}"/>
    <cellStyle name="Note 43 3 5" xfId="9703" xr:uid="{00000000-0005-0000-0000-0000EF2B0000}"/>
    <cellStyle name="Note 43 3 6" xfId="10293" xr:uid="{00000000-0005-0000-0000-0000F02B0000}"/>
    <cellStyle name="Note 43 4" xfId="4430" xr:uid="{00000000-0005-0000-0000-0000F12B0000}"/>
    <cellStyle name="Note 43 4 2" xfId="5916" xr:uid="{00000000-0005-0000-0000-0000F22B0000}"/>
    <cellStyle name="Note 43 4 2 2" xfId="8866" xr:uid="{00000000-0005-0000-0000-0000F32B0000}"/>
    <cellStyle name="Note 43 4 2 2 2" xfId="13606" xr:uid="{00000000-0005-0000-0000-0000F42B0000}"/>
    <cellStyle name="Note 43 4 2 2 3" xfId="16135" xr:uid="{00000000-0005-0000-0000-0000F52B0000}"/>
    <cellStyle name="Note 43 4 3" xfId="7407" xr:uid="{00000000-0005-0000-0000-0000F62B0000}"/>
    <cellStyle name="Note 43 4 3 2" xfId="12147" xr:uid="{00000000-0005-0000-0000-0000F72B0000}"/>
    <cellStyle name="Note 43 4 3 3" xfId="14676" xr:uid="{00000000-0005-0000-0000-0000F82B0000}"/>
    <cellStyle name="Note 43 4 4" xfId="10485" xr:uid="{00000000-0005-0000-0000-0000F92B0000}"/>
    <cellStyle name="Note 43 4 5" xfId="9132" xr:uid="{00000000-0005-0000-0000-0000FA2B0000}"/>
    <cellStyle name="Note 43 5" xfId="4685" xr:uid="{00000000-0005-0000-0000-0000FB2B0000}"/>
    <cellStyle name="Note 43 5 2" xfId="7639" xr:uid="{00000000-0005-0000-0000-0000FC2B0000}"/>
    <cellStyle name="Note 43 5 2 2" xfId="12379" xr:uid="{00000000-0005-0000-0000-0000FD2B0000}"/>
    <cellStyle name="Note 43 5 2 3" xfId="14908" xr:uid="{00000000-0005-0000-0000-0000FE2B0000}"/>
    <cellStyle name="Note 43 5 3" xfId="10718" xr:uid="{00000000-0005-0000-0000-0000FF2B0000}"/>
    <cellStyle name="Note 43 5 4" xfId="9373" xr:uid="{00000000-0005-0000-0000-0000002C0000}"/>
    <cellStyle name="Note 43 6" xfId="6211" xr:uid="{00000000-0005-0000-0000-0000012C0000}"/>
    <cellStyle name="Note 43 6 2" xfId="11125" xr:uid="{00000000-0005-0000-0000-0000022C0000}"/>
    <cellStyle name="Note 43 6 3" xfId="13733" xr:uid="{00000000-0005-0000-0000-0000032C0000}"/>
    <cellStyle name="Note 44" xfId="1828" xr:uid="{00000000-0005-0000-0000-0000042C0000}"/>
    <cellStyle name="Note 44 2" xfId="2654" xr:uid="{00000000-0005-0000-0000-0000052C0000}"/>
    <cellStyle name="Note 44 2 2" xfId="4433" xr:uid="{00000000-0005-0000-0000-0000062C0000}"/>
    <cellStyle name="Note 44 2 2 2" xfId="5919" xr:uid="{00000000-0005-0000-0000-0000072C0000}"/>
    <cellStyle name="Note 44 2 2 2 2" xfId="8869" xr:uid="{00000000-0005-0000-0000-0000082C0000}"/>
    <cellStyle name="Note 44 2 2 2 2 2" xfId="13609" xr:uid="{00000000-0005-0000-0000-0000092C0000}"/>
    <cellStyle name="Note 44 2 2 2 2 3" xfId="16138" xr:uid="{00000000-0005-0000-0000-00000A2C0000}"/>
    <cellStyle name="Note 44 2 2 3" xfId="7410" xr:uid="{00000000-0005-0000-0000-00000B2C0000}"/>
    <cellStyle name="Note 44 2 2 3 2" xfId="12150" xr:uid="{00000000-0005-0000-0000-00000C2C0000}"/>
    <cellStyle name="Note 44 2 2 3 3" xfId="14679" xr:uid="{00000000-0005-0000-0000-00000D2C0000}"/>
    <cellStyle name="Note 44 2 2 4" xfId="10488" xr:uid="{00000000-0005-0000-0000-00000E2C0000}"/>
    <cellStyle name="Note 44 2 2 5" xfId="10058" xr:uid="{00000000-0005-0000-0000-00000F2C0000}"/>
    <cellStyle name="Note 44 2 3" xfId="5475" xr:uid="{00000000-0005-0000-0000-0000102C0000}"/>
    <cellStyle name="Note 44 2 3 2" xfId="8425" xr:uid="{00000000-0005-0000-0000-0000112C0000}"/>
    <cellStyle name="Note 44 2 3 2 2" xfId="13165" xr:uid="{00000000-0005-0000-0000-0000122C0000}"/>
    <cellStyle name="Note 44 2 3 2 3" xfId="15694" xr:uid="{00000000-0005-0000-0000-0000132C0000}"/>
    <cellStyle name="Note 44 2 4" xfId="5029" xr:uid="{00000000-0005-0000-0000-0000142C0000}"/>
    <cellStyle name="Note 44 2 4 2" xfId="7981" xr:uid="{00000000-0005-0000-0000-0000152C0000}"/>
    <cellStyle name="Note 44 2 4 2 2" xfId="12721" xr:uid="{00000000-0005-0000-0000-0000162C0000}"/>
    <cellStyle name="Note 44 2 4 2 3" xfId="15250" xr:uid="{00000000-0005-0000-0000-0000172C0000}"/>
    <cellStyle name="Note 44 2 5" xfId="6208" xr:uid="{00000000-0005-0000-0000-0000182C0000}"/>
    <cellStyle name="Note 44 2 5 2" xfId="11122" xr:uid="{00000000-0005-0000-0000-0000192C0000}"/>
    <cellStyle name="Note 44 2 5 3" xfId="13730" xr:uid="{00000000-0005-0000-0000-00001A2C0000}"/>
    <cellStyle name="Note 44 2 6" xfId="6927" xr:uid="{00000000-0005-0000-0000-00001B2C0000}"/>
    <cellStyle name="Note 44 2 6 2" xfId="11696" xr:uid="{00000000-0005-0000-0000-00001C2C0000}"/>
    <cellStyle name="Note 44 2 6 3" xfId="14235" xr:uid="{00000000-0005-0000-0000-00001D2C0000}"/>
    <cellStyle name="Note 44 2 7" xfId="9706" xr:uid="{00000000-0005-0000-0000-00001E2C0000}"/>
    <cellStyle name="Note 44 2 8" xfId="9299" xr:uid="{00000000-0005-0000-0000-00001F2C0000}"/>
    <cellStyle name="Note 44 3" xfId="2653" xr:uid="{00000000-0005-0000-0000-0000202C0000}"/>
    <cellStyle name="Note 44 3 2" xfId="5474" xr:uid="{00000000-0005-0000-0000-0000212C0000}"/>
    <cellStyle name="Note 44 3 2 2" xfId="8424" xr:uid="{00000000-0005-0000-0000-0000222C0000}"/>
    <cellStyle name="Note 44 3 2 2 2" xfId="13164" xr:uid="{00000000-0005-0000-0000-0000232C0000}"/>
    <cellStyle name="Note 44 3 2 2 3" xfId="15693" xr:uid="{00000000-0005-0000-0000-0000242C0000}"/>
    <cellStyle name="Note 44 3 3" xfId="5028" xr:uid="{00000000-0005-0000-0000-0000252C0000}"/>
    <cellStyle name="Note 44 3 3 2" xfId="7980" xr:uid="{00000000-0005-0000-0000-0000262C0000}"/>
    <cellStyle name="Note 44 3 3 2 2" xfId="12720" xr:uid="{00000000-0005-0000-0000-0000272C0000}"/>
    <cellStyle name="Note 44 3 3 2 3" xfId="15249" xr:uid="{00000000-0005-0000-0000-0000282C0000}"/>
    <cellStyle name="Note 44 3 4" xfId="6926" xr:uid="{00000000-0005-0000-0000-0000292C0000}"/>
    <cellStyle name="Note 44 3 4 2" xfId="11695" xr:uid="{00000000-0005-0000-0000-00002A2C0000}"/>
    <cellStyle name="Note 44 3 4 3" xfId="14234" xr:uid="{00000000-0005-0000-0000-00002B2C0000}"/>
    <cellStyle name="Note 44 3 5" xfId="9705" xr:uid="{00000000-0005-0000-0000-00002C2C0000}"/>
    <cellStyle name="Note 44 3 6" xfId="10292" xr:uid="{00000000-0005-0000-0000-00002D2C0000}"/>
    <cellStyle name="Note 44 4" xfId="4432" xr:uid="{00000000-0005-0000-0000-00002E2C0000}"/>
    <cellStyle name="Note 44 4 2" xfId="5918" xr:uid="{00000000-0005-0000-0000-00002F2C0000}"/>
    <cellStyle name="Note 44 4 2 2" xfId="8868" xr:uid="{00000000-0005-0000-0000-0000302C0000}"/>
    <cellStyle name="Note 44 4 2 2 2" xfId="13608" xr:uid="{00000000-0005-0000-0000-0000312C0000}"/>
    <cellStyle name="Note 44 4 2 2 3" xfId="16137" xr:uid="{00000000-0005-0000-0000-0000322C0000}"/>
    <cellStyle name="Note 44 4 3" xfId="7409" xr:uid="{00000000-0005-0000-0000-0000332C0000}"/>
    <cellStyle name="Note 44 4 3 2" xfId="12149" xr:uid="{00000000-0005-0000-0000-0000342C0000}"/>
    <cellStyle name="Note 44 4 3 3" xfId="14678" xr:uid="{00000000-0005-0000-0000-0000352C0000}"/>
    <cellStyle name="Note 44 4 4" xfId="10487" xr:uid="{00000000-0005-0000-0000-0000362C0000}"/>
    <cellStyle name="Note 44 4 5" xfId="9131" xr:uid="{00000000-0005-0000-0000-0000372C0000}"/>
    <cellStyle name="Note 44 5" xfId="4686" xr:uid="{00000000-0005-0000-0000-0000382C0000}"/>
    <cellStyle name="Note 44 5 2" xfId="7640" xr:uid="{00000000-0005-0000-0000-0000392C0000}"/>
    <cellStyle name="Note 44 5 2 2" xfId="12380" xr:uid="{00000000-0005-0000-0000-00003A2C0000}"/>
    <cellStyle name="Note 44 5 2 3" xfId="14909" xr:uid="{00000000-0005-0000-0000-00003B2C0000}"/>
    <cellStyle name="Note 44 5 3" xfId="10719" xr:uid="{00000000-0005-0000-0000-00003C2C0000}"/>
    <cellStyle name="Note 44 5 4" xfId="9945" xr:uid="{00000000-0005-0000-0000-00003D2C0000}"/>
    <cellStyle name="Note 44 6" xfId="6209" xr:uid="{00000000-0005-0000-0000-00003E2C0000}"/>
    <cellStyle name="Note 44 6 2" xfId="11123" xr:uid="{00000000-0005-0000-0000-00003F2C0000}"/>
    <cellStyle name="Note 44 6 3" xfId="13731" xr:uid="{00000000-0005-0000-0000-0000402C0000}"/>
    <cellStyle name="Note 5" xfId="1829" xr:uid="{00000000-0005-0000-0000-0000412C0000}"/>
    <cellStyle name="Note 5 2" xfId="2656" xr:uid="{00000000-0005-0000-0000-0000422C0000}"/>
    <cellStyle name="Note 5 2 2" xfId="4435" xr:uid="{00000000-0005-0000-0000-0000432C0000}"/>
    <cellStyle name="Note 5 2 2 2" xfId="5921" xr:uid="{00000000-0005-0000-0000-0000442C0000}"/>
    <cellStyle name="Note 5 2 2 2 2" xfId="8871" xr:uid="{00000000-0005-0000-0000-0000452C0000}"/>
    <cellStyle name="Note 5 2 2 2 2 2" xfId="13611" xr:uid="{00000000-0005-0000-0000-0000462C0000}"/>
    <cellStyle name="Note 5 2 2 2 2 3" xfId="16140" xr:uid="{00000000-0005-0000-0000-0000472C0000}"/>
    <cellStyle name="Note 5 2 2 3" xfId="7412" xr:uid="{00000000-0005-0000-0000-0000482C0000}"/>
    <cellStyle name="Note 5 2 2 3 2" xfId="12152" xr:uid="{00000000-0005-0000-0000-0000492C0000}"/>
    <cellStyle name="Note 5 2 2 3 3" xfId="14681" xr:uid="{00000000-0005-0000-0000-00004A2C0000}"/>
    <cellStyle name="Note 5 2 2 4" xfId="10490" xr:uid="{00000000-0005-0000-0000-00004B2C0000}"/>
    <cellStyle name="Note 5 2 2 5" xfId="10057" xr:uid="{00000000-0005-0000-0000-00004C2C0000}"/>
    <cellStyle name="Note 5 2 3" xfId="5477" xr:uid="{00000000-0005-0000-0000-00004D2C0000}"/>
    <cellStyle name="Note 5 2 3 2" xfId="8427" xr:uid="{00000000-0005-0000-0000-00004E2C0000}"/>
    <cellStyle name="Note 5 2 3 2 2" xfId="13167" xr:uid="{00000000-0005-0000-0000-00004F2C0000}"/>
    <cellStyle name="Note 5 2 3 2 3" xfId="15696" xr:uid="{00000000-0005-0000-0000-0000502C0000}"/>
    <cellStyle name="Note 5 2 4" xfId="5031" xr:uid="{00000000-0005-0000-0000-0000512C0000}"/>
    <cellStyle name="Note 5 2 4 2" xfId="7983" xr:uid="{00000000-0005-0000-0000-0000522C0000}"/>
    <cellStyle name="Note 5 2 4 2 2" xfId="12723" xr:uid="{00000000-0005-0000-0000-0000532C0000}"/>
    <cellStyle name="Note 5 2 4 2 3" xfId="15252" xr:uid="{00000000-0005-0000-0000-0000542C0000}"/>
    <cellStyle name="Note 5 2 5" xfId="6206" xr:uid="{00000000-0005-0000-0000-0000552C0000}"/>
    <cellStyle name="Note 5 2 5 2" xfId="11120" xr:uid="{00000000-0005-0000-0000-0000562C0000}"/>
    <cellStyle name="Note 5 2 5 3" xfId="13728" xr:uid="{00000000-0005-0000-0000-0000572C0000}"/>
    <cellStyle name="Note 5 2 6" xfId="6929" xr:uid="{00000000-0005-0000-0000-0000582C0000}"/>
    <cellStyle name="Note 5 2 6 2" xfId="11698" xr:uid="{00000000-0005-0000-0000-0000592C0000}"/>
    <cellStyle name="Note 5 2 6 3" xfId="14237" xr:uid="{00000000-0005-0000-0000-00005A2C0000}"/>
    <cellStyle name="Note 5 2 7" xfId="9708" xr:uid="{00000000-0005-0000-0000-00005B2C0000}"/>
    <cellStyle name="Note 5 2 8" xfId="9298" xr:uid="{00000000-0005-0000-0000-00005C2C0000}"/>
    <cellStyle name="Note 5 3" xfId="2655" xr:uid="{00000000-0005-0000-0000-00005D2C0000}"/>
    <cellStyle name="Note 5 3 2" xfId="5476" xr:uid="{00000000-0005-0000-0000-00005E2C0000}"/>
    <cellStyle name="Note 5 3 2 2" xfId="8426" xr:uid="{00000000-0005-0000-0000-00005F2C0000}"/>
    <cellStyle name="Note 5 3 2 2 2" xfId="13166" xr:uid="{00000000-0005-0000-0000-0000602C0000}"/>
    <cellStyle name="Note 5 3 2 2 3" xfId="15695" xr:uid="{00000000-0005-0000-0000-0000612C0000}"/>
    <cellStyle name="Note 5 3 3" xfId="5030" xr:uid="{00000000-0005-0000-0000-0000622C0000}"/>
    <cellStyle name="Note 5 3 3 2" xfId="7982" xr:uid="{00000000-0005-0000-0000-0000632C0000}"/>
    <cellStyle name="Note 5 3 3 2 2" xfId="12722" xr:uid="{00000000-0005-0000-0000-0000642C0000}"/>
    <cellStyle name="Note 5 3 3 2 3" xfId="15251" xr:uid="{00000000-0005-0000-0000-0000652C0000}"/>
    <cellStyle name="Note 5 3 4" xfId="6928" xr:uid="{00000000-0005-0000-0000-0000662C0000}"/>
    <cellStyle name="Note 5 3 4 2" xfId="11697" xr:uid="{00000000-0005-0000-0000-0000672C0000}"/>
    <cellStyle name="Note 5 3 4 3" xfId="14236" xr:uid="{00000000-0005-0000-0000-0000682C0000}"/>
    <cellStyle name="Note 5 3 5" xfId="9707" xr:uid="{00000000-0005-0000-0000-0000692C0000}"/>
    <cellStyle name="Note 5 3 6" xfId="10291" xr:uid="{00000000-0005-0000-0000-00006A2C0000}"/>
    <cellStyle name="Note 5 4" xfId="4434" xr:uid="{00000000-0005-0000-0000-00006B2C0000}"/>
    <cellStyle name="Note 5 4 2" xfId="5920" xr:uid="{00000000-0005-0000-0000-00006C2C0000}"/>
    <cellStyle name="Note 5 4 2 2" xfId="8870" xr:uid="{00000000-0005-0000-0000-00006D2C0000}"/>
    <cellStyle name="Note 5 4 2 2 2" xfId="13610" xr:uid="{00000000-0005-0000-0000-00006E2C0000}"/>
    <cellStyle name="Note 5 4 2 2 3" xfId="16139" xr:uid="{00000000-0005-0000-0000-00006F2C0000}"/>
    <cellStyle name="Note 5 4 3" xfId="7411" xr:uid="{00000000-0005-0000-0000-0000702C0000}"/>
    <cellStyle name="Note 5 4 3 2" xfId="12151" xr:uid="{00000000-0005-0000-0000-0000712C0000}"/>
    <cellStyle name="Note 5 4 3 3" xfId="14680" xr:uid="{00000000-0005-0000-0000-0000722C0000}"/>
    <cellStyle name="Note 5 4 4" xfId="10489" xr:uid="{00000000-0005-0000-0000-0000732C0000}"/>
    <cellStyle name="Note 5 4 5" xfId="9130" xr:uid="{00000000-0005-0000-0000-0000742C0000}"/>
    <cellStyle name="Note 5 5" xfId="4687" xr:uid="{00000000-0005-0000-0000-0000752C0000}"/>
    <cellStyle name="Note 5 5 2" xfId="7641" xr:uid="{00000000-0005-0000-0000-0000762C0000}"/>
    <cellStyle name="Note 5 5 2 2" xfId="12381" xr:uid="{00000000-0005-0000-0000-0000772C0000}"/>
    <cellStyle name="Note 5 5 2 3" xfId="14910" xr:uid="{00000000-0005-0000-0000-0000782C0000}"/>
    <cellStyle name="Note 5 5 3" xfId="10720" xr:uid="{00000000-0005-0000-0000-0000792C0000}"/>
    <cellStyle name="Note 5 5 4" xfId="9372" xr:uid="{00000000-0005-0000-0000-00007A2C0000}"/>
    <cellStyle name="Note 5 6" xfId="6207" xr:uid="{00000000-0005-0000-0000-00007B2C0000}"/>
    <cellStyle name="Note 5 6 2" xfId="11121" xr:uid="{00000000-0005-0000-0000-00007C2C0000}"/>
    <cellStyle name="Note 5 6 3" xfId="13729" xr:uid="{00000000-0005-0000-0000-00007D2C0000}"/>
    <cellStyle name="Note 6" xfId="1830" xr:uid="{00000000-0005-0000-0000-00007E2C0000}"/>
    <cellStyle name="Note 6 2" xfId="2658" xr:uid="{00000000-0005-0000-0000-00007F2C0000}"/>
    <cellStyle name="Note 6 2 2" xfId="4437" xr:uid="{00000000-0005-0000-0000-0000802C0000}"/>
    <cellStyle name="Note 6 2 2 2" xfId="5923" xr:uid="{00000000-0005-0000-0000-0000812C0000}"/>
    <cellStyle name="Note 6 2 2 2 2" xfId="8873" xr:uid="{00000000-0005-0000-0000-0000822C0000}"/>
    <cellStyle name="Note 6 2 2 2 2 2" xfId="13613" xr:uid="{00000000-0005-0000-0000-0000832C0000}"/>
    <cellStyle name="Note 6 2 2 2 2 3" xfId="16142" xr:uid="{00000000-0005-0000-0000-0000842C0000}"/>
    <cellStyle name="Note 6 2 2 3" xfId="7414" xr:uid="{00000000-0005-0000-0000-0000852C0000}"/>
    <cellStyle name="Note 6 2 2 3 2" xfId="12154" xr:uid="{00000000-0005-0000-0000-0000862C0000}"/>
    <cellStyle name="Note 6 2 2 3 3" xfId="14683" xr:uid="{00000000-0005-0000-0000-0000872C0000}"/>
    <cellStyle name="Note 6 2 2 4" xfId="10492" xr:uid="{00000000-0005-0000-0000-0000882C0000}"/>
    <cellStyle name="Note 6 2 2 5" xfId="10056" xr:uid="{00000000-0005-0000-0000-0000892C0000}"/>
    <cellStyle name="Note 6 2 3" xfId="5479" xr:uid="{00000000-0005-0000-0000-00008A2C0000}"/>
    <cellStyle name="Note 6 2 3 2" xfId="8429" xr:uid="{00000000-0005-0000-0000-00008B2C0000}"/>
    <cellStyle name="Note 6 2 3 2 2" xfId="13169" xr:uid="{00000000-0005-0000-0000-00008C2C0000}"/>
    <cellStyle name="Note 6 2 3 2 3" xfId="15698" xr:uid="{00000000-0005-0000-0000-00008D2C0000}"/>
    <cellStyle name="Note 6 2 4" xfId="5033" xr:uid="{00000000-0005-0000-0000-00008E2C0000}"/>
    <cellStyle name="Note 6 2 4 2" xfId="7985" xr:uid="{00000000-0005-0000-0000-00008F2C0000}"/>
    <cellStyle name="Note 6 2 4 2 2" xfId="12725" xr:uid="{00000000-0005-0000-0000-0000902C0000}"/>
    <cellStyle name="Note 6 2 4 2 3" xfId="15254" xr:uid="{00000000-0005-0000-0000-0000912C0000}"/>
    <cellStyle name="Note 6 2 5" xfId="6204" xr:uid="{00000000-0005-0000-0000-0000922C0000}"/>
    <cellStyle name="Note 6 2 5 2" xfId="11118" xr:uid="{00000000-0005-0000-0000-0000932C0000}"/>
    <cellStyle name="Note 6 2 5 3" xfId="13726" xr:uid="{00000000-0005-0000-0000-0000942C0000}"/>
    <cellStyle name="Note 6 2 6" xfId="6931" xr:uid="{00000000-0005-0000-0000-0000952C0000}"/>
    <cellStyle name="Note 6 2 6 2" xfId="11700" xr:uid="{00000000-0005-0000-0000-0000962C0000}"/>
    <cellStyle name="Note 6 2 6 3" xfId="14239" xr:uid="{00000000-0005-0000-0000-0000972C0000}"/>
    <cellStyle name="Note 6 2 7" xfId="9710" xr:uid="{00000000-0005-0000-0000-0000982C0000}"/>
    <cellStyle name="Note 6 2 8" xfId="9297" xr:uid="{00000000-0005-0000-0000-0000992C0000}"/>
    <cellStyle name="Note 6 3" xfId="2657" xr:uid="{00000000-0005-0000-0000-00009A2C0000}"/>
    <cellStyle name="Note 6 3 2" xfId="5478" xr:uid="{00000000-0005-0000-0000-00009B2C0000}"/>
    <cellStyle name="Note 6 3 2 2" xfId="8428" xr:uid="{00000000-0005-0000-0000-00009C2C0000}"/>
    <cellStyle name="Note 6 3 2 2 2" xfId="13168" xr:uid="{00000000-0005-0000-0000-00009D2C0000}"/>
    <cellStyle name="Note 6 3 2 2 3" xfId="15697" xr:uid="{00000000-0005-0000-0000-00009E2C0000}"/>
    <cellStyle name="Note 6 3 3" xfId="5032" xr:uid="{00000000-0005-0000-0000-00009F2C0000}"/>
    <cellStyle name="Note 6 3 3 2" xfId="7984" xr:uid="{00000000-0005-0000-0000-0000A02C0000}"/>
    <cellStyle name="Note 6 3 3 2 2" xfId="12724" xr:uid="{00000000-0005-0000-0000-0000A12C0000}"/>
    <cellStyle name="Note 6 3 3 2 3" xfId="15253" xr:uid="{00000000-0005-0000-0000-0000A22C0000}"/>
    <cellStyle name="Note 6 3 4" xfId="6930" xr:uid="{00000000-0005-0000-0000-0000A32C0000}"/>
    <cellStyle name="Note 6 3 4 2" xfId="11699" xr:uid="{00000000-0005-0000-0000-0000A42C0000}"/>
    <cellStyle name="Note 6 3 4 3" xfId="14238" xr:uid="{00000000-0005-0000-0000-0000A52C0000}"/>
    <cellStyle name="Note 6 3 5" xfId="9709" xr:uid="{00000000-0005-0000-0000-0000A62C0000}"/>
    <cellStyle name="Note 6 3 6" xfId="10290" xr:uid="{00000000-0005-0000-0000-0000A72C0000}"/>
    <cellStyle name="Note 6 4" xfId="4436" xr:uid="{00000000-0005-0000-0000-0000A82C0000}"/>
    <cellStyle name="Note 6 4 2" xfId="5922" xr:uid="{00000000-0005-0000-0000-0000A92C0000}"/>
    <cellStyle name="Note 6 4 2 2" xfId="8872" xr:uid="{00000000-0005-0000-0000-0000AA2C0000}"/>
    <cellStyle name="Note 6 4 2 2 2" xfId="13612" xr:uid="{00000000-0005-0000-0000-0000AB2C0000}"/>
    <cellStyle name="Note 6 4 2 2 3" xfId="16141" xr:uid="{00000000-0005-0000-0000-0000AC2C0000}"/>
    <cellStyle name="Note 6 4 3" xfId="7413" xr:uid="{00000000-0005-0000-0000-0000AD2C0000}"/>
    <cellStyle name="Note 6 4 3 2" xfId="12153" xr:uid="{00000000-0005-0000-0000-0000AE2C0000}"/>
    <cellStyle name="Note 6 4 3 3" xfId="14682" xr:uid="{00000000-0005-0000-0000-0000AF2C0000}"/>
    <cellStyle name="Note 6 4 4" xfId="10491" xr:uid="{00000000-0005-0000-0000-0000B02C0000}"/>
    <cellStyle name="Note 6 4 5" xfId="9129" xr:uid="{00000000-0005-0000-0000-0000B12C0000}"/>
    <cellStyle name="Note 6 5" xfId="4688" xr:uid="{00000000-0005-0000-0000-0000B22C0000}"/>
    <cellStyle name="Note 6 5 2" xfId="7642" xr:uid="{00000000-0005-0000-0000-0000B32C0000}"/>
    <cellStyle name="Note 6 5 2 2" xfId="12382" xr:uid="{00000000-0005-0000-0000-0000B42C0000}"/>
    <cellStyle name="Note 6 5 2 3" xfId="14911" xr:uid="{00000000-0005-0000-0000-0000B52C0000}"/>
    <cellStyle name="Note 6 5 3" xfId="10721" xr:uid="{00000000-0005-0000-0000-0000B62C0000}"/>
    <cellStyle name="Note 6 5 4" xfId="9944" xr:uid="{00000000-0005-0000-0000-0000B72C0000}"/>
    <cellStyle name="Note 6 6" xfId="6205" xr:uid="{00000000-0005-0000-0000-0000B82C0000}"/>
    <cellStyle name="Note 6 6 2" xfId="11119" xr:uid="{00000000-0005-0000-0000-0000B92C0000}"/>
    <cellStyle name="Note 6 6 3" xfId="13727" xr:uid="{00000000-0005-0000-0000-0000BA2C0000}"/>
    <cellStyle name="Note 7" xfId="1831" xr:uid="{00000000-0005-0000-0000-0000BB2C0000}"/>
    <cellStyle name="Note 7 2" xfId="2660" xr:uid="{00000000-0005-0000-0000-0000BC2C0000}"/>
    <cellStyle name="Note 7 2 2" xfId="4439" xr:uid="{00000000-0005-0000-0000-0000BD2C0000}"/>
    <cellStyle name="Note 7 2 2 2" xfId="5925" xr:uid="{00000000-0005-0000-0000-0000BE2C0000}"/>
    <cellStyle name="Note 7 2 2 2 2" xfId="8875" xr:uid="{00000000-0005-0000-0000-0000BF2C0000}"/>
    <cellStyle name="Note 7 2 2 2 2 2" xfId="13615" xr:uid="{00000000-0005-0000-0000-0000C02C0000}"/>
    <cellStyle name="Note 7 2 2 2 2 3" xfId="16144" xr:uid="{00000000-0005-0000-0000-0000C12C0000}"/>
    <cellStyle name="Note 7 2 2 3" xfId="7416" xr:uid="{00000000-0005-0000-0000-0000C22C0000}"/>
    <cellStyle name="Note 7 2 2 3 2" xfId="12156" xr:uid="{00000000-0005-0000-0000-0000C32C0000}"/>
    <cellStyle name="Note 7 2 2 3 3" xfId="14685" xr:uid="{00000000-0005-0000-0000-0000C42C0000}"/>
    <cellStyle name="Note 7 2 2 4" xfId="10494" xr:uid="{00000000-0005-0000-0000-0000C52C0000}"/>
    <cellStyle name="Note 7 2 2 5" xfId="10055" xr:uid="{00000000-0005-0000-0000-0000C62C0000}"/>
    <cellStyle name="Note 7 2 3" xfId="5481" xr:uid="{00000000-0005-0000-0000-0000C72C0000}"/>
    <cellStyle name="Note 7 2 3 2" xfId="8431" xr:uid="{00000000-0005-0000-0000-0000C82C0000}"/>
    <cellStyle name="Note 7 2 3 2 2" xfId="13171" xr:uid="{00000000-0005-0000-0000-0000C92C0000}"/>
    <cellStyle name="Note 7 2 3 2 3" xfId="15700" xr:uid="{00000000-0005-0000-0000-0000CA2C0000}"/>
    <cellStyle name="Note 7 2 4" xfId="5035" xr:uid="{00000000-0005-0000-0000-0000CB2C0000}"/>
    <cellStyle name="Note 7 2 4 2" xfId="7987" xr:uid="{00000000-0005-0000-0000-0000CC2C0000}"/>
    <cellStyle name="Note 7 2 4 2 2" xfId="12727" xr:uid="{00000000-0005-0000-0000-0000CD2C0000}"/>
    <cellStyle name="Note 7 2 4 2 3" xfId="15256" xr:uid="{00000000-0005-0000-0000-0000CE2C0000}"/>
    <cellStyle name="Note 7 2 5" xfId="6202" xr:uid="{00000000-0005-0000-0000-0000CF2C0000}"/>
    <cellStyle name="Note 7 2 5 2" xfId="11116" xr:uid="{00000000-0005-0000-0000-0000D02C0000}"/>
    <cellStyle name="Note 7 2 5 3" xfId="13724" xr:uid="{00000000-0005-0000-0000-0000D12C0000}"/>
    <cellStyle name="Note 7 2 6" xfId="6933" xr:uid="{00000000-0005-0000-0000-0000D22C0000}"/>
    <cellStyle name="Note 7 2 6 2" xfId="11702" xr:uid="{00000000-0005-0000-0000-0000D32C0000}"/>
    <cellStyle name="Note 7 2 6 3" xfId="14241" xr:uid="{00000000-0005-0000-0000-0000D42C0000}"/>
    <cellStyle name="Note 7 2 7" xfId="9712" xr:uid="{00000000-0005-0000-0000-0000D52C0000}"/>
    <cellStyle name="Note 7 2 8" xfId="9296" xr:uid="{00000000-0005-0000-0000-0000D62C0000}"/>
    <cellStyle name="Note 7 3" xfId="2659" xr:uid="{00000000-0005-0000-0000-0000D72C0000}"/>
    <cellStyle name="Note 7 3 2" xfId="5480" xr:uid="{00000000-0005-0000-0000-0000D82C0000}"/>
    <cellStyle name="Note 7 3 2 2" xfId="8430" xr:uid="{00000000-0005-0000-0000-0000D92C0000}"/>
    <cellStyle name="Note 7 3 2 2 2" xfId="13170" xr:uid="{00000000-0005-0000-0000-0000DA2C0000}"/>
    <cellStyle name="Note 7 3 2 2 3" xfId="15699" xr:uid="{00000000-0005-0000-0000-0000DB2C0000}"/>
    <cellStyle name="Note 7 3 3" xfId="5034" xr:uid="{00000000-0005-0000-0000-0000DC2C0000}"/>
    <cellStyle name="Note 7 3 3 2" xfId="7986" xr:uid="{00000000-0005-0000-0000-0000DD2C0000}"/>
    <cellStyle name="Note 7 3 3 2 2" xfId="12726" xr:uid="{00000000-0005-0000-0000-0000DE2C0000}"/>
    <cellStyle name="Note 7 3 3 2 3" xfId="15255" xr:uid="{00000000-0005-0000-0000-0000DF2C0000}"/>
    <cellStyle name="Note 7 3 4" xfId="6932" xr:uid="{00000000-0005-0000-0000-0000E02C0000}"/>
    <cellStyle name="Note 7 3 4 2" xfId="11701" xr:uid="{00000000-0005-0000-0000-0000E12C0000}"/>
    <cellStyle name="Note 7 3 4 3" xfId="14240" xr:uid="{00000000-0005-0000-0000-0000E22C0000}"/>
    <cellStyle name="Note 7 3 5" xfId="9711" xr:uid="{00000000-0005-0000-0000-0000E32C0000}"/>
    <cellStyle name="Note 7 3 6" xfId="10289" xr:uid="{00000000-0005-0000-0000-0000E42C0000}"/>
    <cellStyle name="Note 7 4" xfId="4438" xr:uid="{00000000-0005-0000-0000-0000E52C0000}"/>
    <cellStyle name="Note 7 4 2" xfId="5924" xr:uid="{00000000-0005-0000-0000-0000E62C0000}"/>
    <cellStyle name="Note 7 4 2 2" xfId="8874" xr:uid="{00000000-0005-0000-0000-0000E72C0000}"/>
    <cellStyle name="Note 7 4 2 2 2" xfId="13614" xr:uid="{00000000-0005-0000-0000-0000E82C0000}"/>
    <cellStyle name="Note 7 4 2 2 3" xfId="16143" xr:uid="{00000000-0005-0000-0000-0000E92C0000}"/>
    <cellStyle name="Note 7 4 3" xfId="7415" xr:uid="{00000000-0005-0000-0000-0000EA2C0000}"/>
    <cellStyle name="Note 7 4 3 2" xfId="12155" xr:uid="{00000000-0005-0000-0000-0000EB2C0000}"/>
    <cellStyle name="Note 7 4 3 3" xfId="14684" xr:uid="{00000000-0005-0000-0000-0000EC2C0000}"/>
    <cellStyle name="Note 7 4 4" xfId="10493" xr:uid="{00000000-0005-0000-0000-0000ED2C0000}"/>
    <cellStyle name="Note 7 4 5" xfId="9128" xr:uid="{00000000-0005-0000-0000-0000EE2C0000}"/>
    <cellStyle name="Note 7 5" xfId="4689" xr:uid="{00000000-0005-0000-0000-0000EF2C0000}"/>
    <cellStyle name="Note 7 5 2" xfId="7643" xr:uid="{00000000-0005-0000-0000-0000F02C0000}"/>
    <cellStyle name="Note 7 5 2 2" xfId="12383" xr:uid="{00000000-0005-0000-0000-0000F12C0000}"/>
    <cellStyle name="Note 7 5 2 3" xfId="14912" xr:uid="{00000000-0005-0000-0000-0000F22C0000}"/>
    <cellStyle name="Note 7 5 3" xfId="10722" xr:uid="{00000000-0005-0000-0000-0000F32C0000}"/>
    <cellStyle name="Note 7 5 4" xfId="9371" xr:uid="{00000000-0005-0000-0000-0000F42C0000}"/>
    <cellStyle name="Note 7 6" xfId="6203" xr:uid="{00000000-0005-0000-0000-0000F52C0000}"/>
    <cellStyle name="Note 7 6 2" xfId="11117" xr:uid="{00000000-0005-0000-0000-0000F62C0000}"/>
    <cellStyle name="Note 7 6 3" xfId="13725" xr:uid="{00000000-0005-0000-0000-0000F72C0000}"/>
    <cellStyle name="Note 8" xfId="1832" xr:uid="{00000000-0005-0000-0000-0000F82C0000}"/>
    <cellStyle name="Note 8 2" xfId="2662" xr:uid="{00000000-0005-0000-0000-0000F92C0000}"/>
    <cellStyle name="Note 8 2 2" xfId="4441" xr:uid="{00000000-0005-0000-0000-0000FA2C0000}"/>
    <cellStyle name="Note 8 2 2 2" xfId="5927" xr:uid="{00000000-0005-0000-0000-0000FB2C0000}"/>
    <cellStyle name="Note 8 2 2 2 2" xfId="8877" xr:uid="{00000000-0005-0000-0000-0000FC2C0000}"/>
    <cellStyle name="Note 8 2 2 2 2 2" xfId="13617" xr:uid="{00000000-0005-0000-0000-0000FD2C0000}"/>
    <cellStyle name="Note 8 2 2 2 2 3" xfId="16146" xr:uid="{00000000-0005-0000-0000-0000FE2C0000}"/>
    <cellStyle name="Note 8 2 2 3" xfId="7418" xr:uid="{00000000-0005-0000-0000-0000FF2C0000}"/>
    <cellStyle name="Note 8 2 2 3 2" xfId="12158" xr:uid="{00000000-0005-0000-0000-0000002D0000}"/>
    <cellStyle name="Note 8 2 2 3 3" xfId="14687" xr:uid="{00000000-0005-0000-0000-0000012D0000}"/>
    <cellStyle name="Note 8 2 2 4" xfId="10496" xr:uid="{00000000-0005-0000-0000-0000022D0000}"/>
    <cellStyle name="Note 8 2 2 5" xfId="10054" xr:uid="{00000000-0005-0000-0000-0000032D0000}"/>
    <cellStyle name="Note 8 2 3" xfId="5483" xr:uid="{00000000-0005-0000-0000-0000042D0000}"/>
    <cellStyle name="Note 8 2 3 2" xfId="8433" xr:uid="{00000000-0005-0000-0000-0000052D0000}"/>
    <cellStyle name="Note 8 2 3 2 2" xfId="13173" xr:uid="{00000000-0005-0000-0000-0000062D0000}"/>
    <cellStyle name="Note 8 2 3 2 3" xfId="15702" xr:uid="{00000000-0005-0000-0000-0000072D0000}"/>
    <cellStyle name="Note 8 2 4" xfId="5037" xr:uid="{00000000-0005-0000-0000-0000082D0000}"/>
    <cellStyle name="Note 8 2 4 2" xfId="7989" xr:uid="{00000000-0005-0000-0000-0000092D0000}"/>
    <cellStyle name="Note 8 2 4 2 2" xfId="12729" xr:uid="{00000000-0005-0000-0000-00000A2D0000}"/>
    <cellStyle name="Note 8 2 4 2 3" xfId="15258" xr:uid="{00000000-0005-0000-0000-00000B2D0000}"/>
    <cellStyle name="Note 8 2 5" xfId="6200" xr:uid="{00000000-0005-0000-0000-00000C2D0000}"/>
    <cellStyle name="Note 8 2 5 2" xfId="11114" xr:uid="{00000000-0005-0000-0000-00000D2D0000}"/>
    <cellStyle name="Note 8 2 5 3" xfId="13722" xr:uid="{00000000-0005-0000-0000-00000E2D0000}"/>
    <cellStyle name="Note 8 2 6" xfId="6935" xr:uid="{00000000-0005-0000-0000-00000F2D0000}"/>
    <cellStyle name="Note 8 2 6 2" xfId="11704" xr:uid="{00000000-0005-0000-0000-0000102D0000}"/>
    <cellStyle name="Note 8 2 6 3" xfId="14243" xr:uid="{00000000-0005-0000-0000-0000112D0000}"/>
    <cellStyle name="Note 8 2 7" xfId="9714" xr:uid="{00000000-0005-0000-0000-0000122D0000}"/>
    <cellStyle name="Note 8 2 8" xfId="9295" xr:uid="{00000000-0005-0000-0000-0000132D0000}"/>
    <cellStyle name="Note 8 3" xfId="2661" xr:uid="{00000000-0005-0000-0000-0000142D0000}"/>
    <cellStyle name="Note 8 3 2" xfId="5482" xr:uid="{00000000-0005-0000-0000-0000152D0000}"/>
    <cellStyle name="Note 8 3 2 2" xfId="8432" xr:uid="{00000000-0005-0000-0000-0000162D0000}"/>
    <cellStyle name="Note 8 3 2 2 2" xfId="13172" xr:uid="{00000000-0005-0000-0000-0000172D0000}"/>
    <cellStyle name="Note 8 3 2 2 3" xfId="15701" xr:uid="{00000000-0005-0000-0000-0000182D0000}"/>
    <cellStyle name="Note 8 3 3" xfId="5036" xr:uid="{00000000-0005-0000-0000-0000192D0000}"/>
    <cellStyle name="Note 8 3 3 2" xfId="7988" xr:uid="{00000000-0005-0000-0000-00001A2D0000}"/>
    <cellStyle name="Note 8 3 3 2 2" xfId="12728" xr:uid="{00000000-0005-0000-0000-00001B2D0000}"/>
    <cellStyle name="Note 8 3 3 2 3" xfId="15257" xr:uid="{00000000-0005-0000-0000-00001C2D0000}"/>
    <cellStyle name="Note 8 3 4" xfId="6934" xr:uid="{00000000-0005-0000-0000-00001D2D0000}"/>
    <cellStyle name="Note 8 3 4 2" xfId="11703" xr:uid="{00000000-0005-0000-0000-00001E2D0000}"/>
    <cellStyle name="Note 8 3 4 3" xfId="14242" xr:uid="{00000000-0005-0000-0000-00001F2D0000}"/>
    <cellStyle name="Note 8 3 5" xfId="9713" xr:uid="{00000000-0005-0000-0000-0000202D0000}"/>
    <cellStyle name="Note 8 3 6" xfId="10288" xr:uid="{00000000-0005-0000-0000-0000212D0000}"/>
    <cellStyle name="Note 8 4" xfId="4440" xr:uid="{00000000-0005-0000-0000-0000222D0000}"/>
    <cellStyle name="Note 8 4 2" xfId="5926" xr:uid="{00000000-0005-0000-0000-0000232D0000}"/>
    <cellStyle name="Note 8 4 2 2" xfId="8876" xr:uid="{00000000-0005-0000-0000-0000242D0000}"/>
    <cellStyle name="Note 8 4 2 2 2" xfId="13616" xr:uid="{00000000-0005-0000-0000-0000252D0000}"/>
    <cellStyle name="Note 8 4 2 2 3" xfId="16145" xr:uid="{00000000-0005-0000-0000-0000262D0000}"/>
    <cellStyle name="Note 8 4 3" xfId="7417" xr:uid="{00000000-0005-0000-0000-0000272D0000}"/>
    <cellStyle name="Note 8 4 3 2" xfId="12157" xr:uid="{00000000-0005-0000-0000-0000282D0000}"/>
    <cellStyle name="Note 8 4 3 3" xfId="14686" xr:uid="{00000000-0005-0000-0000-0000292D0000}"/>
    <cellStyle name="Note 8 4 4" xfId="10495" xr:uid="{00000000-0005-0000-0000-00002A2D0000}"/>
    <cellStyle name="Note 8 4 5" xfId="9127" xr:uid="{00000000-0005-0000-0000-00002B2D0000}"/>
    <cellStyle name="Note 8 5" xfId="4690" xr:uid="{00000000-0005-0000-0000-00002C2D0000}"/>
    <cellStyle name="Note 8 5 2" xfId="7644" xr:uid="{00000000-0005-0000-0000-00002D2D0000}"/>
    <cellStyle name="Note 8 5 2 2" xfId="12384" xr:uid="{00000000-0005-0000-0000-00002E2D0000}"/>
    <cellStyle name="Note 8 5 2 3" xfId="14913" xr:uid="{00000000-0005-0000-0000-00002F2D0000}"/>
    <cellStyle name="Note 8 5 3" xfId="10723" xr:uid="{00000000-0005-0000-0000-0000302D0000}"/>
    <cellStyle name="Note 8 5 4" xfId="9943" xr:uid="{00000000-0005-0000-0000-0000312D0000}"/>
    <cellStyle name="Note 8 6" xfId="6201" xr:uid="{00000000-0005-0000-0000-0000322D0000}"/>
    <cellStyle name="Note 8 6 2" xfId="11115" xr:uid="{00000000-0005-0000-0000-0000332D0000}"/>
    <cellStyle name="Note 8 6 3" xfId="13723" xr:uid="{00000000-0005-0000-0000-0000342D0000}"/>
    <cellStyle name="Note 9" xfId="1833" xr:uid="{00000000-0005-0000-0000-0000352D0000}"/>
    <cellStyle name="Note 9 2" xfId="2664" xr:uid="{00000000-0005-0000-0000-0000362D0000}"/>
    <cellStyle name="Note 9 2 2" xfId="4443" xr:uid="{00000000-0005-0000-0000-0000372D0000}"/>
    <cellStyle name="Note 9 2 2 2" xfId="5929" xr:uid="{00000000-0005-0000-0000-0000382D0000}"/>
    <cellStyle name="Note 9 2 2 2 2" xfId="8879" xr:uid="{00000000-0005-0000-0000-0000392D0000}"/>
    <cellStyle name="Note 9 2 2 2 2 2" xfId="13619" xr:uid="{00000000-0005-0000-0000-00003A2D0000}"/>
    <cellStyle name="Note 9 2 2 2 2 3" xfId="16148" xr:uid="{00000000-0005-0000-0000-00003B2D0000}"/>
    <cellStyle name="Note 9 2 2 3" xfId="7420" xr:uid="{00000000-0005-0000-0000-00003C2D0000}"/>
    <cellStyle name="Note 9 2 2 3 2" xfId="12160" xr:uid="{00000000-0005-0000-0000-00003D2D0000}"/>
    <cellStyle name="Note 9 2 2 3 3" xfId="14689" xr:uid="{00000000-0005-0000-0000-00003E2D0000}"/>
    <cellStyle name="Note 9 2 2 4" xfId="10498" xr:uid="{00000000-0005-0000-0000-00003F2D0000}"/>
    <cellStyle name="Note 9 2 2 5" xfId="10053" xr:uid="{00000000-0005-0000-0000-0000402D0000}"/>
    <cellStyle name="Note 9 2 3" xfId="5485" xr:uid="{00000000-0005-0000-0000-0000412D0000}"/>
    <cellStyle name="Note 9 2 3 2" xfId="8435" xr:uid="{00000000-0005-0000-0000-0000422D0000}"/>
    <cellStyle name="Note 9 2 3 2 2" xfId="13175" xr:uid="{00000000-0005-0000-0000-0000432D0000}"/>
    <cellStyle name="Note 9 2 3 2 3" xfId="15704" xr:uid="{00000000-0005-0000-0000-0000442D0000}"/>
    <cellStyle name="Note 9 2 4" xfId="5039" xr:uid="{00000000-0005-0000-0000-0000452D0000}"/>
    <cellStyle name="Note 9 2 4 2" xfId="7991" xr:uid="{00000000-0005-0000-0000-0000462D0000}"/>
    <cellStyle name="Note 9 2 4 2 2" xfId="12731" xr:uid="{00000000-0005-0000-0000-0000472D0000}"/>
    <cellStyle name="Note 9 2 4 2 3" xfId="15260" xr:uid="{00000000-0005-0000-0000-0000482D0000}"/>
    <cellStyle name="Note 9 2 5" xfId="6198" xr:uid="{00000000-0005-0000-0000-0000492D0000}"/>
    <cellStyle name="Note 9 2 5 2" xfId="11112" xr:uid="{00000000-0005-0000-0000-00004A2D0000}"/>
    <cellStyle name="Note 9 2 5 3" xfId="13720" xr:uid="{00000000-0005-0000-0000-00004B2D0000}"/>
    <cellStyle name="Note 9 2 6" xfId="6937" xr:uid="{00000000-0005-0000-0000-00004C2D0000}"/>
    <cellStyle name="Note 9 2 6 2" xfId="11706" xr:uid="{00000000-0005-0000-0000-00004D2D0000}"/>
    <cellStyle name="Note 9 2 6 3" xfId="14245" xr:uid="{00000000-0005-0000-0000-00004E2D0000}"/>
    <cellStyle name="Note 9 2 7" xfId="9716" xr:uid="{00000000-0005-0000-0000-00004F2D0000}"/>
    <cellStyle name="Note 9 2 8" xfId="9294" xr:uid="{00000000-0005-0000-0000-0000502D0000}"/>
    <cellStyle name="Note 9 3" xfId="2663" xr:uid="{00000000-0005-0000-0000-0000512D0000}"/>
    <cellStyle name="Note 9 3 2" xfId="5484" xr:uid="{00000000-0005-0000-0000-0000522D0000}"/>
    <cellStyle name="Note 9 3 2 2" xfId="8434" xr:uid="{00000000-0005-0000-0000-0000532D0000}"/>
    <cellStyle name="Note 9 3 2 2 2" xfId="13174" xr:uid="{00000000-0005-0000-0000-0000542D0000}"/>
    <cellStyle name="Note 9 3 2 2 3" xfId="15703" xr:uid="{00000000-0005-0000-0000-0000552D0000}"/>
    <cellStyle name="Note 9 3 3" xfId="5038" xr:uid="{00000000-0005-0000-0000-0000562D0000}"/>
    <cellStyle name="Note 9 3 3 2" xfId="7990" xr:uid="{00000000-0005-0000-0000-0000572D0000}"/>
    <cellStyle name="Note 9 3 3 2 2" xfId="12730" xr:uid="{00000000-0005-0000-0000-0000582D0000}"/>
    <cellStyle name="Note 9 3 3 2 3" xfId="15259" xr:uid="{00000000-0005-0000-0000-0000592D0000}"/>
    <cellStyle name="Note 9 3 4" xfId="6936" xr:uid="{00000000-0005-0000-0000-00005A2D0000}"/>
    <cellStyle name="Note 9 3 4 2" xfId="11705" xr:uid="{00000000-0005-0000-0000-00005B2D0000}"/>
    <cellStyle name="Note 9 3 4 3" xfId="14244" xr:uid="{00000000-0005-0000-0000-00005C2D0000}"/>
    <cellStyle name="Note 9 3 5" xfId="9715" xr:uid="{00000000-0005-0000-0000-00005D2D0000}"/>
    <cellStyle name="Note 9 3 6" xfId="10287" xr:uid="{00000000-0005-0000-0000-00005E2D0000}"/>
    <cellStyle name="Note 9 4" xfId="4442" xr:uid="{00000000-0005-0000-0000-00005F2D0000}"/>
    <cellStyle name="Note 9 4 2" xfId="5928" xr:uid="{00000000-0005-0000-0000-0000602D0000}"/>
    <cellStyle name="Note 9 4 2 2" xfId="8878" xr:uid="{00000000-0005-0000-0000-0000612D0000}"/>
    <cellStyle name="Note 9 4 2 2 2" xfId="13618" xr:uid="{00000000-0005-0000-0000-0000622D0000}"/>
    <cellStyle name="Note 9 4 2 2 3" xfId="16147" xr:uid="{00000000-0005-0000-0000-0000632D0000}"/>
    <cellStyle name="Note 9 4 3" xfId="7419" xr:uid="{00000000-0005-0000-0000-0000642D0000}"/>
    <cellStyle name="Note 9 4 3 2" xfId="12159" xr:uid="{00000000-0005-0000-0000-0000652D0000}"/>
    <cellStyle name="Note 9 4 3 3" xfId="14688" xr:uid="{00000000-0005-0000-0000-0000662D0000}"/>
    <cellStyle name="Note 9 4 4" xfId="10497" xr:uid="{00000000-0005-0000-0000-0000672D0000}"/>
    <cellStyle name="Note 9 4 5" xfId="9126" xr:uid="{00000000-0005-0000-0000-0000682D0000}"/>
    <cellStyle name="Note 9 5" xfId="4691" xr:uid="{00000000-0005-0000-0000-0000692D0000}"/>
    <cellStyle name="Note 9 5 2" xfId="7645" xr:uid="{00000000-0005-0000-0000-00006A2D0000}"/>
    <cellStyle name="Note 9 5 2 2" xfId="12385" xr:uid="{00000000-0005-0000-0000-00006B2D0000}"/>
    <cellStyle name="Note 9 5 2 3" xfId="14914" xr:uid="{00000000-0005-0000-0000-00006C2D0000}"/>
    <cellStyle name="Note 9 5 3" xfId="10724" xr:uid="{00000000-0005-0000-0000-00006D2D0000}"/>
    <cellStyle name="Note 9 5 4" xfId="9370" xr:uid="{00000000-0005-0000-0000-00006E2D0000}"/>
    <cellStyle name="Note 9 6" xfId="6199" xr:uid="{00000000-0005-0000-0000-00006F2D0000}"/>
    <cellStyle name="Note 9 6 2" xfId="11113" xr:uid="{00000000-0005-0000-0000-0000702D0000}"/>
    <cellStyle name="Note 9 6 3" xfId="13721" xr:uid="{00000000-0005-0000-0000-0000712D0000}"/>
    <cellStyle name="Output" xfId="26" builtinId="21" customBuiltin="1"/>
    <cellStyle name="Output 10" xfId="1834" xr:uid="{00000000-0005-0000-0000-0000732D0000}"/>
    <cellStyle name="Output 10 2" xfId="2666" xr:uid="{00000000-0005-0000-0000-0000742D0000}"/>
    <cellStyle name="Output 10 2 2" xfId="4445" xr:uid="{00000000-0005-0000-0000-0000752D0000}"/>
    <cellStyle name="Output 10 2 2 2" xfId="5931" xr:uid="{00000000-0005-0000-0000-0000762D0000}"/>
    <cellStyle name="Output 10 2 2 2 2" xfId="8881" xr:uid="{00000000-0005-0000-0000-0000772D0000}"/>
    <cellStyle name="Output 10 2 2 2 2 2" xfId="13621" xr:uid="{00000000-0005-0000-0000-0000782D0000}"/>
    <cellStyle name="Output 10 2 2 2 2 3" xfId="16150" xr:uid="{00000000-0005-0000-0000-0000792D0000}"/>
    <cellStyle name="Output 10 2 2 3" xfId="7422" xr:uid="{00000000-0005-0000-0000-00007A2D0000}"/>
    <cellStyle name="Output 10 2 2 3 2" xfId="12162" xr:uid="{00000000-0005-0000-0000-00007B2D0000}"/>
    <cellStyle name="Output 10 2 2 3 3" xfId="14691" xr:uid="{00000000-0005-0000-0000-00007C2D0000}"/>
    <cellStyle name="Output 10 2 2 4" xfId="10500" xr:uid="{00000000-0005-0000-0000-00007D2D0000}"/>
    <cellStyle name="Output 10 2 2 5" xfId="10052" xr:uid="{00000000-0005-0000-0000-00007E2D0000}"/>
    <cellStyle name="Output 10 2 3" xfId="5487" xr:uid="{00000000-0005-0000-0000-00007F2D0000}"/>
    <cellStyle name="Output 10 2 3 2" xfId="8437" xr:uid="{00000000-0005-0000-0000-0000802D0000}"/>
    <cellStyle name="Output 10 2 3 2 2" xfId="13177" xr:uid="{00000000-0005-0000-0000-0000812D0000}"/>
    <cellStyle name="Output 10 2 3 2 3" xfId="15706" xr:uid="{00000000-0005-0000-0000-0000822D0000}"/>
    <cellStyle name="Output 10 2 4" xfId="5041" xr:uid="{00000000-0005-0000-0000-0000832D0000}"/>
    <cellStyle name="Output 10 2 4 2" xfId="7993" xr:uid="{00000000-0005-0000-0000-0000842D0000}"/>
    <cellStyle name="Output 10 2 4 2 2" xfId="12733" xr:uid="{00000000-0005-0000-0000-0000852D0000}"/>
    <cellStyle name="Output 10 2 4 2 3" xfId="15262" xr:uid="{00000000-0005-0000-0000-0000862D0000}"/>
    <cellStyle name="Output 10 2 5" xfId="6196" xr:uid="{00000000-0005-0000-0000-0000872D0000}"/>
    <cellStyle name="Output 10 2 5 2" xfId="11110" xr:uid="{00000000-0005-0000-0000-0000882D0000}"/>
    <cellStyle name="Output 10 2 6" xfId="6939" xr:uid="{00000000-0005-0000-0000-0000892D0000}"/>
    <cellStyle name="Output 10 2 6 2" xfId="11708" xr:uid="{00000000-0005-0000-0000-00008A2D0000}"/>
    <cellStyle name="Output 10 2 6 3" xfId="14247" xr:uid="{00000000-0005-0000-0000-00008B2D0000}"/>
    <cellStyle name="Output 10 2 7" xfId="9718" xr:uid="{00000000-0005-0000-0000-00008C2D0000}"/>
    <cellStyle name="Output 10 2 8" xfId="9293" xr:uid="{00000000-0005-0000-0000-00008D2D0000}"/>
    <cellStyle name="Output 10 3" xfId="2665" xr:uid="{00000000-0005-0000-0000-00008E2D0000}"/>
    <cellStyle name="Output 10 3 2" xfId="5486" xr:uid="{00000000-0005-0000-0000-00008F2D0000}"/>
    <cellStyle name="Output 10 3 2 2" xfId="8436" xr:uid="{00000000-0005-0000-0000-0000902D0000}"/>
    <cellStyle name="Output 10 3 2 2 2" xfId="13176" xr:uid="{00000000-0005-0000-0000-0000912D0000}"/>
    <cellStyle name="Output 10 3 2 2 3" xfId="15705" xr:uid="{00000000-0005-0000-0000-0000922D0000}"/>
    <cellStyle name="Output 10 3 3" xfId="5040" xr:uid="{00000000-0005-0000-0000-0000932D0000}"/>
    <cellStyle name="Output 10 3 3 2" xfId="7992" xr:uid="{00000000-0005-0000-0000-0000942D0000}"/>
    <cellStyle name="Output 10 3 3 2 2" xfId="12732" xr:uid="{00000000-0005-0000-0000-0000952D0000}"/>
    <cellStyle name="Output 10 3 3 2 3" xfId="15261" xr:uid="{00000000-0005-0000-0000-0000962D0000}"/>
    <cellStyle name="Output 10 3 4" xfId="6938" xr:uid="{00000000-0005-0000-0000-0000972D0000}"/>
    <cellStyle name="Output 10 3 4 2" xfId="11707" xr:uid="{00000000-0005-0000-0000-0000982D0000}"/>
    <cellStyle name="Output 10 3 4 3" xfId="14246" xr:uid="{00000000-0005-0000-0000-0000992D0000}"/>
    <cellStyle name="Output 10 3 5" xfId="9717" xr:uid="{00000000-0005-0000-0000-00009A2D0000}"/>
    <cellStyle name="Output 10 3 6" xfId="10286" xr:uid="{00000000-0005-0000-0000-00009B2D0000}"/>
    <cellStyle name="Output 10 4" xfId="4444" xr:uid="{00000000-0005-0000-0000-00009C2D0000}"/>
    <cellStyle name="Output 10 4 2" xfId="5930" xr:uid="{00000000-0005-0000-0000-00009D2D0000}"/>
    <cellStyle name="Output 10 4 2 2" xfId="8880" xr:uid="{00000000-0005-0000-0000-00009E2D0000}"/>
    <cellStyle name="Output 10 4 2 2 2" xfId="13620" xr:uid="{00000000-0005-0000-0000-00009F2D0000}"/>
    <cellStyle name="Output 10 4 2 2 3" xfId="16149" xr:uid="{00000000-0005-0000-0000-0000A02D0000}"/>
    <cellStyle name="Output 10 4 3" xfId="7421" xr:uid="{00000000-0005-0000-0000-0000A12D0000}"/>
    <cellStyle name="Output 10 4 3 2" xfId="12161" xr:uid="{00000000-0005-0000-0000-0000A22D0000}"/>
    <cellStyle name="Output 10 4 3 3" xfId="14690" xr:uid="{00000000-0005-0000-0000-0000A32D0000}"/>
    <cellStyle name="Output 10 4 4" xfId="10499" xr:uid="{00000000-0005-0000-0000-0000A42D0000}"/>
    <cellStyle name="Output 10 4 5" xfId="9125" xr:uid="{00000000-0005-0000-0000-0000A52D0000}"/>
    <cellStyle name="Output 10 5" xfId="4692" xr:uid="{00000000-0005-0000-0000-0000A62D0000}"/>
    <cellStyle name="Output 10 5 2" xfId="7646" xr:uid="{00000000-0005-0000-0000-0000A72D0000}"/>
    <cellStyle name="Output 10 5 2 2" xfId="12386" xr:uid="{00000000-0005-0000-0000-0000A82D0000}"/>
    <cellStyle name="Output 10 5 2 3" xfId="14915" xr:uid="{00000000-0005-0000-0000-0000A92D0000}"/>
    <cellStyle name="Output 10 5 3" xfId="10725" xr:uid="{00000000-0005-0000-0000-0000AA2D0000}"/>
    <cellStyle name="Output 10 5 4" xfId="9942" xr:uid="{00000000-0005-0000-0000-0000AB2D0000}"/>
    <cellStyle name="Output 10 6" xfId="6197" xr:uid="{00000000-0005-0000-0000-0000AC2D0000}"/>
    <cellStyle name="Output 10 6 2" xfId="11111" xr:uid="{00000000-0005-0000-0000-0000AD2D0000}"/>
    <cellStyle name="Output 11" xfId="1835" xr:uid="{00000000-0005-0000-0000-0000AE2D0000}"/>
    <cellStyle name="Output 11 2" xfId="2668" xr:uid="{00000000-0005-0000-0000-0000AF2D0000}"/>
    <cellStyle name="Output 11 2 2" xfId="4447" xr:uid="{00000000-0005-0000-0000-0000B02D0000}"/>
    <cellStyle name="Output 11 2 2 2" xfId="5933" xr:uid="{00000000-0005-0000-0000-0000B12D0000}"/>
    <cellStyle name="Output 11 2 2 2 2" xfId="8883" xr:uid="{00000000-0005-0000-0000-0000B22D0000}"/>
    <cellStyle name="Output 11 2 2 2 2 2" xfId="13623" xr:uid="{00000000-0005-0000-0000-0000B32D0000}"/>
    <cellStyle name="Output 11 2 2 2 2 3" xfId="16152" xr:uid="{00000000-0005-0000-0000-0000B42D0000}"/>
    <cellStyle name="Output 11 2 2 3" xfId="7424" xr:uid="{00000000-0005-0000-0000-0000B52D0000}"/>
    <cellStyle name="Output 11 2 2 3 2" xfId="12164" xr:uid="{00000000-0005-0000-0000-0000B62D0000}"/>
    <cellStyle name="Output 11 2 2 3 3" xfId="14693" xr:uid="{00000000-0005-0000-0000-0000B72D0000}"/>
    <cellStyle name="Output 11 2 2 4" xfId="10502" xr:uid="{00000000-0005-0000-0000-0000B82D0000}"/>
    <cellStyle name="Output 11 2 2 5" xfId="10051" xr:uid="{00000000-0005-0000-0000-0000B92D0000}"/>
    <cellStyle name="Output 11 2 3" xfId="5489" xr:uid="{00000000-0005-0000-0000-0000BA2D0000}"/>
    <cellStyle name="Output 11 2 3 2" xfId="8439" xr:uid="{00000000-0005-0000-0000-0000BB2D0000}"/>
    <cellStyle name="Output 11 2 3 2 2" xfId="13179" xr:uid="{00000000-0005-0000-0000-0000BC2D0000}"/>
    <cellStyle name="Output 11 2 3 2 3" xfId="15708" xr:uid="{00000000-0005-0000-0000-0000BD2D0000}"/>
    <cellStyle name="Output 11 2 4" xfId="5043" xr:uid="{00000000-0005-0000-0000-0000BE2D0000}"/>
    <cellStyle name="Output 11 2 4 2" xfId="7995" xr:uid="{00000000-0005-0000-0000-0000BF2D0000}"/>
    <cellStyle name="Output 11 2 4 2 2" xfId="12735" xr:uid="{00000000-0005-0000-0000-0000C02D0000}"/>
    <cellStyle name="Output 11 2 4 2 3" xfId="15264" xr:uid="{00000000-0005-0000-0000-0000C12D0000}"/>
    <cellStyle name="Output 11 2 5" xfId="6194" xr:uid="{00000000-0005-0000-0000-0000C22D0000}"/>
    <cellStyle name="Output 11 2 5 2" xfId="11108" xr:uid="{00000000-0005-0000-0000-0000C32D0000}"/>
    <cellStyle name="Output 11 2 6" xfId="6941" xr:uid="{00000000-0005-0000-0000-0000C42D0000}"/>
    <cellStyle name="Output 11 2 6 2" xfId="11710" xr:uid="{00000000-0005-0000-0000-0000C52D0000}"/>
    <cellStyle name="Output 11 2 6 3" xfId="14249" xr:uid="{00000000-0005-0000-0000-0000C62D0000}"/>
    <cellStyle name="Output 11 2 7" xfId="9720" xr:uid="{00000000-0005-0000-0000-0000C72D0000}"/>
    <cellStyle name="Output 11 2 8" xfId="9292" xr:uid="{00000000-0005-0000-0000-0000C82D0000}"/>
    <cellStyle name="Output 11 3" xfId="2667" xr:uid="{00000000-0005-0000-0000-0000C92D0000}"/>
    <cellStyle name="Output 11 3 2" xfId="5488" xr:uid="{00000000-0005-0000-0000-0000CA2D0000}"/>
    <cellStyle name="Output 11 3 2 2" xfId="8438" xr:uid="{00000000-0005-0000-0000-0000CB2D0000}"/>
    <cellStyle name="Output 11 3 2 2 2" xfId="13178" xr:uid="{00000000-0005-0000-0000-0000CC2D0000}"/>
    <cellStyle name="Output 11 3 2 2 3" xfId="15707" xr:uid="{00000000-0005-0000-0000-0000CD2D0000}"/>
    <cellStyle name="Output 11 3 3" xfId="5042" xr:uid="{00000000-0005-0000-0000-0000CE2D0000}"/>
    <cellStyle name="Output 11 3 3 2" xfId="7994" xr:uid="{00000000-0005-0000-0000-0000CF2D0000}"/>
    <cellStyle name="Output 11 3 3 2 2" xfId="12734" xr:uid="{00000000-0005-0000-0000-0000D02D0000}"/>
    <cellStyle name="Output 11 3 3 2 3" xfId="15263" xr:uid="{00000000-0005-0000-0000-0000D12D0000}"/>
    <cellStyle name="Output 11 3 4" xfId="6940" xr:uid="{00000000-0005-0000-0000-0000D22D0000}"/>
    <cellStyle name="Output 11 3 4 2" xfId="11709" xr:uid="{00000000-0005-0000-0000-0000D32D0000}"/>
    <cellStyle name="Output 11 3 4 3" xfId="14248" xr:uid="{00000000-0005-0000-0000-0000D42D0000}"/>
    <cellStyle name="Output 11 3 5" xfId="9719" xr:uid="{00000000-0005-0000-0000-0000D52D0000}"/>
    <cellStyle name="Output 11 3 6" xfId="10285" xr:uid="{00000000-0005-0000-0000-0000D62D0000}"/>
    <cellStyle name="Output 11 4" xfId="4446" xr:uid="{00000000-0005-0000-0000-0000D72D0000}"/>
    <cellStyle name="Output 11 4 2" xfId="5932" xr:uid="{00000000-0005-0000-0000-0000D82D0000}"/>
    <cellStyle name="Output 11 4 2 2" xfId="8882" xr:uid="{00000000-0005-0000-0000-0000D92D0000}"/>
    <cellStyle name="Output 11 4 2 2 2" xfId="13622" xr:uid="{00000000-0005-0000-0000-0000DA2D0000}"/>
    <cellStyle name="Output 11 4 2 2 3" xfId="16151" xr:uid="{00000000-0005-0000-0000-0000DB2D0000}"/>
    <cellStyle name="Output 11 4 3" xfId="7423" xr:uid="{00000000-0005-0000-0000-0000DC2D0000}"/>
    <cellStyle name="Output 11 4 3 2" xfId="12163" xr:uid="{00000000-0005-0000-0000-0000DD2D0000}"/>
    <cellStyle name="Output 11 4 3 3" xfId="14692" xr:uid="{00000000-0005-0000-0000-0000DE2D0000}"/>
    <cellStyle name="Output 11 4 4" xfId="10501" xr:uid="{00000000-0005-0000-0000-0000DF2D0000}"/>
    <cellStyle name="Output 11 4 5" xfId="9124" xr:uid="{00000000-0005-0000-0000-0000E02D0000}"/>
    <cellStyle name="Output 11 5" xfId="4693" xr:uid="{00000000-0005-0000-0000-0000E12D0000}"/>
    <cellStyle name="Output 11 5 2" xfId="7647" xr:uid="{00000000-0005-0000-0000-0000E22D0000}"/>
    <cellStyle name="Output 11 5 2 2" xfId="12387" xr:uid="{00000000-0005-0000-0000-0000E32D0000}"/>
    <cellStyle name="Output 11 5 2 3" xfId="14916" xr:uid="{00000000-0005-0000-0000-0000E42D0000}"/>
    <cellStyle name="Output 11 5 3" xfId="10726" xr:uid="{00000000-0005-0000-0000-0000E52D0000}"/>
    <cellStyle name="Output 11 5 4" xfId="9369" xr:uid="{00000000-0005-0000-0000-0000E62D0000}"/>
    <cellStyle name="Output 11 6" xfId="6195" xr:uid="{00000000-0005-0000-0000-0000E72D0000}"/>
    <cellStyle name="Output 11 6 2" xfId="11109" xr:uid="{00000000-0005-0000-0000-0000E82D0000}"/>
    <cellStyle name="Output 12" xfId="1836" xr:uid="{00000000-0005-0000-0000-0000E92D0000}"/>
    <cellStyle name="Output 12 2" xfId="2670" xr:uid="{00000000-0005-0000-0000-0000EA2D0000}"/>
    <cellStyle name="Output 12 2 2" xfId="4449" xr:uid="{00000000-0005-0000-0000-0000EB2D0000}"/>
    <cellStyle name="Output 12 2 2 2" xfId="5935" xr:uid="{00000000-0005-0000-0000-0000EC2D0000}"/>
    <cellStyle name="Output 12 2 2 2 2" xfId="8885" xr:uid="{00000000-0005-0000-0000-0000ED2D0000}"/>
    <cellStyle name="Output 12 2 2 2 2 2" xfId="13625" xr:uid="{00000000-0005-0000-0000-0000EE2D0000}"/>
    <cellStyle name="Output 12 2 2 2 2 3" xfId="16154" xr:uid="{00000000-0005-0000-0000-0000EF2D0000}"/>
    <cellStyle name="Output 12 2 2 3" xfId="7426" xr:uid="{00000000-0005-0000-0000-0000F02D0000}"/>
    <cellStyle name="Output 12 2 2 3 2" xfId="12166" xr:uid="{00000000-0005-0000-0000-0000F12D0000}"/>
    <cellStyle name="Output 12 2 2 3 3" xfId="14695" xr:uid="{00000000-0005-0000-0000-0000F22D0000}"/>
    <cellStyle name="Output 12 2 2 4" xfId="10504" xr:uid="{00000000-0005-0000-0000-0000F32D0000}"/>
    <cellStyle name="Output 12 2 2 5" xfId="10050" xr:uid="{00000000-0005-0000-0000-0000F42D0000}"/>
    <cellStyle name="Output 12 2 3" xfId="5491" xr:uid="{00000000-0005-0000-0000-0000F52D0000}"/>
    <cellStyle name="Output 12 2 3 2" xfId="8441" xr:uid="{00000000-0005-0000-0000-0000F62D0000}"/>
    <cellStyle name="Output 12 2 3 2 2" xfId="13181" xr:uid="{00000000-0005-0000-0000-0000F72D0000}"/>
    <cellStyle name="Output 12 2 3 2 3" xfId="15710" xr:uid="{00000000-0005-0000-0000-0000F82D0000}"/>
    <cellStyle name="Output 12 2 4" xfId="5045" xr:uid="{00000000-0005-0000-0000-0000F92D0000}"/>
    <cellStyle name="Output 12 2 4 2" xfId="7997" xr:uid="{00000000-0005-0000-0000-0000FA2D0000}"/>
    <cellStyle name="Output 12 2 4 2 2" xfId="12737" xr:uid="{00000000-0005-0000-0000-0000FB2D0000}"/>
    <cellStyle name="Output 12 2 4 2 3" xfId="15266" xr:uid="{00000000-0005-0000-0000-0000FC2D0000}"/>
    <cellStyle name="Output 12 2 5" xfId="6192" xr:uid="{00000000-0005-0000-0000-0000FD2D0000}"/>
    <cellStyle name="Output 12 2 5 2" xfId="11106" xr:uid="{00000000-0005-0000-0000-0000FE2D0000}"/>
    <cellStyle name="Output 12 2 6" xfId="6943" xr:uid="{00000000-0005-0000-0000-0000FF2D0000}"/>
    <cellStyle name="Output 12 2 6 2" xfId="11712" xr:uid="{00000000-0005-0000-0000-0000002E0000}"/>
    <cellStyle name="Output 12 2 6 3" xfId="14251" xr:uid="{00000000-0005-0000-0000-0000012E0000}"/>
    <cellStyle name="Output 12 2 7" xfId="9722" xr:uid="{00000000-0005-0000-0000-0000022E0000}"/>
    <cellStyle name="Output 12 2 8" xfId="9291" xr:uid="{00000000-0005-0000-0000-0000032E0000}"/>
    <cellStyle name="Output 12 3" xfId="2669" xr:uid="{00000000-0005-0000-0000-0000042E0000}"/>
    <cellStyle name="Output 12 3 2" xfId="5490" xr:uid="{00000000-0005-0000-0000-0000052E0000}"/>
    <cellStyle name="Output 12 3 2 2" xfId="8440" xr:uid="{00000000-0005-0000-0000-0000062E0000}"/>
    <cellStyle name="Output 12 3 2 2 2" xfId="13180" xr:uid="{00000000-0005-0000-0000-0000072E0000}"/>
    <cellStyle name="Output 12 3 2 2 3" xfId="15709" xr:uid="{00000000-0005-0000-0000-0000082E0000}"/>
    <cellStyle name="Output 12 3 3" xfId="5044" xr:uid="{00000000-0005-0000-0000-0000092E0000}"/>
    <cellStyle name="Output 12 3 3 2" xfId="7996" xr:uid="{00000000-0005-0000-0000-00000A2E0000}"/>
    <cellStyle name="Output 12 3 3 2 2" xfId="12736" xr:uid="{00000000-0005-0000-0000-00000B2E0000}"/>
    <cellStyle name="Output 12 3 3 2 3" xfId="15265" xr:uid="{00000000-0005-0000-0000-00000C2E0000}"/>
    <cellStyle name="Output 12 3 4" xfId="6942" xr:uid="{00000000-0005-0000-0000-00000D2E0000}"/>
    <cellStyle name="Output 12 3 4 2" xfId="11711" xr:uid="{00000000-0005-0000-0000-00000E2E0000}"/>
    <cellStyle name="Output 12 3 4 3" xfId="14250" xr:uid="{00000000-0005-0000-0000-00000F2E0000}"/>
    <cellStyle name="Output 12 3 5" xfId="9721" xr:uid="{00000000-0005-0000-0000-0000102E0000}"/>
    <cellStyle name="Output 12 3 6" xfId="10284" xr:uid="{00000000-0005-0000-0000-0000112E0000}"/>
    <cellStyle name="Output 12 4" xfId="4448" xr:uid="{00000000-0005-0000-0000-0000122E0000}"/>
    <cellStyle name="Output 12 4 2" xfId="5934" xr:uid="{00000000-0005-0000-0000-0000132E0000}"/>
    <cellStyle name="Output 12 4 2 2" xfId="8884" xr:uid="{00000000-0005-0000-0000-0000142E0000}"/>
    <cellStyle name="Output 12 4 2 2 2" xfId="13624" xr:uid="{00000000-0005-0000-0000-0000152E0000}"/>
    <cellStyle name="Output 12 4 2 2 3" xfId="16153" xr:uid="{00000000-0005-0000-0000-0000162E0000}"/>
    <cellStyle name="Output 12 4 3" xfId="7425" xr:uid="{00000000-0005-0000-0000-0000172E0000}"/>
    <cellStyle name="Output 12 4 3 2" xfId="12165" xr:uid="{00000000-0005-0000-0000-0000182E0000}"/>
    <cellStyle name="Output 12 4 3 3" xfId="14694" xr:uid="{00000000-0005-0000-0000-0000192E0000}"/>
    <cellStyle name="Output 12 4 4" xfId="10503" xr:uid="{00000000-0005-0000-0000-00001A2E0000}"/>
    <cellStyle name="Output 12 4 5" xfId="9123" xr:uid="{00000000-0005-0000-0000-00001B2E0000}"/>
    <cellStyle name="Output 12 5" xfId="4694" xr:uid="{00000000-0005-0000-0000-00001C2E0000}"/>
    <cellStyle name="Output 12 5 2" xfId="7648" xr:uid="{00000000-0005-0000-0000-00001D2E0000}"/>
    <cellStyle name="Output 12 5 2 2" xfId="12388" xr:uid="{00000000-0005-0000-0000-00001E2E0000}"/>
    <cellStyle name="Output 12 5 2 3" xfId="14917" xr:uid="{00000000-0005-0000-0000-00001F2E0000}"/>
    <cellStyle name="Output 12 5 3" xfId="10727" xr:uid="{00000000-0005-0000-0000-0000202E0000}"/>
    <cellStyle name="Output 12 5 4" xfId="9941" xr:uid="{00000000-0005-0000-0000-0000212E0000}"/>
    <cellStyle name="Output 12 6" xfId="6193" xr:uid="{00000000-0005-0000-0000-0000222E0000}"/>
    <cellStyle name="Output 12 6 2" xfId="11107" xr:uid="{00000000-0005-0000-0000-0000232E0000}"/>
    <cellStyle name="Output 13" xfId="1837" xr:uid="{00000000-0005-0000-0000-0000242E0000}"/>
    <cellStyle name="Output 13 2" xfId="2672" xr:uid="{00000000-0005-0000-0000-0000252E0000}"/>
    <cellStyle name="Output 13 2 2" xfId="4451" xr:uid="{00000000-0005-0000-0000-0000262E0000}"/>
    <cellStyle name="Output 13 2 2 2" xfId="5937" xr:uid="{00000000-0005-0000-0000-0000272E0000}"/>
    <cellStyle name="Output 13 2 2 2 2" xfId="8887" xr:uid="{00000000-0005-0000-0000-0000282E0000}"/>
    <cellStyle name="Output 13 2 2 2 2 2" xfId="13627" xr:uid="{00000000-0005-0000-0000-0000292E0000}"/>
    <cellStyle name="Output 13 2 2 2 2 3" xfId="16156" xr:uid="{00000000-0005-0000-0000-00002A2E0000}"/>
    <cellStyle name="Output 13 2 2 3" xfId="7428" xr:uid="{00000000-0005-0000-0000-00002B2E0000}"/>
    <cellStyle name="Output 13 2 2 3 2" xfId="12168" xr:uid="{00000000-0005-0000-0000-00002C2E0000}"/>
    <cellStyle name="Output 13 2 2 3 3" xfId="14697" xr:uid="{00000000-0005-0000-0000-00002D2E0000}"/>
    <cellStyle name="Output 13 2 2 4" xfId="10506" xr:uid="{00000000-0005-0000-0000-00002E2E0000}"/>
    <cellStyle name="Output 13 2 2 5" xfId="10049" xr:uid="{00000000-0005-0000-0000-00002F2E0000}"/>
    <cellStyle name="Output 13 2 3" xfId="5493" xr:uid="{00000000-0005-0000-0000-0000302E0000}"/>
    <cellStyle name="Output 13 2 3 2" xfId="8443" xr:uid="{00000000-0005-0000-0000-0000312E0000}"/>
    <cellStyle name="Output 13 2 3 2 2" xfId="13183" xr:uid="{00000000-0005-0000-0000-0000322E0000}"/>
    <cellStyle name="Output 13 2 3 2 3" xfId="15712" xr:uid="{00000000-0005-0000-0000-0000332E0000}"/>
    <cellStyle name="Output 13 2 4" xfId="5047" xr:uid="{00000000-0005-0000-0000-0000342E0000}"/>
    <cellStyle name="Output 13 2 4 2" xfId="7999" xr:uid="{00000000-0005-0000-0000-0000352E0000}"/>
    <cellStyle name="Output 13 2 4 2 2" xfId="12739" xr:uid="{00000000-0005-0000-0000-0000362E0000}"/>
    <cellStyle name="Output 13 2 4 2 3" xfId="15268" xr:uid="{00000000-0005-0000-0000-0000372E0000}"/>
    <cellStyle name="Output 13 2 5" xfId="6190" xr:uid="{00000000-0005-0000-0000-0000382E0000}"/>
    <cellStyle name="Output 13 2 5 2" xfId="11104" xr:uid="{00000000-0005-0000-0000-0000392E0000}"/>
    <cellStyle name="Output 13 2 6" xfId="6945" xr:uid="{00000000-0005-0000-0000-00003A2E0000}"/>
    <cellStyle name="Output 13 2 6 2" xfId="11714" xr:uid="{00000000-0005-0000-0000-00003B2E0000}"/>
    <cellStyle name="Output 13 2 6 3" xfId="14253" xr:uid="{00000000-0005-0000-0000-00003C2E0000}"/>
    <cellStyle name="Output 13 2 7" xfId="9724" xr:uid="{00000000-0005-0000-0000-00003D2E0000}"/>
    <cellStyle name="Output 13 2 8" xfId="9290" xr:uid="{00000000-0005-0000-0000-00003E2E0000}"/>
    <cellStyle name="Output 13 3" xfId="2671" xr:uid="{00000000-0005-0000-0000-00003F2E0000}"/>
    <cellStyle name="Output 13 3 2" xfId="5492" xr:uid="{00000000-0005-0000-0000-0000402E0000}"/>
    <cellStyle name="Output 13 3 2 2" xfId="8442" xr:uid="{00000000-0005-0000-0000-0000412E0000}"/>
    <cellStyle name="Output 13 3 2 2 2" xfId="13182" xr:uid="{00000000-0005-0000-0000-0000422E0000}"/>
    <cellStyle name="Output 13 3 2 2 3" xfId="15711" xr:uid="{00000000-0005-0000-0000-0000432E0000}"/>
    <cellStyle name="Output 13 3 3" xfId="5046" xr:uid="{00000000-0005-0000-0000-0000442E0000}"/>
    <cellStyle name="Output 13 3 3 2" xfId="7998" xr:uid="{00000000-0005-0000-0000-0000452E0000}"/>
    <cellStyle name="Output 13 3 3 2 2" xfId="12738" xr:uid="{00000000-0005-0000-0000-0000462E0000}"/>
    <cellStyle name="Output 13 3 3 2 3" xfId="15267" xr:uid="{00000000-0005-0000-0000-0000472E0000}"/>
    <cellStyle name="Output 13 3 4" xfId="6944" xr:uid="{00000000-0005-0000-0000-0000482E0000}"/>
    <cellStyle name="Output 13 3 4 2" xfId="11713" xr:uid="{00000000-0005-0000-0000-0000492E0000}"/>
    <cellStyle name="Output 13 3 4 3" xfId="14252" xr:uid="{00000000-0005-0000-0000-00004A2E0000}"/>
    <cellStyle name="Output 13 3 5" xfId="9723" xr:uid="{00000000-0005-0000-0000-00004B2E0000}"/>
    <cellStyle name="Output 13 3 6" xfId="10283" xr:uid="{00000000-0005-0000-0000-00004C2E0000}"/>
    <cellStyle name="Output 13 4" xfId="4450" xr:uid="{00000000-0005-0000-0000-00004D2E0000}"/>
    <cellStyle name="Output 13 4 2" xfId="5936" xr:uid="{00000000-0005-0000-0000-00004E2E0000}"/>
    <cellStyle name="Output 13 4 2 2" xfId="8886" xr:uid="{00000000-0005-0000-0000-00004F2E0000}"/>
    <cellStyle name="Output 13 4 2 2 2" xfId="13626" xr:uid="{00000000-0005-0000-0000-0000502E0000}"/>
    <cellStyle name="Output 13 4 2 2 3" xfId="16155" xr:uid="{00000000-0005-0000-0000-0000512E0000}"/>
    <cellStyle name="Output 13 4 3" xfId="7427" xr:uid="{00000000-0005-0000-0000-0000522E0000}"/>
    <cellStyle name="Output 13 4 3 2" xfId="12167" xr:uid="{00000000-0005-0000-0000-0000532E0000}"/>
    <cellStyle name="Output 13 4 3 3" xfId="14696" xr:uid="{00000000-0005-0000-0000-0000542E0000}"/>
    <cellStyle name="Output 13 4 4" xfId="10505" xr:uid="{00000000-0005-0000-0000-0000552E0000}"/>
    <cellStyle name="Output 13 4 5" xfId="9122" xr:uid="{00000000-0005-0000-0000-0000562E0000}"/>
    <cellStyle name="Output 13 5" xfId="4695" xr:uid="{00000000-0005-0000-0000-0000572E0000}"/>
    <cellStyle name="Output 13 5 2" xfId="7649" xr:uid="{00000000-0005-0000-0000-0000582E0000}"/>
    <cellStyle name="Output 13 5 2 2" xfId="12389" xr:uid="{00000000-0005-0000-0000-0000592E0000}"/>
    <cellStyle name="Output 13 5 2 3" xfId="14918" xr:uid="{00000000-0005-0000-0000-00005A2E0000}"/>
    <cellStyle name="Output 13 5 3" xfId="10728" xr:uid="{00000000-0005-0000-0000-00005B2E0000}"/>
    <cellStyle name="Output 13 5 4" xfId="9368" xr:uid="{00000000-0005-0000-0000-00005C2E0000}"/>
    <cellStyle name="Output 13 6" xfId="6191" xr:uid="{00000000-0005-0000-0000-00005D2E0000}"/>
    <cellStyle name="Output 13 6 2" xfId="11105" xr:uid="{00000000-0005-0000-0000-00005E2E0000}"/>
    <cellStyle name="Output 14" xfId="1838" xr:uid="{00000000-0005-0000-0000-00005F2E0000}"/>
    <cellStyle name="Output 14 2" xfId="2674" xr:uid="{00000000-0005-0000-0000-0000602E0000}"/>
    <cellStyle name="Output 14 2 2" xfId="4453" xr:uid="{00000000-0005-0000-0000-0000612E0000}"/>
    <cellStyle name="Output 14 2 2 2" xfId="5939" xr:uid="{00000000-0005-0000-0000-0000622E0000}"/>
    <cellStyle name="Output 14 2 2 2 2" xfId="8889" xr:uid="{00000000-0005-0000-0000-0000632E0000}"/>
    <cellStyle name="Output 14 2 2 2 2 2" xfId="13629" xr:uid="{00000000-0005-0000-0000-0000642E0000}"/>
    <cellStyle name="Output 14 2 2 2 2 3" xfId="16158" xr:uid="{00000000-0005-0000-0000-0000652E0000}"/>
    <cellStyle name="Output 14 2 2 3" xfId="7430" xr:uid="{00000000-0005-0000-0000-0000662E0000}"/>
    <cellStyle name="Output 14 2 2 3 2" xfId="12170" xr:uid="{00000000-0005-0000-0000-0000672E0000}"/>
    <cellStyle name="Output 14 2 2 3 3" xfId="14699" xr:uid="{00000000-0005-0000-0000-0000682E0000}"/>
    <cellStyle name="Output 14 2 2 4" xfId="10508" xr:uid="{00000000-0005-0000-0000-0000692E0000}"/>
    <cellStyle name="Output 14 2 2 5" xfId="10048" xr:uid="{00000000-0005-0000-0000-00006A2E0000}"/>
    <cellStyle name="Output 14 2 3" xfId="5495" xr:uid="{00000000-0005-0000-0000-00006B2E0000}"/>
    <cellStyle name="Output 14 2 3 2" xfId="8445" xr:uid="{00000000-0005-0000-0000-00006C2E0000}"/>
    <cellStyle name="Output 14 2 3 2 2" xfId="13185" xr:uid="{00000000-0005-0000-0000-00006D2E0000}"/>
    <cellStyle name="Output 14 2 3 2 3" xfId="15714" xr:uid="{00000000-0005-0000-0000-00006E2E0000}"/>
    <cellStyle name="Output 14 2 4" xfId="5049" xr:uid="{00000000-0005-0000-0000-00006F2E0000}"/>
    <cellStyle name="Output 14 2 4 2" xfId="8001" xr:uid="{00000000-0005-0000-0000-0000702E0000}"/>
    <cellStyle name="Output 14 2 4 2 2" xfId="12741" xr:uid="{00000000-0005-0000-0000-0000712E0000}"/>
    <cellStyle name="Output 14 2 4 2 3" xfId="15270" xr:uid="{00000000-0005-0000-0000-0000722E0000}"/>
    <cellStyle name="Output 14 2 5" xfId="6188" xr:uid="{00000000-0005-0000-0000-0000732E0000}"/>
    <cellStyle name="Output 14 2 5 2" xfId="11102" xr:uid="{00000000-0005-0000-0000-0000742E0000}"/>
    <cellStyle name="Output 14 2 6" xfId="6947" xr:uid="{00000000-0005-0000-0000-0000752E0000}"/>
    <cellStyle name="Output 14 2 6 2" xfId="11716" xr:uid="{00000000-0005-0000-0000-0000762E0000}"/>
    <cellStyle name="Output 14 2 6 3" xfId="14255" xr:uid="{00000000-0005-0000-0000-0000772E0000}"/>
    <cellStyle name="Output 14 2 7" xfId="9726" xr:uid="{00000000-0005-0000-0000-0000782E0000}"/>
    <cellStyle name="Output 14 2 8" xfId="9289" xr:uid="{00000000-0005-0000-0000-0000792E0000}"/>
    <cellStyle name="Output 14 3" xfId="2673" xr:uid="{00000000-0005-0000-0000-00007A2E0000}"/>
    <cellStyle name="Output 14 3 2" xfId="5494" xr:uid="{00000000-0005-0000-0000-00007B2E0000}"/>
    <cellStyle name="Output 14 3 2 2" xfId="8444" xr:uid="{00000000-0005-0000-0000-00007C2E0000}"/>
    <cellStyle name="Output 14 3 2 2 2" xfId="13184" xr:uid="{00000000-0005-0000-0000-00007D2E0000}"/>
    <cellStyle name="Output 14 3 2 2 3" xfId="15713" xr:uid="{00000000-0005-0000-0000-00007E2E0000}"/>
    <cellStyle name="Output 14 3 3" xfId="5048" xr:uid="{00000000-0005-0000-0000-00007F2E0000}"/>
    <cellStyle name="Output 14 3 3 2" xfId="8000" xr:uid="{00000000-0005-0000-0000-0000802E0000}"/>
    <cellStyle name="Output 14 3 3 2 2" xfId="12740" xr:uid="{00000000-0005-0000-0000-0000812E0000}"/>
    <cellStyle name="Output 14 3 3 2 3" xfId="15269" xr:uid="{00000000-0005-0000-0000-0000822E0000}"/>
    <cellStyle name="Output 14 3 4" xfId="6946" xr:uid="{00000000-0005-0000-0000-0000832E0000}"/>
    <cellStyle name="Output 14 3 4 2" xfId="11715" xr:uid="{00000000-0005-0000-0000-0000842E0000}"/>
    <cellStyle name="Output 14 3 4 3" xfId="14254" xr:uid="{00000000-0005-0000-0000-0000852E0000}"/>
    <cellStyle name="Output 14 3 5" xfId="9725" xr:uid="{00000000-0005-0000-0000-0000862E0000}"/>
    <cellStyle name="Output 14 3 6" xfId="10282" xr:uid="{00000000-0005-0000-0000-0000872E0000}"/>
    <cellStyle name="Output 14 4" xfId="4452" xr:uid="{00000000-0005-0000-0000-0000882E0000}"/>
    <cellStyle name="Output 14 4 2" xfId="5938" xr:uid="{00000000-0005-0000-0000-0000892E0000}"/>
    <cellStyle name="Output 14 4 2 2" xfId="8888" xr:uid="{00000000-0005-0000-0000-00008A2E0000}"/>
    <cellStyle name="Output 14 4 2 2 2" xfId="13628" xr:uid="{00000000-0005-0000-0000-00008B2E0000}"/>
    <cellStyle name="Output 14 4 2 2 3" xfId="16157" xr:uid="{00000000-0005-0000-0000-00008C2E0000}"/>
    <cellStyle name="Output 14 4 3" xfId="7429" xr:uid="{00000000-0005-0000-0000-00008D2E0000}"/>
    <cellStyle name="Output 14 4 3 2" xfId="12169" xr:uid="{00000000-0005-0000-0000-00008E2E0000}"/>
    <cellStyle name="Output 14 4 3 3" xfId="14698" xr:uid="{00000000-0005-0000-0000-00008F2E0000}"/>
    <cellStyle name="Output 14 4 4" xfId="10507" xr:uid="{00000000-0005-0000-0000-0000902E0000}"/>
    <cellStyle name="Output 14 4 5" xfId="9121" xr:uid="{00000000-0005-0000-0000-0000912E0000}"/>
    <cellStyle name="Output 14 5" xfId="4696" xr:uid="{00000000-0005-0000-0000-0000922E0000}"/>
    <cellStyle name="Output 14 5 2" xfId="7650" xr:uid="{00000000-0005-0000-0000-0000932E0000}"/>
    <cellStyle name="Output 14 5 2 2" xfId="12390" xr:uid="{00000000-0005-0000-0000-0000942E0000}"/>
    <cellStyle name="Output 14 5 2 3" xfId="14919" xr:uid="{00000000-0005-0000-0000-0000952E0000}"/>
    <cellStyle name="Output 14 5 3" xfId="10729" xr:uid="{00000000-0005-0000-0000-0000962E0000}"/>
    <cellStyle name="Output 14 5 4" xfId="9940" xr:uid="{00000000-0005-0000-0000-0000972E0000}"/>
    <cellStyle name="Output 14 6" xfId="6189" xr:uid="{00000000-0005-0000-0000-0000982E0000}"/>
    <cellStyle name="Output 14 6 2" xfId="11103" xr:uid="{00000000-0005-0000-0000-0000992E0000}"/>
    <cellStyle name="Output 15" xfId="1839" xr:uid="{00000000-0005-0000-0000-00009A2E0000}"/>
    <cellStyle name="Output 15 2" xfId="2676" xr:uid="{00000000-0005-0000-0000-00009B2E0000}"/>
    <cellStyle name="Output 15 2 2" xfId="4455" xr:uid="{00000000-0005-0000-0000-00009C2E0000}"/>
    <cellStyle name="Output 15 2 2 2" xfId="5941" xr:uid="{00000000-0005-0000-0000-00009D2E0000}"/>
    <cellStyle name="Output 15 2 2 2 2" xfId="8891" xr:uid="{00000000-0005-0000-0000-00009E2E0000}"/>
    <cellStyle name="Output 15 2 2 2 2 2" xfId="13631" xr:uid="{00000000-0005-0000-0000-00009F2E0000}"/>
    <cellStyle name="Output 15 2 2 2 2 3" xfId="16160" xr:uid="{00000000-0005-0000-0000-0000A02E0000}"/>
    <cellStyle name="Output 15 2 2 3" xfId="7432" xr:uid="{00000000-0005-0000-0000-0000A12E0000}"/>
    <cellStyle name="Output 15 2 2 3 2" xfId="12172" xr:uid="{00000000-0005-0000-0000-0000A22E0000}"/>
    <cellStyle name="Output 15 2 2 3 3" xfId="14701" xr:uid="{00000000-0005-0000-0000-0000A32E0000}"/>
    <cellStyle name="Output 15 2 2 4" xfId="10510" xr:uid="{00000000-0005-0000-0000-0000A42E0000}"/>
    <cellStyle name="Output 15 2 2 5" xfId="10047" xr:uid="{00000000-0005-0000-0000-0000A52E0000}"/>
    <cellStyle name="Output 15 2 3" xfId="5497" xr:uid="{00000000-0005-0000-0000-0000A62E0000}"/>
    <cellStyle name="Output 15 2 3 2" xfId="8447" xr:uid="{00000000-0005-0000-0000-0000A72E0000}"/>
    <cellStyle name="Output 15 2 3 2 2" xfId="13187" xr:uid="{00000000-0005-0000-0000-0000A82E0000}"/>
    <cellStyle name="Output 15 2 3 2 3" xfId="15716" xr:uid="{00000000-0005-0000-0000-0000A92E0000}"/>
    <cellStyle name="Output 15 2 4" xfId="5051" xr:uid="{00000000-0005-0000-0000-0000AA2E0000}"/>
    <cellStyle name="Output 15 2 4 2" xfId="8003" xr:uid="{00000000-0005-0000-0000-0000AB2E0000}"/>
    <cellStyle name="Output 15 2 4 2 2" xfId="12743" xr:uid="{00000000-0005-0000-0000-0000AC2E0000}"/>
    <cellStyle name="Output 15 2 4 2 3" xfId="15272" xr:uid="{00000000-0005-0000-0000-0000AD2E0000}"/>
    <cellStyle name="Output 15 2 5" xfId="6186" xr:uid="{00000000-0005-0000-0000-0000AE2E0000}"/>
    <cellStyle name="Output 15 2 5 2" xfId="11100" xr:uid="{00000000-0005-0000-0000-0000AF2E0000}"/>
    <cellStyle name="Output 15 2 6" xfId="6949" xr:uid="{00000000-0005-0000-0000-0000B02E0000}"/>
    <cellStyle name="Output 15 2 6 2" xfId="11718" xr:uid="{00000000-0005-0000-0000-0000B12E0000}"/>
    <cellStyle name="Output 15 2 6 3" xfId="14257" xr:uid="{00000000-0005-0000-0000-0000B22E0000}"/>
    <cellStyle name="Output 15 2 7" xfId="9728" xr:uid="{00000000-0005-0000-0000-0000B32E0000}"/>
    <cellStyle name="Output 15 2 8" xfId="9288" xr:uid="{00000000-0005-0000-0000-0000B42E0000}"/>
    <cellStyle name="Output 15 3" xfId="2675" xr:uid="{00000000-0005-0000-0000-0000B52E0000}"/>
    <cellStyle name="Output 15 3 2" xfId="5496" xr:uid="{00000000-0005-0000-0000-0000B62E0000}"/>
    <cellStyle name="Output 15 3 2 2" xfId="8446" xr:uid="{00000000-0005-0000-0000-0000B72E0000}"/>
    <cellStyle name="Output 15 3 2 2 2" xfId="13186" xr:uid="{00000000-0005-0000-0000-0000B82E0000}"/>
    <cellStyle name="Output 15 3 2 2 3" xfId="15715" xr:uid="{00000000-0005-0000-0000-0000B92E0000}"/>
    <cellStyle name="Output 15 3 3" xfId="5050" xr:uid="{00000000-0005-0000-0000-0000BA2E0000}"/>
    <cellStyle name="Output 15 3 3 2" xfId="8002" xr:uid="{00000000-0005-0000-0000-0000BB2E0000}"/>
    <cellStyle name="Output 15 3 3 2 2" xfId="12742" xr:uid="{00000000-0005-0000-0000-0000BC2E0000}"/>
    <cellStyle name="Output 15 3 3 2 3" xfId="15271" xr:uid="{00000000-0005-0000-0000-0000BD2E0000}"/>
    <cellStyle name="Output 15 3 4" xfId="6948" xr:uid="{00000000-0005-0000-0000-0000BE2E0000}"/>
    <cellStyle name="Output 15 3 4 2" xfId="11717" xr:uid="{00000000-0005-0000-0000-0000BF2E0000}"/>
    <cellStyle name="Output 15 3 4 3" xfId="14256" xr:uid="{00000000-0005-0000-0000-0000C02E0000}"/>
    <cellStyle name="Output 15 3 5" xfId="9727" xr:uid="{00000000-0005-0000-0000-0000C12E0000}"/>
    <cellStyle name="Output 15 3 6" xfId="10281" xr:uid="{00000000-0005-0000-0000-0000C22E0000}"/>
    <cellStyle name="Output 15 4" xfId="4454" xr:uid="{00000000-0005-0000-0000-0000C32E0000}"/>
    <cellStyle name="Output 15 4 2" xfId="5940" xr:uid="{00000000-0005-0000-0000-0000C42E0000}"/>
    <cellStyle name="Output 15 4 2 2" xfId="8890" xr:uid="{00000000-0005-0000-0000-0000C52E0000}"/>
    <cellStyle name="Output 15 4 2 2 2" xfId="13630" xr:uid="{00000000-0005-0000-0000-0000C62E0000}"/>
    <cellStyle name="Output 15 4 2 2 3" xfId="16159" xr:uid="{00000000-0005-0000-0000-0000C72E0000}"/>
    <cellStyle name="Output 15 4 3" xfId="7431" xr:uid="{00000000-0005-0000-0000-0000C82E0000}"/>
    <cellStyle name="Output 15 4 3 2" xfId="12171" xr:uid="{00000000-0005-0000-0000-0000C92E0000}"/>
    <cellStyle name="Output 15 4 3 3" xfId="14700" xr:uid="{00000000-0005-0000-0000-0000CA2E0000}"/>
    <cellStyle name="Output 15 4 4" xfId="10509" xr:uid="{00000000-0005-0000-0000-0000CB2E0000}"/>
    <cellStyle name="Output 15 4 5" xfId="9120" xr:uid="{00000000-0005-0000-0000-0000CC2E0000}"/>
    <cellStyle name="Output 15 5" xfId="4697" xr:uid="{00000000-0005-0000-0000-0000CD2E0000}"/>
    <cellStyle name="Output 15 5 2" xfId="7651" xr:uid="{00000000-0005-0000-0000-0000CE2E0000}"/>
    <cellStyle name="Output 15 5 2 2" xfId="12391" xr:uid="{00000000-0005-0000-0000-0000CF2E0000}"/>
    <cellStyle name="Output 15 5 2 3" xfId="14920" xr:uid="{00000000-0005-0000-0000-0000D02E0000}"/>
    <cellStyle name="Output 15 5 3" xfId="10730" xr:uid="{00000000-0005-0000-0000-0000D12E0000}"/>
    <cellStyle name="Output 15 5 4" xfId="9017" xr:uid="{00000000-0005-0000-0000-0000D22E0000}"/>
    <cellStyle name="Output 15 6" xfId="6187" xr:uid="{00000000-0005-0000-0000-0000D32E0000}"/>
    <cellStyle name="Output 15 6 2" xfId="11101" xr:uid="{00000000-0005-0000-0000-0000D42E0000}"/>
    <cellStyle name="Output 16" xfId="1840" xr:uid="{00000000-0005-0000-0000-0000D52E0000}"/>
    <cellStyle name="Output 16 2" xfId="2678" xr:uid="{00000000-0005-0000-0000-0000D62E0000}"/>
    <cellStyle name="Output 16 2 2" xfId="4457" xr:uid="{00000000-0005-0000-0000-0000D72E0000}"/>
    <cellStyle name="Output 16 2 2 2" xfId="5943" xr:uid="{00000000-0005-0000-0000-0000D82E0000}"/>
    <cellStyle name="Output 16 2 2 2 2" xfId="8893" xr:uid="{00000000-0005-0000-0000-0000D92E0000}"/>
    <cellStyle name="Output 16 2 2 2 2 2" xfId="13633" xr:uid="{00000000-0005-0000-0000-0000DA2E0000}"/>
    <cellStyle name="Output 16 2 2 2 2 3" xfId="16162" xr:uid="{00000000-0005-0000-0000-0000DB2E0000}"/>
    <cellStyle name="Output 16 2 2 3" xfId="7434" xr:uid="{00000000-0005-0000-0000-0000DC2E0000}"/>
    <cellStyle name="Output 16 2 2 3 2" xfId="12174" xr:uid="{00000000-0005-0000-0000-0000DD2E0000}"/>
    <cellStyle name="Output 16 2 2 3 3" xfId="14703" xr:uid="{00000000-0005-0000-0000-0000DE2E0000}"/>
    <cellStyle name="Output 16 2 2 4" xfId="10512" xr:uid="{00000000-0005-0000-0000-0000DF2E0000}"/>
    <cellStyle name="Output 16 2 2 5" xfId="10046" xr:uid="{00000000-0005-0000-0000-0000E02E0000}"/>
    <cellStyle name="Output 16 2 3" xfId="5499" xr:uid="{00000000-0005-0000-0000-0000E12E0000}"/>
    <cellStyle name="Output 16 2 3 2" xfId="8449" xr:uid="{00000000-0005-0000-0000-0000E22E0000}"/>
    <cellStyle name="Output 16 2 3 2 2" xfId="13189" xr:uid="{00000000-0005-0000-0000-0000E32E0000}"/>
    <cellStyle name="Output 16 2 3 2 3" xfId="15718" xr:uid="{00000000-0005-0000-0000-0000E42E0000}"/>
    <cellStyle name="Output 16 2 4" xfId="5053" xr:uid="{00000000-0005-0000-0000-0000E52E0000}"/>
    <cellStyle name="Output 16 2 4 2" xfId="8005" xr:uid="{00000000-0005-0000-0000-0000E62E0000}"/>
    <cellStyle name="Output 16 2 4 2 2" xfId="12745" xr:uid="{00000000-0005-0000-0000-0000E72E0000}"/>
    <cellStyle name="Output 16 2 4 2 3" xfId="15274" xr:uid="{00000000-0005-0000-0000-0000E82E0000}"/>
    <cellStyle name="Output 16 2 5" xfId="6184" xr:uid="{00000000-0005-0000-0000-0000E92E0000}"/>
    <cellStyle name="Output 16 2 5 2" xfId="11098" xr:uid="{00000000-0005-0000-0000-0000EA2E0000}"/>
    <cellStyle name="Output 16 2 6" xfId="6951" xr:uid="{00000000-0005-0000-0000-0000EB2E0000}"/>
    <cellStyle name="Output 16 2 6 2" xfId="11720" xr:uid="{00000000-0005-0000-0000-0000EC2E0000}"/>
    <cellStyle name="Output 16 2 6 3" xfId="14259" xr:uid="{00000000-0005-0000-0000-0000ED2E0000}"/>
    <cellStyle name="Output 16 2 7" xfId="9730" xr:uid="{00000000-0005-0000-0000-0000EE2E0000}"/>
    <cellStyle name="Output 16 2 8" xfId="9287" xr:uid="{00000000-0005-0000-0000-0000EF2E0000}"/>
    <cellStyle name="Output 16 3" xfId="2677" xr:uid="{00000000-0005-0000-0000-0000F02E0000}"/>
    <cellStyle name="Output 16 3 2" xfId="5498" xr:uid="{00000000-0005-0000-0000-0000F12E0000}"/>
    <cellStyle name="Output 16 3 2 2" xfId="8448" xr:uid="{00000000-0005-0000-0000-0000F22E0000}"/>
    <cellStyle name="Output 16 3 2 2 2" xfId="13188" xr:uid="{00000000-0005-0000-0000-0000F32E0000}"/>
    <cellStyle name="Output 16 3 2 2 3" xfId="15717" xr:uid="{00000000-0005-0000-0000-0000F42E0000}"/>
    <cellStyle name="Output 16 3 3" xfId="5052" xr:uid="{00000000-0005-0000-0000-0000F52E0000}"/>
    <cellStyle name="Output 16 3 3 2" xfId="8004" xr:uid="{00000000-0005-0000-0000-0000F62E0000}"/>
    <cellStyle name="Output 16 3 3 2 2" xfId="12744" xr:uid="{00000000-0005-0000-0000-0000F72E0000}"/>
    <cellStyle name="Output 16 3 3 2 3" xfId="15273" xr:uid="{00000000-0005-0000-0000-0000F82E0000}"/>
    <cellStyle name="Output 16 3 4" xfId="6950" xr:uid="{00000000-0005-0000-0000-0000F92E0000}"/>
    <cellStyle name="Output 16 3 4 2" xfId="11719" xr:uid="{00000000-0005-0000-0000-0000FA2E0000}"/>
    <cellStyle name="Output 16 3 4 3" xfId="14258" xr:uid="{00000000-0005-0000-0000-0000FB2E0000}"/>
    <cellStyle name="Output 16 3 5" xfId="9729" xr:uid="{00000000-0005-0000-0000-0000FC2E0000}"/>
    <cellStyle name="Output 16 3 6" xfId="10280" xr:uid="{00000000-0005-0000-0000-0000FD2E0000}"/>
    <cellStyle name="Output 16 4" xfId="4456" xr:uid="{00000000-0005-0000-0000-0000FE2E0000}"/>
    <cellStyle name="Output 16 4 2" xfId="5942" xr:uid="{00000000-0005-0000-0000-0000FF2E0000}"/>
    <cellStyle name="Output 16 4 2 2" xfId="8892" xr:uid="{00000000-0005-0000-0000-0000002F0000}"/>
    <cellStyle name="Output 16 4 2 2 2" xfId="13632" xr:uid="{00000000-0005-0000-0000-0000012F0000}"/>
    <cellStyle name="Output 16 4 2 2 3" xfId="16161" xr:uid="{00000000-0005-0000-0000-0000022F0000}"/>
    <cellStyle name="Output 16 4 3" xfId="7433" xr:uid="{00000000-0005-0000-0000-0000032F0000}"/>
    <cellStyle name="Output 16 4 3 2" xfId="12173" xr:uid="{00000000-0005-0000-0000-0000042F0000}"/>
    <cellStyle name="Output 16 4 3 3" xfId="14702" xr:uid="{00000000-0005-0000-0000-0000052F0000}"/>
    <cellStyle name="Output 16 4 4" xfId="10511" xr:uid="{00000000-0005-0000-0000-0000062F0000}"/>
    <cellStyle name="Output 16 4 5" xfId="9119" xr:uid="{00000000-0005-0000-0000-0000072F0000}"/>
    <cellStyle name="Output 16 5" xfId="4698" xr:uid="{00000000-0005-0000-0000-0000082F0000}"/>
    <cellStyle name="Output 16 5 2" xfId="7652" xr:uid="{00000000-0005-0000-0000-0000092F0000}"/>
    <cellStyle name="Output 16 5 2 2" xfId="12392" xr:uid="{00000000-0005-0000-0000-00000A2F0000}"/>
    <cellStyle name="Output 16 5 2 3" xfId="14921" xr:uid="{00000000-0005-0000-0000-00000B2F0000}"/>
    <cellStyle name="Output 16 5 3" xfId="10731" xr:uid="{00000000-0005-0000-0000-00000C2F0000}"/>
    <cellStyle name="Output 16 5 4" xfId="9939" xr:uid="{00000000-0005-0000-0000-00000D2F0000}"/>
    <cellStyle name="Output 16 6" xfId="6185" xr:uid="{00000000-0005-0000-0000-00000E2F0000}"/>
    <cellStyle name="Output 16 6 2" xfId="11099" xr:uid="{00000000-0005-0000-0000-00000F2F0000}"/>
    <cellStyle name="Output 17" xfId="1841" xr:uid="{00000000-0005-0000-0000-0000102F0000}"/>
    <cellStyle name="Output 17 2" xfId="2680" xr:uid="{00000000-0005-0000-0000-0000112F0000}"/>
    <cellStyle name="Output 17 2 2" xfId="4459" xr:uid="{00000000-0005-0000-0000-0000122F0000}"/>
    <cellStyle name="Output 17 2 2 2" xfId="5945" xr:uid="{00000000-0005-0000-0000-0000132F0000}"/>
    <cellStyle name="Output 17 2 2 2 2" xfId="8895" xr:uid="{00000000-0005-0000-0000-0000142F0000}"/>
    <cellStyle name="Output 17 2 2 2 2 2" xfId="13635" xr:uid="{00000000-0005-0000-0000-0000152F0000}"/>
    <cellStyle name="Output 17 2 2 2 2 3" xfId="16164" xr:uid="{00000000-0005-0000-0000-0000162F0000}"/>
    <cellStyle name="Output 17 2 2 3" xfId="7436" xr:uid="{00000000-0005-0000-0000-0000172F0000}"/>
    <cellStyle name="Output 17 2 2 3 2" xfId="12176" xr:uid="{00000000-0005-0000-0000-0000182F0000}"/>
    <cellStyle name="Output 17 2 2 3 3" xfId="14705" xr:uid="{00000000-0005-0000-0000-0000192F0000}"/>
    <cellStyle name="Output 17 2 2 4" xfId="10514" xr:uid="{00000000-0005-0000-0000-00001A2F0000}"/>
    <cellStyle name="Output 17 2 2 5" xfId="10045" xr:uid="{00000000-0005-0000-0000-00001B2F0000}"/>
    <cellStyle name="Output 17 2 3" xfId="5501" xr:uid="{00000000-0005-0000-0000-00001C2F0000}"/>
    <cellStyle name="Output 17 2 3 2" xfId="8451" xr:uid="{00000000-0005-0000-0000-00001D2F0000}"/>
    <cellStyle name="Output 17 2 3 2 2" xfId="13191" xr:uid="{00000000-0005-0000-0000-00001E2F0000}"/>
    <cellStyle name="Output 17 2 3 2 3" xfId="15720" xr:uid="{00000000-0005-0000-0000-00001F2F0000}"/>
    <cellStyle name="Output 17 2 4" xfId="5055" xr:uid="{00000000-0005-0000-0000-0000202F0000}"/>
    <cellStyle name="Output 17 2 4 2" xfId="8007" xr:uid="{00000000-0005-0000-0000-0000212F0000}"/>
    <cellStyle name="Output 17 2 4 2 2" xfId="12747" xr:uid="{00000000-0005-0000-0000-0000222F0000}"/>
    <cellStyle name="Output 17 2 4 2 3" xfId="15276" xr:uid="{00000000-0005-0000-0000-0000232F0000}"/>
    <cellStyle name="Output 17 2 5" xfId="6182" xr:uid="{00000000-0005-0000-0000-0000242F0000}"/>
    <cellStyle name="Output 17 2 5 2" xfId="11096" xr:uid="{00000000-0005-0000-0000-0000252F0000}"/>
    <cellStyle name="Output 17 2 6" xfId="6953" xr:uid="{00000000-0005-0000-0000-0000262F0000}"/>
    <cellStyle name="Output 17 2 6 2" xfId="11722" xr:uid="{00000000-0005-0000-0000-0000272F0000}"/>
    <cellStyle name="Output 17 2 6 3" xfId="14261" xr:uid="{00000000-0005-0000-0000-0000282F0000}"/>
    <cellStyle name="Output 17 2 7" xfId="9732" xr:uid="{00000000-0005-0000-0000-0000292F0000}"/>
    <cellStyle name="Output 17 2 8" xfId="9286" xr:uid="{00000000-0005-0000-0000-00002A2F0000}"/>
    <cellStyle name="Output 17 3" xfId="2679" xr:uid="{00000000-0005-0000-0000-00002B2F0000}"/>
    <cellStyle name="Output 17 3 2" xfId="5500" xr:uid="{00000000-0005-0000-0000-00002C2F0000}"/>
    <cellStyle name="Output 17 3 2 2" xfId="8450" xr:uid="{00000000-0005-0000-0000-00002D2F0000}"/>
    <cellStyle name="Output 17 3 2 2 2" xfId="13190" xr:uid="{00000000-0005-0000-0000-00002E2F0000}"/>
    <cellStyle name="Output 17 3 2 2 3" xfId="15719" xr:uid="{00000000-0005-0000-0000-00002F2F0000}"/>
    <cellStyle name="Output 17 3 3" xfId="5054" xr:uid="{00000000-0005-0000-0000-0000302F0000}"/>
    <cellStyle name="Output 17 3 3 2" xfId="8006" xr:uid="{00000000-0005-0000-0000-0000312F0000}"/>
    <cellStyle name="Output 17 3 3 2 2" xfId="12746" xr:uid="{00000000-0005-0000-0000-0000322F0000}"/>
    <cellStyle name="Output 17 3 3 2 3" xfId="15275" xr:uid="{00000000-0005-0000-0000-0000332F0000}"/>
    <cellStyle name="Output 17 3 4" xfId="6952" xr:uid="{00000000-0005-0000-0000-0000342F0000}"/>
    <cellStyle name="Output 17 3 4 2" xfId="11721" xr:uid="{00000000-0005-0000-0000-0000352F0000}"/>
    <cellStyle name="Output 17 3 4 3" xfId="14260" xr:uid="{00000000-0005-0000-0000-0000362F0000}"/>
    <cellStyle name="Output 17 3 5" xfId="9731" xr:uid="{00000000-0005-0000-0000-0000372F0000}"/>
    <cellStyle name="Output 17 3 6" xfId="10279" xr:uid="{00000000-0005-0000-0000-0000382F0000}"/>
    <cellStyle name="Output 17 4" xfId="4458" xr:uid="{00000000-0005-0000-0000-0000392F0000}"/>
    <cellStyle name="Output 17 4 2" xfId="5944" xr:uid="{00000000-0005-0000-0000-00003A2F0000}"/>
    <cellStyle name="Output 17 4 2 2" xfId="8894" xr:uid="{00000000-0005-0000-0000-00003B2F0000}"/>
    <cellStyle name="Output 17 4 2 2 2" xfId="13634" xr:uid="{00000000-0005-0000-0000-00003C2F0000}"/>
    <cellStyle name="Output 17 4 2 2 3" xfId="16163" xr:uid="{00000000-0005-0000-0000-00003D2F0000}"/>
    <cellStyle name="Output 17 4 3" xfId="7435" xr:uid="{00000000-0005-0000-0000-00003E2F0000}"/>
    <cellStyle name="Output 17 4 3 2" xfId="12175" xr:uid="{00000000-0005-0000-0000-00003F2F0000}"/>
    <cellStyle name="Output 17 4 3 3" xfId="14704" xr:uid="{00000000-0005-0000-0000-0000402F0000}"/>
    <cellStyle name="Output 17 4 4" xfId="10513" xr:uid="{00000000-0005-0000-0000-0000412F0000}"/>
    <cellStyle name="Output 17 4 5" xfId="9118" xr:uid="{00000000-0005-0000-0000-0000422F0000}"/>
    <cellStyle name="Output 17 5" xfId="4699" xr:uid="{00000000-0005-0000-0000-0000432F0000}"/>
    <cellStyle name="Output 17 5 2" xfId="7653" xr:uid="{00000000-0005-0000-0000-0000442F0000}"/>
    <cellStyle name="Output 17 5 2 2" xfId="12393" xr:uid="{00000000-0005-0000-0000-0000452F0000}"/>
    <cellStyle name="Output 17 5 2 3" xfId="14922" xr:uid="{00000000-0005-0000-0000-0000462F0000}"/>
    <cellStyle name="Output 17 5 3" xfId="10732" xr:uid="{00000000-0005-0000-0000-0000472F0000}"/>
    <cellStyle name="Output 17 5 4" xfId="9016" xr:uid="{00000000-0005-0000-0000-0000482F0000}"/>
    <cellStyle name="Output 17 6" xfId="6183" xr:uid="{00000000-0005-0000-0000-0000492F0000}"/>
    <cellStyle name="Output 17 6 2" xfId="11097" xr:uid="{00000000-0005-0000-0000-00004A2F0000}"/>
    <cellStyle name="Output 18" xfId="1842" xr:uid="{00000000-0005-0000-0000-00004B2F0000}"/>
    <cellStyle name="Output 18 2" xfId="2682" xr:uid="{00000000-0005-0000-0000-00004C2F0000}"/>
    <cellStyle name="Output 18 2 2" xfId="4461" xr:uid="{00000000-0005-0000-0000-00004D2F0000}"/>
    <cellStyle name="Output 18 2 2 2" xfId="5947" xr:uid="{00000000-0005-0000-0000-00004E2F0000}"/>
    <cellStyle name="Output 18 2 2 2 2" xfId="8897" xr:uid="{00000000-0005-0000-0000-00004F2F0000}"/>
    <cellStyle name="Output 18 2 2 2 2 2" xfId="13637" xr:uid="{00000000-0005-0000-0000-0000502F0000}"/>
    <cellStyle name="Output 18 2 2 2 2 3" xfId="16166" xr:uid="{00000000-0005-0000-0000-0000512F0000}"/>
    <cellStyle name="Output 18 2 2 3" xfId="7438" xr:uid="{00000000-0005-0000-0000-0000522F0000}"/>
    <cellStyle name="Output 18 2 2 3 2" xfId="12178" xr:uid="{00000000-0005-0000-0000-0000532F0000}"/>
    <cellStyle name="Output 18 2 2 3 3" xfId="14707" xr:uid="{00000000-0005-0000-0000-0000542F0000}"/>
    <cellStyle name="Output 18 2 2 4" xfId="10516" xr:uid="{00000000-0005-0000-0000-0000552F0000}"/>
    <cellStyle name="Output 18 2 2 5" xfId="10044" xr:uid="{00000000-0005-0000-0000-0000562F0000}"/>
    <cellStyle name="Output 18 2 3" xfId="5503" xr:uid="{00000000-0005-0000-0000-0000572F0000}"/>
    <cellStyle name="Output 18 2 3 2" xfId="8453" xr:uid="{00000000-0005-0000-0000-0000582F0000}"/>
    <cellStyle name="Output 18 2 3 2 2" xfId="13193" xr:uid="{00000000-0005-0000-0000-0000592F0000}"/>
    <cellStyle name="Output 18 2 3 2 3" xfId="15722" xr:uid="{00000000-0005-0000-0000-00005A2F0000}"/>
    <cellStyle name="Output 18 2 4" xfId="5057" xr:uid="{00000000-0005-0000-0000-00005B2F0000}"/>
    <cellStyle name="Output 18 2 4 2" xfId="8009" xr:uid="{00000000-0005-0000-0000-00005C2F0000}"/>
    <cellStyle name="Output 18 2 4 2 2" xfId="12749" xr:uid="{00000000-0005-0000-0000-00005D2F0000}"/>
    <cellStyle name="Output 18 2 4 2 3" xfId="15278" xr:uid="{00000000-0005-0000-0000-00005E2F0000}"/>
    <cellStyle name="Output 18 2 5" xfId="6180" xr:uid="{00000000-0005-0000-0000-00005F2F0000}"/>
    <cellStyle name="Output 18 2 5 2" xfId="11094" xr:uid="{00000000-0005-0000-0000-0000602F0000}"/>
    <cellStyle name="Output 18 2 6" xfId="6955" xr:uid="{00000000-0005-0000-0000-0000612F0000}"/>
    <cellStyle name="Output 18 2 6 2" xfId="11724" xr:uid="{00000000-0005-0000-0000-0000622F0000}"/>
    <cellStyle name="Output 18 2 6 3" xfId="14263" xr:uid="{00000000-0005-0000-0000-0000632F0000}"/>
    <cellStyle name="Output 18 2 7" xfId="9734" xr:uid="{00000000-0005-0000-0000-0000642F0000}"/>
    <cellStyle name="Output 18 2 8" xfId="9285" xr:uid="{00000000-0005-0000-0000-0000652F0000}"/>
    <cellStyle name="Output 18 3" xfId="2681" xr:uid="{00000000-0005-0000-0000-0000662F0000}"/>
    <cellStyle name="Output 18 3 2" xfId="5502" xr:uid="{00000000-0005-0000-0000-0000672F0000}"/>
    <cellStyle name="Output 18 3 2 2" xfId="8452" xr:uid="{00000000-0005-0000-0000-0000682F0000}"/>
    <cellStyle name="Output 18 3 2 2 2" xfId="13192" xr:uid="{00000000-0005-0000-0000-0000692F0000}"/>
    <cellStyle name="Output 18 3 2 2 3" xfId="15721" xr:uid="{00000000-0005-0000-0000-00006A2F0000}"/>
    <cellStyle name="Output 18 3 3" xfId="5056" xr:uid="{00000000-0005-0000-0000-00006B2F0000}"/>
    <cellStyle name="Output 18 3 3 2" xfId="8008" xr:uid="{00000000-0005-0000-0000-00006C2F0000}"/>
    <cellStyle name="Output 18 3 3 2 2" xfId="12748" xr:uid="{00000000-0005-0000-0000-00006D2F0000}"/>
    <cellStyle name="Output 18 3 3 2 3" xfId="15277" xr:uid="{00000000-0005-0000-0000-00006E2F0000}"/>
    <cellStyle name="Output 18 3 4" xfId="6954" xr:uid="{00000000-0005-0000-0000-00006F2F0000}"/>
    <cellStyle name="Output 18 3 4 2" xfId="11723" xr:uid="{00000000-0005-0000-0000-0000702F0000}"/>
    <cellStyle name="Output 18 3 4 3" xfId="14262" xr:uid="{00000000-0005-0000-0000-0000712F0000}"/>
    <cellStyle name="Output 18 3 5" xfId="9733" xr:uid="{00000000-0005-0000-0000-0000722F0000}"/>
    <cellStyle name="Output 18 3 6" xfId="10278" xr:uid="{00000000-0005-0000-0000-0000732F0000}"/>
    <cellStyle name="Output 18 4" xfId="4460" xr:uid="{00000000-0005-0000-0000-0000742F0000}"/>
    <cellStyle name="Output 18 4 2" xfId="5946" xr:uid="{00000000-0005-0000-0000-0000752F0000}"/>
    <cellStyle name="Output 18 4 2 2" xfId="8896" xr:uid="{00000000-0005-0000-0000-0000762F0000}"/>
    <cellStyle name="Output 18 4 2 2 2" xfId="13636" xr:uid="{00000000-0005-0000-0000-0000772F0000}"/>
    <cellStyle name="Output 18 4 2 2 3" xfId="16165" xr:uid="{00000000-0005-0000-0000-0000782F0000}"/>
    <cellStyle name="Output 18 4 3" xfId="7437" xr:uid="{00000000-0005-0000-0000-0000792F0000}"/>
    <cellStyle name="Output 18 4 3 2" xfId="12177" xr:uid="{00000000-0005-0000-0000-00007A2F0000}"/>
    <cellStyle name="Output 18 4 3 3" xfId="14706" xr:uid="{00000000-0005-0000-0000-00007B2F0000}"/>
    <cellStyle name="Output 18 4 4" xfId="10515" xr:uid="{00000000-0005-0000-0000-00007C2F0000}"/>
    <cellStyle name="Output 18 4 5" xfId="9117" xr:uid="{00000000-0005-0000-0000-00007D2F0000}"/>
    <cellStyle name="Output 18 5" xfId="4700" xr:uid="{00000000-0005-0000-0000-00007E2F0000}"/>
    <cellStyle name="Output 18 5 2" xfId="7654" xr:uid="{00000000-0005-0000-0000-00007F2F0000}"/>
    <cellStyle name="Output 18 5 2 2" xfId="12394" xr:uid="{00000000-0005-0000-0000-0000802F0000}"/>
    <cellStyle name="Output 18 5 2 3" xfId="14923" xr:uid="{00000000-0005-0000-0000-0000812F0000}"/>
    <cellStyle name="Output 18 5 3" xfId="10733" xr:uid="{00000000-0005-0000-0000-0000822F0000}"/>
    <cellStyle name="Output 18 5 4" xfId="9938" xr:uid="{00000000-0005-0000-0000-0000832F0000}"/>
    <cellStyle name="Output 18 6" xfId="6181" xr:uid="{00000000-0005-0000-0000-0000842F0000}"/>
    <cellStyle name="Output 18 6 2" xfId="11095" xr:uid="{00000000-0005-0000-0000-0000852F0000}"/>
    <cellStyle name="Output 19" xfId="1843" xr:uid="{00000000-0005-0000-0000-0000862F0000}"/>
    <cellStyle name="Output 19 2" xfId="2684" xr:uid="{00000000-0005-0000-0000-0000872F0000}"/>
    <cellStyle name="Output 19 2 2" xfId="4463" xr:uid="{00000000-0005-0000-0000-0000882F0000}"/>
    <cellStyle name="Output 19 2 2 2" xfId="5949" xr:uid="{00000000-0005-0000-0000-0000892F0000}"/>
    <cellStyle name="Output 19 2 2 2 2" xfId="8899" xr:uid="{00000000-0005-0000-0000-00008A2F0000}"/>
    <cellStyle name="Output 19 2 2 2 2 2" xfId="13639" xr:uid="{00000000-0005-0000-0000-00008B2F0000}"/>
    <cellStyle name="Output 19 2 2 2 2 3" xfId="16168" xr:uid="{00000000-0005-0000-0000-00008C2F0000}"/>
    <cellStyle name="Output 19 2 2 3" xfId="7440" xr:uid="{00000000-0005-0000-0000-00008D2F0000}"/>
    <cellStyle name="Output 19 2 2 3 2" xfId="12180" xr:uid="{00000000-0005-0000-0000-00008E2F0000}"/>
    <cellStyle name="Output 19 2 2 3 3" xfId="14709" xr:uid="{00000000-0005-0000-0000-00008F2F0000}"/>
    <cellStyle name="Output 19 2 2 4" xfId="10518" xr:uid="{00000000-0005-0000-0000-0000902F0000}"/>
    <cellStyle name="Output 19 2 2 5" xfId="10043" xr:uid="{00000000-0005-0000-0000-0000912F0000}"/>
    <cellStyle name="Output 19 2 3" xfId="5505" xr:uid="{00000000-0005-0000-0000-0000922F0000}"/>
    <cellStyle name="Output 19 2 3 2" xfId="8455" xr:uid="{00000000-0005-0000-0000-0000932F0000}"/>
    <cellStyle name="Output 19 2 3 2 2" xfId="13195" xr:uid="{00000000-0005-0000-0000-0000942F0000}"/>
    <cellStyle name="Output 19 2 3 2 3" xfId="15724" xr:uid="{00000000-0005-0000-0000-0000952F0000}"/>
    <cellStyle name="Output 19 2 4" xfId="5059" xr:uid="{00000000-0005-0000-0000-0000962F0000}"/>
    <cellStyle name="Output 19 2 4 2" xfId="8011" xr:uid="{00000000-0005-0000-0000-0000972F0000}"/>
    <cellStyle name="Output 19 2 4 2 2" xfId="12751" xr:uid="{00000000-0005-0000-0000-0000982F0000}"/>
    <cellStyle name="Output 19 2 4 2 3" xfId="15280" xr:uid="{00000000-0005-0000-0000-0000992F0000}"/>
    <cellStyle name="Output 19 2 5" xfId="6178" xr:uid="{00000000-0005-0000-0000-00009A2F0000}"/>
    <cellStyle name="Output 19 2 5 2" xfId="11092" xr:uid="{00000000-0005-0000-0000-00009B2F0000}"/>
    <cellStyle name="Output 19 2 6" xfId="6957" xr:uid="{00000000-0005-0000-0000-00009C2F0000}"/>
    <cellStyle name="Output 19 2 6 2" xfId="11726" xr:uid="{00000000-0005-0000-0000-00009D2F0000}"/>
    <cellStyle name="Output 19 2 6 3" xfId="14265" xr:uid="{00000000-0005-0000-0000-00009E2F0000}"/>
    <cellStyle name="Output 19 2 7" xfId="9736" xr:uid="{00000000-0005-0000-0000-00009F2F0000}"/>
    <cellStyle name="Output 19 2 8" xfId="9284" xr:uid="{00000000-0005-0000-0000-0000A02F0000}"/>
    <cellStyle name="Output 19 3" xfId="2683" xr:uid="{00000000-0005-0000-0000-0000A12F0000}"/>
    <cellStyle name="Output 19 3 2" xfId="5504" xr:uid="{00000000-0005-0000-0000-0000A22F0000}"/>
    <cellStyle name="Output 19 3 2 2" xfId="8454" xr:uid="{00000000-0005-0000-0000-0000A32F0000}"/>
    <cellStyle name="Output 19 3 2 2 2" xfId="13194" xr:uid="{00000000-0005-0000-0000-0000A42F0000}"/>
    <cellStyle name="Output 19 3 2 2 3" xfId="15723" xr:uid="{00000000-0005-0000-0000-0000A52F0000}"/>
    <cellStyle name="Output 19 3 3" xfId="5058" xr:uid="{00000000-0005-0000-0000-0000A62F0000}"/>
    <cellStyle name="Output 19 3 3 2" xfId="8010" xr:uid="{00000000-0005-0000-0000-0000A72F0000}"/>
    <cellStyle name="Output 19 3 3 2 2" xfId="12750" xr:uid="{00000000-0005-0000-0000-0000A82F0000}"/>
    <cellStyle name="Output 19 3 3 2 3" xfId="15279" xr:uid="{00000000-0005-0000-0000-0000A92F0000}"/>
    <cellStyle name="Output 19 3 4" xfId="6956" xr:uid="{00000000-0005-0000-0000-0000AA2F0000}"/>
    <cellStyle name="Output 19 3 4 2" xfId="11725" xr:uid="{00000000-0005-0000-0000-0000AB2F0000}"/>
    <cellStyle name="Output 19 3 4 3" xfId="14264" xr:uid="{00000000-0005-0000-0000-0000AC2F0000}"/>
    <cellStyle name="Output 19 3 5" xfId="9735" xr:uid="{00000000-0005-0000-0000-0000AD2F0000}"/>
    <cellStyle name="Output 19 3 6" xfId="10277" xr:uid="{00000000-0005-0000-0000-0000AE2F0000}"/>
    <cellStyle name="Output 19 4" xfId="4462" xr:uid="{00000000-0005-0000-0000-0000AF2F0000}"/>
    <cellStyle name="Output 19 4 2" xfId="5948" xr:uid="{00000000-0005-0000-0000-0000B02F0000}"/>
    <cellStyle name="Output 19 4 2 2" xfId="8898" xr:uid="{00000000-0005-0000-0000-0000B12F0000}"/>
    <cellStyle name="Output 19 4 2 2 2" xfId="13638" xr:uid="{00000000-0005-0000-0000-0000B22F0000}"/>
    <cellStyle name="Output 19 4 2 2 3" xfId="16167" xr:uid="{00000000-0005-0000-0000-0000B32F0000}"/>
    <cellStyle name="Output 19 4 3" xfId="7439" xr:uid="{00000000-0005-0000-0000-0000B42F0000}"/>
    <cellStyle name="Output 19 4 3 2" xfId="12179" xr:uid="{00000000-0005-0000-0000-0000B52F0000}"/>
    <cellStyle name="Output 19 4 3 3" xfId="14708" xr:uid="{00000000-0005-0000-0000-0000B62F0000}"/>
    <cellStyle name="Output 19 4 4" xfId="10517" xr:uid="{00000000-0005-0000-0000-0000B72F0000}"/>
    <cellStyle name="Output 19 4 5" xfId="9116" xr:uid="{00000000-0005-0000-0000-0000B82F0000}"/>
    <cellStyle name="Output 19 5" xfId="4701" xr:uid="{00000000-0005-0000-0000-0000B92F0000}"/>
    <cellStyle name="Output 19 5 2" xfId="7655" xr:uid="{00000000-0005-0000-0000-0000BA2F0000}"/>
    <cellStyle name="Output 19 5 2 2" xfId="12395" xr:uid="{00000000-0005-0000-0000-0000BB2F0000}"/>
    <cellStyle name="Output 19 5 2 3" xfId="14924" xr:uid="{00000000-0005-0000-0000-0000BC2F0000}"/>
    <cellStyle name="Output 19 5 3" xfId="10734" xr:uid="{00000000-0005-0000-0000-0000BD2F0000}"/>
    <cellStyle name="Output 19 5 4" xfId="9015" xr:uid="{00000000-0005-0000-0000-0000BE2F0000}"/>
    <cellStyle name="Output 19 6" xfId="6179" xr:uid="{00000000-0005-0000-0000-0000BF2F0000}"/>
    <cellStyle name="Output 19 6 2" xfId="11093" xr:uid="{00000000-0005-0000-0000-0000C02F0000}"/>
    <cellStyle name="Output 2" xfId="1844" xr:uid="{00000000-0005-0000-0000-0000C12F0000}"/>
    <cellStyle name="Output 2 2" xfId="2686" xr:uid="{00000000-0005-0000-0000-0000C22F0000}"/>
    <cellStyle name="Output 2 2 2" xfId="4465" xr:uid="{00000000-0005-0000-0000-0000C32F0000}"/>
    <cellStyle name="Output 2 2 2 2" xfId="5951" xr:uid="{00000000-0005-0000-0000-0000C42F0000}"/>
    <cellStyle name="Output 2 2 2 2 2" xfId="8901" xr:uid="{00000000-0005-0000-0000-0000C52F0000}"/>
    <cellStyle name="Output 2 2 2 2 2 2" xfId="13641" xr:uid="{00000000-0005-0000-0000-0000C62F0000}"/>
    <cellStyle name="Output 2 2 2 2 2 3" xfId="16170" xr:uid="{00000000-0005-0000-0000-0000C72F0000}"/>
    <cellStyle name="Output 2 2 2 3" xfId="7442" xr:uid="{00000000-0005-0000-0000-0000C82F0000}"/>
    <cellStyle name="Output 2 2 2 3 2" xfId="12182" xr:uid="{00000000-0005-0000-0000-0000C92F0000}"/>
    <cellStyle name="Output 2 2 2 3 3" xfId="14711" xr:uid="{00000000-0005-0000-0000-0000CA2F0000}"/>
    <cellStyle name="Output 2 2 2 4" xfId="10520" xr:uid="{00000000-0005-0000-0000-0000CB2F0000}"/>
    <cellStyle name="Output 2 2 2 5" xfId="10042" xr:uid="{00000000-0005-0000-0000-0000CC2F0000}"/>
    <cellStyle name="Output 2 2 3" xfId="5507" xr:uid="{00000000-0005-0000-0000-0000CD2F0000}"/>
    <cellStyle name="Output 2 2 3 2" xfId="8457" xr:uid="{00000000-0005-0000-0000-0000CE2F0000}"/>
    <cellStyle name="Output 2 2 3 2 2" xfId="13197" xr:uid="{00000000-0005-0000-0000-0000CF2F0000}"/>
    <cellStyle name="Output 2 2 3 2 3" xfId="15726" xr:uid="{00000000-0005-0000-0000-0000D02F0000}"/>
    <cellStyle name="Output 2 2 4" xfId="5061" xr:uid="{00000000-0005-0000-0000-0000D12F0000}"/>
    <cellStyle name="Output 2 2 4 2" xfId="8013" xr:uid="{00000000-0005-0000-0000-0000D22F0000}"/>
    <cellStyle name="Output 2 2 4 2 2" xfId="12753" xr:uid="{00000000-0005-0000-0000-0000D32F0000}"/>
    <cellStyle name="Output 2 2 4 2 3" xfId="15282" xr:uid="{00000000-0005-0000-0000-0000D42F0000}"/>
    <cellStyle name="Output 2 2 5" xfId="6176" xr:uid="{00000000-0005-0000-0000-0000D52F0000}"/>
    <cellStyle name="Output 2 2 5 2" xfId="11090" xr:uid="{00000000-0005-0000-0000-0000D62F0000}"/>
    <cellStyle name="Output 2 2 6" xfId="6959" xr:uid="{00000000-0005-0000-0000-0000D72F0000}"/>
    <cellStyle name="Output 2 2 6 2" xfId="11728" xr:uid="{00000000-0005-0000-0000-0000D82F0000}"/>
    <cellStyle name="Output 2 2 6 3" xfId="14267" xr:uid="{00000000-0005-0000-0000-0000D92F0000}"/>
    <cellStyle name="Output 2 2 7" xfId="9738" xr:uid="{00000000-0005-0000-0000-0000DA2F0000}"/>
    <cellStyle name="Output 2 2 8" xfId="9283" xr:uid="{00000000-0005-0000-0000-0000DB2F0000}"/>
    <cellStyle name="Output 2 3" xfId="2685" xr:uid="{00000000-0005-0000-0000-0000DC2F0000}"/>
    <cellStyle name="Output 2 3 2" xfId="5506" xr:uid="{00000000-0005-0000-0000-0000DD2F0000}"/>
    <cellStyle name="Output 2 3 2 2" xfId="8456" xr:uid="{00000000-0005-0000-0000-0000DE2F0000}"/>
    <cellStyle name="Output 2 3 2 2 2" xfId="13196" xr:uid="{00000000-0005-0000-0000-0000DF2F0000}"/>
    <cellStyle name="Output 2 3 2 2 3" xfId="15725" xr:uid="{00000000-0005-0000-0000-0000E02F0000}"/>
    <cellStyle name="Output 2 3 3" xfId="5060" xr:uid="{00000000-0005-0000-0000-0000E12F0000}"/>
    <cellStyle name="Output 2 3 3 2" xfId="8012" xr:uid="{00000000-0005-0000-0000-0000E22F0000}"/>
    <cellStyle name="Output 2 3 3 2 2" xfId="12752" xr:uid="{00000000-0005-0000-0000-0000E32F0000}"/>
    <cellStyle name="Output 2 3 3 2 3" xfId="15281" xr:uid="{00000000-0005-0000-0000-0000E42F0000}"/>
    <cellStyle name="Output 2 3 4" xfId="6958" xr:uid="{00000000-0005-0000-0000-0000E52F0000}"/>
    <cellStyle name="Output 2 3 4 2" xfId="11727" xr:uid="{00000000-0005-0000-0000-0000E62F0000}"/>
    <cellStyle name="Output 2 3 4 3" xfId="14266" xr:uid="{00000000-0005-0000-0000-0000E72F0000}"/>
    <cellStyle name="Output 2 3 5" xfId="9737" xr:uid="{00000000-0005-0000-0000-0000E82F0000}"/>
    <cellStyle name="Output 2 3 6" xfId="10276" xr:uid="{00000000-0005-0000-0000-0000E92F0000}"/>
    <cellStyle name="Output 2 4" xfId="4464" xr:uid="{00000000-0005-0000-0000-0000EA2F0000}"/>
    <cellStyle name="Output 2 4 2" xfId="5950" xr:uid="{00000000-0005-0000-0000-0000EB2F0000}"/>
    <cellStyle name="Output 2 4 2 2" xfId="8900" xr:uid="{00000000-0005-0000-0000-0000EC2F0000}"/>
    <cellStyle name="Output 2 4 2 2 2" xfId="13640" xr:uid="{00000000-0005-0000-0000-0000ED2F0000}"/>
    <cellStyle name="Output 2 4 2 2 3" xfId="16169" xr:uid="{00000000-0005-0000-0000-0000EE2F0000}"/>
    <cellStyle name="Output 2 4 3" xfId="7441" xr:uid="{00000000-0005-0000-0000-0000EF2F0000}"/>
    <cellStyle name="Output 2 4 3 2" xfId="12181" xr:uid="{00000000-0005-0000-0000-0000F02F0000}"/>
    <cellStyle name="Output 2 4 3 3" xfId="14710" xr:uid="{00000000-0005-0000-0000-0000F12F0000}"/>
    <cellStyle name="Output 2 4 4" xfId="10519" xr:uid="{00000000-0005-0000-0000-0000F22F0000}"/>
    <cellStyle name="Output 2 4 5" xfId="9115" xr:uid="{00000000-0005-0000-0000-0000F32F0000}"/>
    <cellStyle name="Output 2 5" xfId="4702" xr:uid="{00000000-0005-0000-0000-0000F42F0000}"/>
    <cellStyle name="Output 2 5 2" xfId="7656" xr:uid="{00000000-0005-0000-0000-0000F52F0000}"/>
    <cellStyle name="Output 2 5 2 2" xfId="12396" xr:uid="{00000000-0005-0000-0000-0000F62F0000}"/>
    <cellStyle name="Output 2 5 2 3" xfId="14925" xr:uid="{00000000-0005-0000-0000-0000F72F0000}"/>
    <cellStyle name="Output 2 5 3" xfId="10735" xr:uid="{00000000-0005-0000-0000-0000F82F0000}"/>
    <cellStyle name="Output 2 5 4" xfId="9937" xr:uid="{00000000-0005-0000-0000-0000F92F0000}"/>
    <cellStyle name="Output 2 6" xfId="6177" xr:uid="{00000000-0005-0000-0000-0000FA2F0000}"/>
    <cellStyle name="Output 2 6 2" xfId="11091" xr:uid="{00000000-0005-0000-0000-0000FB2F0000}"/>
    <cellStyle name="Output 20" xfId="1845" xr:uid="{00000000-0005-0000-0000-0000FC2F0000}"/>
    <cellStyle name="Output 20 2" xfId="2688" xr:uid="{00000000-0005-0000-0000-0000FD2F0000}"/>
    <cellStyle name="Output 20 2 2" xfId="4467" xr:uid="{00000000-0005-0000-0000-0000FE2F0000}"/>
    <cellStyle name="Output 20 2 2 2" xfId="5953" xr:uid="{00000000-0005-0000-0000-0000FF2F0000}"/>
    <cellStyle name="Output 20 2 2 2 2" xfId="8903" xr:uid="{00000000-0005-0000-0000-000000300000}"/>
    <cellStyle name="Output 20 2 2 2 2 2" xfId="13643" xr:uid="{00000000-0005-0000-0000-000001300000}"/>
    <cellStyle name="Output 20 2 2 2 2 3" xfId="16172" xr:uid="{00000000-0005-0000-0000-000002300000}"/>
    <cellStyle name="Output 20 2 2 3" xfId="7444" xr:uid="{00000000-0005-0000-0000-000003300000}"/>
    <cellStyle name="Output 20 2 2 3 2" xfId="12184" xr:uid="{00000000-0005-0000-0000-000004300000}"/>
    <cellStyle name="Output 20 2 2 3 3" xfId="14713" xr:uid="{00000000-0005-0000-0000-000005300000}"/>
    <cellStyle name="Output 20 2 2 4" xfId="10522" xr:uid="{00000000-0005-0000-0000-000006300000}"/>
    <cellStyle name="Output 20 2 2 5" xfId="10041" xr:uid="{00000000-0005-0000-0000-000007300000}"/>
    <cellStyle name="Output 20 2 3" xfId="5509" xr:uid="{00000000-0005-0000-0000-000008300000}"/>
    <cellStyle name="Output 20 2 3 2" xfId="8459" xr:uid="{00000000-0005-0000-0000-000009300000}"/>
    <cellStyle name="Output 20 2 3 2 2" xfId="13199" xr:uid="{00000000-0005-0000-0000-00000A300000}"/>
    <cellStyle name="Output 20 2 3 2 3" xfId="15728" xr:uid="{00000000-0005-0000-0000-00000B300000}"/>
    <cellStyle name="Output 20 2 4" xfId="5063" xr:uid="{00000000-0005-0000-0000-00000C300000}"/>
    <cellStyle name="Output 20 2 4 2" xfId="8015" xr:uid="{00000000-0005-0000-0000-00000D300000}"/>
    <cellStyle name="Output 20 2 4 2 2" xfId="12755" xr:uid="{00000000-0005-0000-0000-00000E300000}"/>
    <cellStyle name="Output 20 2 4 2 3" xfId="15284" xr:uid="{00000000-0005-0000-0000-00000F300000}"/>
    <cellStyle name="Output 20 2 5" xfId="6174" xr:uid="{00000000-0005-0000-0000-000010300000}"/>
    <cellStyle name="Output 20 2 5 2" xfId="11088" xr:uid="{00000000-0005-0000-0000-000011300000}"/>
    <cellStyle name="Output 20 2 6" xfId="6961" xr:uid="{00000000-0005-0000-0000-000012300000}"/>
    <cellStyle name="Output 20 2 6 2" xfId="11730" xr:uid="{00000000-0005-0000-0000-000013300000}"/>
    <cellStyle name="Output 20 2 6 3" xfId="14269" xr:uid="{00000000-0005-0000-0000-000014300000}"/>
    <cellStyle name="Output 20 2 7" xfId="9740" xr:uid="{00000000-0005-0000-0000-000015300000}"/>
    <cellStyle name="Output 20 2 8" xfId="9282" xr:uid="{00000000-0005-0000-0000-000016300000}"/>
    <cellStyle name="Output 20 3" xfId="2687" xr:uid="{00000000-0005-0000-0000-000017300000}"/>
    <cellStyle name="Output 20 3 2" xfId="5508" xr:uid="{00000000-0005-0000-0000-000018300000}"/>
    <cellStyle name="Output 20 3 2 2" xfId="8458" xr:uid="{00000000-0005-0000-0000-000019300000}"/>
    <cellStyle name="Output 20 3 2 2 2" xfId="13198" xr:uid="{00000000-0005-0000-0000-00001A300000}"/>
    <cellStyle name="Output 20 3 2 2 3" xfId="15727" xr:uid="{00000000-0005-0000-0000-00001B300000}"/>
    <cellStyle name="Output 20 3 3" xfId="5062" xr:uid="{00000000-0005-0000-0000-00001C300000}"/>
    <cellStyle name="Output 20 3 3 2" xfId="8014" xr:uid="{00000000-0005-0000-0000-00001D300000}"/>
    <cellStyle name="Output 20 3 3 2 2" xfId="12754" xr:uid="{00000000-0005-0000-0000-00001E300000}"/>
    <cellStyle name="Output 20 3 3 2 3" xfId="15283" xr:uid="{00000000-0005-0000-0000-00001F300000}"/>
    <cellStyle name="Output 20 3 4" xfId="6960" xr:uid="{00000000-0005-0000-0000-000020300000}"/>
    <cellStyle name="Output 20 3 4 2" xfId="11729" xr:uid="{00000000-0005-0000-0000-000021300000}"/>
    <cellStyle name="Output 20 3 4 3" xfId="14268" xr:uid="{00000000-0005-0000-0000-000022300000}"/>
    <cellStyle name="Output 20 3 5" xfId="9739" xr:uid="{00000000-0005-0000-0000-000023300000}"/>
    <cellStyle name="Output 20 3 6" xfId="10275" xr:uid="{00000000-0005-0000-0000-000024300000}"/>
    <cellStyle name="Output 20 4" xfId="4466" xr:uid="{00000000-0005-0000-0000-000025300000}"/>
    <cellStyle name="Output 20 4 2" xfId="5952" xr:uid="{00000000-0005-0000-0000-000026300000}"/>
    <cellStyle name="Output 20 4 2 2" xfId="8902" xr:uid="{00000000-0005-0000-0000-000027300000}"/>
    <cellStyle name="Output 20 4 2 2 2" xfId="13642" xr:uid="{00000000-0005-0000-0000-000028300000}"/>
    <cellStyle name="Output 20 4 2 2 3" xfId="16171" xr:uid="{00000000-0005-0000-0000-000029300000}"/>
    <cellStyle name="Output 20 4 3" xfId="7443" xr:uid="{00000000-0005-0000-0000-00002A300000}"/>
    <cellStyle name="Output 20 4 3 2" xfId="12183" xr:uid="{00000000-0005-0000-0000-00002B300000}"/>
    <cellStyle name="Output 20 4 3 3" xfId="14712" xr:uid="{00000000-0005-0000-0000-00002C300000}"/>
    <cellStyle name="Output 20 4 4" xfId="10521" xr:uid="{00000000-0005-0000-0000-00002D300000}"/>
    <cellStyle name="Output 20 4 5" xfId="9114" xr:uid="{00000000-0005-0000-0000-00002E300000}"/>
    <cellStyle name="Output 20 5" xfId="4703" xr:uid="{00000000-0005-0000-0000-00002F300000}"/>
    <cellStyle name="Output 20 5 2" xfId="7657" xr:uid="{00000000-0005-0000-0000-000030300000}"/>
    <cellStyle name="Output 20 5 2 2" xfId="12397" xr:uid="{00000000-0005-0000-0000-000031300000}"/>
    <cellStyle name="Output 20 5 2 3" xfId="14926" xr:uid="{00000000-0005-0000-0000-000032300000}"/>
    <cellStyle name="Output 20 5 3" xfId="10736" xr:uid="{00000000-0005-0000-0000-000033300000}"/>
    <cellStyle name="Output 20 5 4" xfId="9014" xr:uid="{00000000-0005-0000-0000-000034300000}"/>
    <cellStyle name="Output 20 6" xfId="6175" xr:uid="{00000000-0005-0000-0000-000035300000}"/>
    <cellStyle name="Output 20 6 2" xfId="11089" xr:uid="{00000000-0005-0000-0000-000036300000}"/>
    <cellStyle name="Output 21" xfId="1846" xr:uid="{00000000-0005-0000-0000-000037300000}"/>
    <cellStyle name="Output 21 2" xfId="2690" xr:uid="{00000000-0005-0000-0000-000038300000}"/>
    <cellStyle name="Output 21 2 2" xfId="4469" xr:uid="{00000000-0005-0000-0000-000039300000}"/>
    <cellStyle name="Output 21 2 2 2" xfId="5955" xr:uid="{00000000-0005-0000-0000-00003A300000}"/>
    <cellStyle name="Output 21 2 2 2 2" xfId="8905" xr:uid="{00000000-0005-0000-0000-00003B300000}"/>
    <cellStyle name="Output 21 2 2 2 2 2" xfId="13645" xr:uid="{00000000-0005-0000-0000-00003C300000}"/>
    <cellStyle name="Output 21 2 2 2 2 3" xfId="16174" xr:uid="{00000000-0005-0000-0000-00003D300000}"/>
    <cellStyle name="Output 21 2 2 3" xfId="7446" xr:uid="{00000000-0005-0000-0000-00003E300000}"/>
    <cellStyle name="Output 21 2 2 3 2" xfId="12186" xr:uid="{00000000-0005-0000-0000-00003F300000}"/>
    <cellStyle name="Output 21 2 2 3 3" xfId="14715" xr:uid="{00000000-0005-0000-0000-000040300000}"/>
    <cellStyle name="Output 21 2 2 4" xfId="10524" xr:uid="{00000000-0005-0000-0000-000041300000}"/>
    <cellStyle name="Output 21 2 2 5" xfId="10040" xr:uid="{00000000-0005-0000-0000-000042300000}"/>
    <cellStyle name="Output 21 2 3" xfId="5511" xr:uid="{00000000-0005-0000-0000-000043300000}"/>
    <cellStyle name="Output 21 2 3 2" xfId="8461" xr:uid="{00000000-0005-0000-0000-000044300000}"/>
    <cellStyle name="Output 21 2 3 2 2" xfId="13201" xr:uid="{00000000-0005-0000-0000-000045300000}"/>
    <cellStyle name="Output 21 2 3 2 3" xfId="15730" xr:uid="{00000000-0005-0000-0000-000046300000}"/>
    <cellStyle name="Output 21 2 4" xfId="5065" xr:uid="{00000000-0005-0000-0000-000047300000}"/>
    <cellStyle name="Output 21 2 4 2" xfId="8017" xr:uid="{00000000-0005-0000-0000-000048300000}"/>
    <cellStyle name="Output 21 2 4 2 2" xfId="12757" xr:uid="{00000000-0005-0000-0000-000049300000}"/>
    <cellStyle name="Output 21 2 4 2 3" xfId="15286" xr:uid="{00000000-0005-0000-0000-00004A300000}"/>
    <cellStyle name="Output 21 2 5" xfId="6172" xr:uid="{00000000-0005-0000-0000-00004B300000}"/>
    <cellStyle name="Output 21 2 5 2" xfId="11086" xr:uid="{00000000-0005-0000-0000-00004C300000}"/>
    <cellStyle name="Output 21 2 6" xfId="6963" xr:uid="{00000000-0005-0000-0000-00004D300000}"/>
    <cellStyle name="Output 21 2 6 2" xfId="11732" xr:uid="{00000000-0005-0000-0000-00004E300000}"/>
    <cellStyle name="Output 21 2 6 3" xfId="14271" xr:uid="{00000000-0005-0000-0000-00004F300000}"/>
    <cellStyle name="Output 21 2 7" xfId="9742" xr:uid="{00000000-0005-0000-0000-000050300000}"/>
    <cellStyle name="Output 21 2 8" xfId="9281" xr:uid="{00000000-0005-0000-0000-000051300000}"/>
    <cellStyle name="Output 21 3" xfId="2689" xr:uid="{00000000-0005-0000-0000-000052300000}"/>
    <cellStyle name="Output 21 3 2" xfId="5510" xr:uid="{00000000-0005-0000-0000-000053300000}"/>
    <cellStyle name="Output 21 3 2 2" xfId="8460" xr:uid="{00000000-0005-0000-0000-000054300000}"/>
    <cellStyle name="Output 21 3 2 2 2" xfId="13200" xr:uid="{00000000-0005-0000-0000-000055300000}"/>
    <cellStyle name="Output 21 3 2 2 3" xfId="15729" xr:uid="{00000000-0005-0000-0000-000056300000}"/>
    <cellStyle name="Output 21 3 3" xfId="5064" xr:uid="{00000000-0005-0000-0000-000057300000}"/>
    <cellStyle name="Output 21 3 3 2" xfId="8016" xr:uid="{00000000-0005-0000-0000-000058300000}"/>
    <cellStyle name="Output 21 3 3 2 2" xfId="12756" xr:uid="{00000000-0005-0000-0000-000059300000}"/>
    <cellStyle name="Output 21 3 3 2 3" xfId="15285" xr:uid="{00000000-0005-0000-0000-00005A300000}"/>
    <cellStyle name="Output 21 3 4" xfId="6962" xr:uid="{00000000-0005-0000-0000-00005B300000}"/>
    <cellStyle name="Output 21 3 4 2" xfId="11731" xr:uid="{00000000-0005-0000-0000-00005C300000}"/>
    <cellStyle name="Output 21 3 4 3" xfId="14270" xr:uid="{00000000-0005-0000-0000-00005D300000}"/>
    <cellStyle name="Output 21 3 5" xfId="9741" xr:uid="{00000000-0005-0000-0000-00005E300000}"/>
    <cellStyle name="Output 21 3 6" xfId="10274" xr:uid="{00000000-0005-0000-0000-00005F300000}"/>
    <cellStyle name="Output 21 4" xfId="4468" xr:uid="{00000000-0005-0000-0000-000060300000}"/>
    <cellStyle name="Output 21 4 2" xfId="5954" xr:uid="{00000000-0005-0000-0000-000061300000}"/>
    <cellStyle name="Output 21 4 2 2" xfId="8904" xr:uid="{00000000-0005-0000-0000-000062300000}"/>
    <cellStyle name="Output 21 4 2 2 2" xfId="13644" xr:uid="{00000000-0005-0000-0000-000063300000}"/>
    <cellStyle name="Output 21 4 2 2 3" xfId="16173" xr:uid="{00000000-0005-0000-0000-000064300000}"/>
    <cellStyle name="Output 21 4 3" xfId="7445" xr:uid="{00000000-0005-0000-0000-000065300000}"/>
    <cellStyle name="Output 21 4 3 2" xfId="12185" xr:uid="{00000000-0005-0000-0000-000066300000}"/>
    <cellStyle name="Output 21 4 3 3" xfId="14714" xr:uid="{00000000-0005-0000-0000-000067300000}"/>
    <cellStyle name="Output 21 4 4" xfId="10523" xr:uid="{00000000-0005-0000-0000-000068300000}"/>
    <cellStyle name="Output 21 4 5" xfId="9113" xr:uid="{00000000-0005-0000-0000-000069300000}"/>
    <cellStyle name="Output 21 5" xfId="4704" xr:uid="{00000000-0005-0000-0000-00006A300000}"/>
    <cellStyle name="Output 21 5 2" xfId="7658" xr:uid="{00000000-0005-0000-0000-00006B300000}"/>
    <cellStyle name="Output 21 5 2 2" xfId="12398" xr:uid="{00000000-0005-0000-0000-00006C300000}"/>
    <cellStyle name="Output 21 5 2 3" xfId="14927" xr:uid="{00000000-0005-0000-0000-00006D300000}"/>
    <cellStyle name="Output 21 5 3" xfId="10737" xr:uid="{00000000-0005-0000-0000-00006E300000}"/>
    <cellStyle name="Output 21 5 4" xfId="9936" xr:uid="{00000000-0005-0000-0000-00006F300000}"/>
    <cellStyle name="Output 21 6" xfId="6173" xr:uid="{00000000-0005-0000-0000-000070300000}"/>
    <cellStyle name="Output 21 6 2" xfId="11087" xr:uid="{00000000-0005-0000-0000-000071300000}"/>
    <cellStyle name="Output 22" xfId="1847" xr:uid="{00000000-0005-0000-0000-000072300000}"/>
    <cellStyle name="Output 22 2" xfId="2692" xr:uid="{00000000-0005-0000-0000-000073300000}"/>
    <cellStyle name="Output 22 2 2" xfId="4471" xr:uid="{00000000-0005-0000-0000-000074300000}"/>
    <cellStyle name="Output 22 2 2 2" xfId="5957" xr:uid="{00000000-0005-0000-0000-000075300000}"/>
    <cellStyle name="Output 22 2 2 2 2" xfId="8907" xr:uid="{00000000-0005-0000-0000-000076300000}"/>
    <cellStyle name="Output 22 2 2 2 2 2" xfId="13647" xr:uid="{00000000-0005-0000-0000-000077300000}"/>
    <cellStyle name="Output 22 2 2 2 2 3" xfId="16176" xr:uid="{00000000-0005-0000-0000-000078300000}"/>
    <cellStyle name="Output 22 2 2 3" xfId="7448" xr:uid="{00000000-0005-0000-0000-000079300000}"/>
    <cellStyle name="Output 22 2 2 3 2" xfId="12188" xr:uid="{00000000-0005-0000-0000-00007A300000}"/>
    <cellStyle name="Output 22 2 2 3 3" xfId="14717" xr:uid="{00000000-0005-0000-0000-00007B300000}"/>
    <cellStyle name="Output 22 2 2 4" xfId="10526" xr:uid="{00000000-0005-0000-0000-00007C300000}"/>
    <cellStyle name="Output 22 2 2 5" xfId="10039" xr:uid="{00000000-0005-0000-0000-00007D300000}"/>
    <cellStyle name="Output 22 2 3" xfId="5513" xr:uid="{00000000-0005-0000-0000-00007E300000}"/>
    <cellStyle name="Output 22 2 3 2" xfId="8463" xr:uid="{00000000-0005-0000-0000-00007F300000}"/>
    <cellStyle name="Output 22 2 3 2 2" xfId="13203" xr:uid="{00000000-0005-0000-0000-000080300000}"/>
    <cellStyle name="Output 22 2 3 2 3" xfId="15732" xr:uid="{00000000-0005-0000-0000-000081300000}"/>
    <cellStyle name="Output 22 2 4" xfId="5067" xr:uid="{00000000-0005-0000-0000-000082300000}"/>
    <cellStyle name="Output 22 2 4 2" xfId="8019" xr:uid="{00000000-0005-0000-0000-000083300000}"/>
    <cellStyle name="Output 22 2 4 2 2" xfId="12759" xr:uid="{00000000-0005-0000-0000-000084300000}"/>
    <cellStyle name="Output 22 2 4 2 3" xfId="15288" xr:uid="{00000000-0005-0000-0000-000085300000}"/>
    <cellStyle name="Output 22 2 5" xfId="6170" xr:uid="{00000000-0005-0000-0000-000086300000}"/>
    <cellStyle name="Output 22 2 5 2" xfId="11084" xr:uid="{00000000-0005-0000-0000-000087300000}"/>
    <cellStyle name="Output 22 2 6" xfId="6965" xr:uid="{00000000-0005-0000-0000-000088300000}"/>
    <cellStyle name="Output 22 2 6 2" xfId="11734" xr:uid="{00000000-0005-0000-0000-000089300000}"/>
    <cellStyle name="Output 22 2 6 3" xfId="14273" xr:uid="{00000000-0005-0000-0000-00008A300000}"/>
    <cellStyle name="Output 22 2 7" xfId="9744" xr:uid="{00000000-0005-0000-0000-00008B300000}"/>
    <cellStyle name="Output 22 2 8" xfId="9280" xr:uid="{00000000-0005-0000-0000-00008C300000}"/>
    <cellStyle name="Output 22 3" xfId="2691" xr:uid="{00000000-0005-0000-0000-00008D300000}"/>
    <cellStyle name="Output 22 3 2" xfId="5512" xr:uid="{00000000-0005-0000-0000-00008E300000}"/>
    <cellStyle name="Output 22 3 2 2" xfId="8462" xr:uid="{00000000-0005-0000-0000-00008F300000}"/>
    <cellStyle name="Output 22 3 2 2 2" xfId="13202" xr:uid="{00000000-0005-0000-0000-000090300000}"/>
    <cellStyle name="Output 22 3 2 2 3" xfId="15731" xr:uid="{00000000-0005-0000-0000-000091300000}"/>
    <cellStyle name="Output 22 3 3" xfId="5066" xr:uid="{00000000-0005-0000-0000-000092300000}"/>
    <cellStyle name="Output 22 3 3 2" xfId="8018" xr:uid="{00000000-0005-0000-0000-000093300000}"/>
    <cellStyle name="Output 22 3 3 2 2" xfId="12758" xr:uid="{00000000-0005-0000-0000-000094300000}"/>
    <cellStyle name="Output 22 3 3 2 3" xfId="15287" xr:uid="{00000000-0005-0000-0000-000095300000}"/>
    <cellStyle name="Output 22 3 4" xfId="6964" xr:uid="{00000000-0005-0000-0000-000096300000}"/>
    <cellStyle name="Output 22 3 4 2" xfId="11733" xr:uid="{00000000-0005-0000-0000-000097300000}"/>
    <cellStyle name="Output 22 3 4 3" xfId="14272" xr:uid="{00000000-0005-0000-0000-000098300000}"/>
    <cellStyle name="Output 22 3 5" xfId="9743" xr:uid="{00000000-0005-0000-0000-000099300000}"/>
    <cellStyle name="Output 22 3 6" xfId="10273" xr:uid="{00000000-0005-0000-0000-00009A300000}"/>
    <cellStyle name="Output 22 4" xfId="4470" xr:uid="{00000000-0005-0000-0000-00009B300000}"/>
    <cellStyle name="Output 22 4 2" xfId="5956" xr:uid="{00000000-0005-0000-0000-00009C300000}"/>
    <cellStyle name="Output 22 4 2 2" xfId="8906" xr:uid="{00000000-0005-0000-0000-00009D300000}"/>
    <cellStyle name="Output 22 4 2 2 2" xfId="13646" xr:uid="{00000000-0005-0000-0000-00009E300000}"/>
    <cellStyle name="Output 22 4 2 2 3" xfId="16175" xr:uid="{00000000-0005-0000-0000-00009F300000}"/>
    <cellStyle name="Output 22 4 3" xfId="7447" xr:uid="{00000000-0005-0000-0000-0000A0300000}"/>
    <cellStyle name="Output 22 4 3 2" xfId="12187" xr:uid="{00000000-0005-0000-0000-0000A1300000}"/>
    <cellStyle name="Output 22 4 3 3" xfId="14716" xr:uid="{00000000-0005-0000-0000-0000A2300000}"/>
    <cellStyle name="Output 22 4 4" xfId="10525" xr:uid="{00000000-0005-0000-0000-0000A3300000}"/>
    <cellStyle name="Output 22 4 5" xfId="9112" xr:uid="{00000000-0005-0000-0000-0000A4300000}"/>
    <cellStyle name="Output 22 5" xfId="4705" xr:uid="{00000000-0005-0000-0000-0000A5300000}"/>
    <cellStyle name="Output 22 5 2" xfId="7659" xr:uid="{00000000-0005-0000-0000-0000A6300000}"/>
    <cellStyle name="Output 22 5 2 2" xfId="12399" xr:uid="{00000000-0005-0000-0000-0000A7300000}"/>
    <cellStyle name="Output 22 5 2 3" xfId="14928" xr:uid="{00000000-0005-0000-0000-0000A8300000}"/>
    <cellStyle name="Output 22 5 3" xfId="10738" xr:uid="{00000000-0005-0000-0000-0000A9300000}"/>
    <cellStyle name="Output 22 5 4" xfId="9013" xr:uid="{00000000-0005-0000-0000-0000AA300000}"/>
    <cellStyle name="Output 22 6" xfId="6171" xr:uid="{00000000-0005-0000-0000-0000AB300000}"/>
    <cellStyle name="Output 22 6 2" xfId="11085" xr:uid="{00000000-0005-0000-0000-0000AC300000}"/>
    <cellStyle name="Output 23" xfId="1848" xr:uid="{00000000-0005-0000-0000-0000AD300000}"/>
    <cellStyle name="Output 23 2" xfId="2694" xr:uid="{00000000-0005-0000-0000-0000AE300000}"/>
    <cellStyle name="Output 23 2 2" xfId="4473" xr:uid="{00000000-0005-0000-0000-0000AF300000}"/>
    <cellStyle name="Output 23 2 2 2" xfId="5959" xr:uid="{00000000-0005-0000-0000-0000B0300000}"/>
    <cellStyle name="Output 23 2 2 2 2" xfId="8909" xr:uid="{00000000-0005-0000-0000-0000B1300000}"/>
    <cellStyle name="Output 23 2 2 2 2 2" xfId="13649" xr:uid="{00000000-0005-0000-0000-0000B2300000}"/>
    <cellStyle name="Output 23 2 2 2 2 3" xfId="16178" xr:uid="{00000000-0005-0000-0000-0000B3300000}"/>
    <cellStyle name="Output 23 2 2 3" xfId="7450" xr:uid="{00000000-0005-0000-0000-0000B4300000}"/>
    <cellStyle name="Output 23 2 2 3 2" xfId="12190" xr:uid="{00000000-0005-0000-0000-0000B5300000}"/>
    <cellStyle name="Output 23 2 2 3 3" xfId="14719" xr:uid="{00000000-0005-0000-0000-0000B6300000}"/>
    <cellStyle name="Output 23 2 2 4" xfId="10528" xr:uid="{00000000-0005-0000-0000-0000B7300000}"/>
    <cellStyle name="Output 23 2 2 5" xfId="10038" xr:uid="{00000000-0005-0000-0000-0000B8300000}"/>
    <cellStyle name="Output 23 2 3" xfId="5515" xr:uid="{00000000-0005-0000-0000-0000B9300000}"/>
    <cellStyle name="Output 23 2 3 2" xfId="8465" xr:uid="{00000000-0005-0000-0000-0000BA300000}"/>
    <cellStyle name="Output 23 2 3 2 2" xfId="13205" xr:uid="{00000000-0005-0000-0000-0000BB300000}"/>
    <cellStyle name="Output 23 2 3 2 3" xfId="15734" xr:uid="{00000000-0005-0000-0000-0000BC300000}"/>
    <cellStyle name="Output 23 2 4" xfId="5069" xr:uid="{00000000-0005-0000-0000-0000BD300000}"/>
    <cellStyle name="Output 23 2 4 2" xfId="8021" xr:uid="{00000000-0005-0000-0000-0000BE300000}"/>
    <cellStyle name="Output 23 2 4 2 2" xfId="12761" xr:uid="{00000000-0005-0000-0000-0000BF300000}"/>
    <cellStyle name="Output 23 2 4 2 3" xfId="15290" xr:uid="{00000000-0005-0000-0000-0000C0300000}"/>
    <cellStyle name="Output 23 2 5" xfId="6168" xr:uid="{00000000-0005-0000-0000-0000C1300000}"/>
    <cellStyle name="Output 23 2 5 2" xfId="11082" xr:uid="{00000000-0005-0000-0000-0000C2300000}"/>
    <cellStyle name="Output 23 2 6" xfId="6967" xr:uid="{00000000-0005-0000-0000-0000C3300000}"/>
    <cellStyle name="Output 23 2 6 2" xfId="11736" xr:uid="{00000000-0005-0000-0000-0000C4300000}"/>
    <cellStyle name="Output 23 2 6 3" xfId="14275" xr:uid="{00000000-0005-0000-0000-0000C5300000}"/>
    <cellStyle name="Output 23 2 7" xfId="9746" xr:uid="{00000000-0005-0000-0000-0000C6300000}"/>
    <cellStyle name="Output 23 2 8" xfId="9279" xr:uid="{00000000-0005-0000-0000-0000C7300000}"/>
    <cellStyle name="Output 23 3" xfId="2693" xr:uid="{00000000-0005-0000-0000-0000C8300000}"/>
    <cellStyle name="Output 23 3 2" xfId="5514" xr:uid="{00000000-0005-0000-0000-0000C9300000}"/>
    <cellStyle name="Output 23 3 2 2" xfId="8464" xr:uid="{00000000-0005-0000-0000-0000CA300000}"/>
    <cellStyle name="Output 23 3 2 2 2" xfId="13204" xr:uid="{00000000-0005-0000-0000-0000CB300000}"/>
    <cellStyle name="Output 23 3 2 2 3" xfId="15733" xr:uid="{00000000-0005-0000-0000-0000CC300000}"/>
    <cellStyle name="Output 23 3 3" xfId="5068" xr:uid="{00000000-0005-0000-0000-0000CD300000}"/>
    <cellStyle name="Output 23 3 3 2" xfId="8020" xr:uid="{00000000-0005-0000-0000-0000CE300000}"/>
    <cellStyle name="Output 23 3 3 2 2" xfId="12760" xr:uid="{00000000-0005-0000-0000-0000CF300000}"/>
    <cellStyle name="Output 23 3 3 2 3" xfId="15289" xr:uid="{00000000-0005-0000-0000-0000D0300000}"/>
    <cellStyle name="Output 23 3 4" xfId="6966" xr:uid="{00000000-0005-0000-0000-0000D1300000}"/>
    <cellStyle name="Output 23 3 4 2" xfId="11735" xr:uid="{00000000-0005-0000-0000-0000D2300000}"/>
    <cellStyle name="Output 23 3 4 3" xfId="14274" xr:uid="{00000000-0005-0000-0000-0000D3300000}"/>
    <cellStyle name="Output 23 3 5" xfId="9745" xr:uid="{00000000-0005-0000-0000-0000D4300000}"/>
    <cellStyle name="Output 23 3 6" xfId="10272" xr:uid="{00000000-0005-0000-0000-0000D5300000}"/>
    <cellStyle name="Output 23 4" xfId="4472" xr:uid="{00000000-0005-0000-0000-0000D6300000}"/>
    <cellStyle name="Output 23 4 2" xfId="5958" xr:uid="{00000000-0005-0000-0000-0000D7300000}"/>
    <cellStyle name="Output 23 4 2 2" xfId="8908" xr:uid="{00000000-0005-0000-0000-0000D8300000}"/>
    <cellStyle name="Output 23 4 2 2 2" xfId="13648" xr:uid="{00000000-0005-0000-0000-0000D9300000}"/>
    <cellStyle name="Output 23 4 2 2 3" xfId="16177" xr:uid="{00000000-0005-0000-0000-0000DA300000}"/>
    <cellStyle name="Output 23 4 3" xfId="7449" xr:uid="{00000000-0005-0000-0000-0000DB300000}"/>
    <cellStyle name="Output 23 4 3 2" xfId="12189" xr:uid="{00000000-0005-0000-0000-0000DC300000}"/>
    <cellStyle name="Output 23 4 3 3" xfId="14718" xr:uid="{00000000-0005-0000-0000-0000DD300000}"/>
    <cellStyle name="Output 23 4 4" xfId="10527" xr:uid="{00000000-0005-0000-0000-0000DE300000}"/>
    <cellStyle name="Output 23 4 5" xfId="9111" xr:uid="{00000000-0005-0000-0000-0000DF300000}"/>
    <cellStyle name="Output 23 5" xfId="4706" xr:uid="{00000000-0005-0000-0000-0000E0300000}"/>
    <cellStyle name="Output 23 5 2" xfId="7660" xr:uid="{00000000-0005-0000-0000-0000E1300000}"/>
    <cellStyle name="Output 23 5 2 2" xfId="12400" xr:uid="{00000000-0005-0000-0000-0000E2300000}"/>
    <cellStyle name="Output 23 5 2 3" xfId="14929" xr:uid="{00000000-0005-0000-0000-0000E3300000}"/>
    <cellStyle name="Output 23 5 3" xfId="10739" xr:uid="{00000000-0005-0000-0000-0000E4300000}"/>
    <cellStyle name="Output 23 5 4" xfId="9935" xr:uid="{00000000-0005-0000-0000-0000E5300000}"/>
    <cellStyle name="Output 23 6" xfId="6169" xr:uid="{00000000-0005-0000-0000-0000E6300000}"/>
    <cellStyle name="Output 23 6 2" xfId="11083" xr:uid="{00000000-0005-0000-0000-0000E7300000}"/>
    <cellStyle name="Output 24" xfId="1849" xr:uid="{00000000-0005-0000-0000-0000E8300000}"/>
    <cellStyle name="Output 24 2" xfId="2696" xr:uid="{00000000-0005-0000-0000-0000E9300000}"/>
    <cellStyle name="Output 24 2 2" xfId="4475" xr:uid="{00000000-0005-0000-0000-0000EA300000}"/>
    <cellStyle name="Output 24 2 2 2" xfId="5961" xr:uid="{00000000-0005-0000-0000-0000EB300000}"/>
    <cellStyle name="Output 24 2 2 2 2" xfId="8911" xr:uid="{00000000-0005-0000-0000-0000EC300000}"/>
    <cellStyle name="Output 24 2 2 2 2 2" xfId="13651" xr:uid="{00000000-0005-0000-0000-0000ED300000}"/>
    <cellStyle name="Output 24 2 2 2 2 3" xfId="16180" xr:uid="{00000000-0005-0000-0000-0000EE300000}"/>
    <cellStyle name="Output 24 2 2 3" xfId="7452" xr:uid="{00000000-0005-0000-0000-0000EF300000}"/>
    <cellStyle name="Output 24 2 2 3 2" xfId="12192" xr:uid="{00000000-0005-0000-0000-0000F0300000}"/>
    <cellStyle name="Output 24 2 2 3 3" xfId="14721" xr:uid="{00000000-0005-0000-0000-0000F1300000}"/>
    <cellStyle name="Output 24 2 2 4" xfId="10530" xr:uid="{00000000-0005-0000-0000-0000F2300000}"/>
    <cellStyle name="Output 24 2 2 5" xfId="10037" xr:uid="{00000000-0005-0000-0000-0000F3300000}"/>
    <cellStyle name="Output 24 2 3" xfId="5517" xr:uid="{00000000-0005-0000-0000-0000F4300000}"/>
    <cellStyle name="Output 24 2 3 2" xfId="8467" xr:uid="{00000000-0005-0000-0000-0000F5300000}"/>
    <cellStyle name="Output 24 2 3 2 2" xfId="13207" xr:uid="{00000000-0005-0000-0000-0000F6300000}"/>
    <cellStyle name="Output 24 2 3 2 3" xfId="15736" xr:uid="{00000000-0005-0000-0000-0000F7300000}"/>
    <cellStyle name="Output 24 2 4" xfId="5071" xr:uid="{00000000-0005-0000-0000-0000F8300000}"/>
    <cellStyle name="Output 24 2 4 2" xfId="8023" xr:uid="{00000000-0005-0000-0000-0000F9300000}"/>
    <cellStyle name="Output 24 2 4 2 2" xfId="12763" xr:uid="{00000000-0005-0000-0000-0000FA300000}"/>
    <cellStyle name="Output 24 2 4 2 3" xfId="15292" xr:uid="{00000000-0005-0000-0000-0000FB300000}"/>
    <cellStyle name="Output 24 2 5" xfId="6166" xr:uid="{00000000-0005-0000-0000-0000FC300000}"/>
    <cellStyle name="Output 24 2 5 2" xfId="11080" xr:uid="{00000000-0005-0000-0000-0000FD300000}"/>
    <cellStyle name="Output 24 2 6" xfId="6969" xr:uid="{00000000-0005-0000-0000-0000FE300000}"/>
    <cellStyle name="Output 24 2 6 2" xfId="11738" xr:uid="{00000000-0005-0000-0000-0000FF300000}"/>
    <cellStyle name="Output 24 2 6 3" xfId="14277" xr:uid="{00000000-0005-0000-0000-000000310000}"/>
    <cellStyle name="Output 24 2 7" xfId="9748" xr:uid="{00000000-0005-0000-0000-000001310000}"/>
    <cellStyle name="Output 24 2 8" xfId="9278" xr:uid="{00000000-0005-0000-0000-000002310000}"/>
    <cellStyle name="Output 24 3" xfId="2695" xr:uid="{00000000-0005-0000-0000-000003310000}"/>
    <cellStyle name="Output 24 3 2" xfId="5516" xr:uid="{00000000-0005-0000-0000-000004310000}"/>
    <cellStyle name="Output 24 3 2 2" xfId="8466" xr:uid="{00000000-0005-0000-0000-000005310000}"/>
    <cellStyle name="Output 24 3 2 2 2" xfId="13206" xr:uid="{00000000-0005-0000-0000-000006310000}"/>
    <cellStyle name="Output 24 3 2 2 3" xfId="15735" xr:uid="{00000000-0005-0000-0000-000007310000}"/>
    <cellStyle name="Output 24 3 3" xfId="5070" xr:uid="{00000000-0005-0000-0000-000008310000}"/>
    <cellStyle name="Output 24 3 3 2" xfId="8022" xr:uid="{00000000-0005-0000-0000-000009310000}"/>
    <cellStyle name="Output 24 3 3 2 2" xfId="12762" xr:uid="{00000000-0005-0000-0000-00000A310000}"/>
    <cellStyle name="Output 24 3 3 2 3" xfId="15291" xr:uid="{00000000-0005-0000-0000-00000B310000}"/>
    <cellStyle name="Output 24 3 4" xfId="6968" xr:uid="{00000000-0005-0000-0000-00000C310000}"/>
    <cellStyle name="Output 24 3 4 2" xfId="11737" xr:uid="{00000000-0005-0000-0000-00000D310000}"/>
    <cellStyle name="Output 24 3 4 3" xfId="14276" xr:uid="{00000000-0005-0000-0000-00000E310000}"/>
    <cellStyle name="Output 24 3 5" xfId="9747" xr:uid="{00000000-0005-0000-0000-00000F310000}"/>
    <cellStyle name="Output 24 3 6" xfId="10271" xr:uid="{00000000-0005-0000-0000-000010310000}"/>
    <cellStyle name="Output 24 4" xfId="4474" xr:uid="{00000000-0005-0000-0000-000011310000}"/>
    <cellStyle name="Output 24 4 2" xfId="5960" xr:uid="{00000000-0005-0000-0000-000012310000}"/>
    <cellStyle name="Output 24 4 2 2" xfId="8910" xr:uid="{00000000-0005-0000-0000-000013310000}"/>
    <cellStyle name="Output 24 4 2 2 2" xfId="13650" xr:uid="{00000000-0005-0000-0000-000014310000}"/>
    <cellStyle name="Output 24 4 2 2 3" xfId="16179" xr:uid="{00000000-0005-0000-0000-000015310000}"/>
    <cellStyle name="Output 24 4 3" xfId="7451" xr:uid="{00000000-0005-0000-0000-000016310000}"/>
    <cellStyle name="Output 24 4 3 2" xfId="12191" xr:uid="{00000000-0005-0000-0000-000017310000}"/>
    <cellStyle name="Output 24 4 3 3" xfId="14720" xr:uid="{00000000-0005-0000-0000-000018310000}"/>
    <cellStyle name="Output 24 4 4" xfId="10529" xr:uid="{00000000-0005-0000-0000-000019310000}"/>
    <cellStyle name="Output 24 4 5" xfId="9110" xr:uid="{00000000-0005-0000-0000-00001A310000}"/>
    <cellStyle name="Output 24 5" xfId="4707" xr:uid="{00000000-0005-0000-0000-00001B310000}"/>
    <cellStyle name="Output 24 5 2" xfId="7661" xr:uid="{00000000-0005-0000-0000-00001C310000}"/>
    <cellStyle name="Output 24 5 2 2" xfId="12401" xr:uid="{00000000-0005-0000-0000-00001D310000}"/>
    <cellStyle name="Output 24 5 2 3" xfId="14930" xr:uid="{00000000-0005-0000-0000-00001E310000}"/>
    <cellStyle name="Output 24 5 3" xfId="10740" xr:uid="{00000000-0005-0000-0000-00001F310000}"/>
    <cellStyle name="Output 24 5 4" xfId="9012" xr:uid="{00000000-0005-0000-0000-000020310000}"/>
    <cellStyle name="Output 24 6" xfId="6167" xr:uid="{00000000-0005-0000-0000-000021310000}"/>
    <cellStyle name="Output 24 6 2" xfId="11081" xr:uid="{00000000-0005-0000-0000-000022310000}"/>
    <cellStyle name="Output 25" xfId="1850" xr:uid="{00000000-0005-0000-0000-000023310000}"/>
    <cellStyle name="Output 25 2" xfId="2698" xr:uid="{00000000-0005-0000-0000-000024310000}"/>
    <cellStyle name="Output 25 2 2" xfId="4477" xr:uid="{00000000-0005-0000-0000-000025310000}"/>
    <cellStyle name="Output 25 2 2 2" xfId="5963" xr:uid="{00000000-0005-0000-0000-000026310000}"/>
    <cellStyle name="Output 25 2 2 2 2" xfId="8913" xr:uid="{00000000-0005-0000-0000-000027310000}"/>
    <cellStyle name="Output 25 2 2 2 2 2" xfId="13653" xr:uid="{00000000-0005-0000-0000-000028310000}"/>
    <cellStyle name="Output 25 2 2 2 2 3" xfId="16182" xr:uid="{00000000-0005-0000-0000-000029310000}"/>
    <cellStyle name="Output 25 2 2 3" xfId="7454" xr:uid="{00000000-0005-0000-0000-00002A310000}"/>
    <cellStyle name="Output 25 2 2 3 2" xfId="12194" xr:uid="{00000000-0005-0000-0000-00002B310000}"/>
    <cellStyle name="Output 25 2 2 3 3" xfId="14723" xr:uid="{00000000-0005-0000-0000-00002C310000}"/>
    <cellStyle name="Output 25 2 2 4" xfId="10532" xr:uid="{00000000-0005-0000-0000-00002D310000}"/>
    <cellStyle name="Output 25 2 2 5" xfId="10036" xr:uid="{00000000-0005-0000-0000-00002E310000}"/>
    <cellStyle name="Output 25 2 3" xfId="5519" xr:uid="{00000000-0005-0000-0000-00002F310000}"/>
    <cellStyle name="Output 25 2 3 2" xfId="8469" xr:uid="{00000000-0005-0000-0000-000030310000}"/>
    <cellStyle name="Output 25 2 3 2 2" xfId="13209" xr:uid="{00000000-0005-0000-0000-000031310000}"/>
    <cellStyle name="Output 25 2 3 2 3" xfId="15738" xr:uid="{00000000-0005-0000-0000-000032310000}"/>
    <cellStyle name="Output 25 2 4" xfId="5073" xr:uid="{00000000-0005-0000-0000-000033310000}"/>
    <cellStyle name="Output 25 2 4 2" xfId="8025" xr:uid="{00000000-0005-0000-0000-000034310000}"/>
    <cellStyle name="Output 25 2 4 2 2" xfId="12765" xr:uid="{00000000-0005-0000-0000-000035310000}"/>
    <cellStyle name="Output 25 2 4 2 3" xfId="15294" xr:uid="{00000000-0005-0000-0000-000036310000}"/>
    <cellStyle name="Output 25 2 5" xfId="6164" xr:uid="{00000000-0005-0000-0000-000037310000}"/>
    <cellStyle name="Output 25 2 5 2" xfId="11078" xr:uid="{00000000-0005-0000-0000-000038310000}"/>
    <cellStyle name="Output 25 2 6" xfId="6971" xr:uid="{00000000-0005-0000-0000-000039310000}"/>
    <cellStyle name="Output 25 2 6 2" xfId="11740" xr:uid="{00000000-0005-0000-0000-00003A310000}"/>
    <cellStyle name="Output 25 2 6 3" xfId="14279" xr:uid="{00000000-0005-0000-0000-00003B310000}"/>
    <cellStyle name="Output 25 2 7" xfId="9750" xr:uid="{00000000-0005-0000-0000-00003C310000}"/>
    <cellStyle name="Output 25 2 8" xfId="9277" xr:uid="{00000000-0005-0000-0000-00003D310000}"/>
    <cellStyle name="Output 25 3" xfId="2697" xr:uid="{00000000-0005-0000-0000-00003E310000}"/>
    <cellStyle name="Output 25 3 2" xfId="5518" xr:uid="{00000000-0005-0000-0000-00003F310000}"/>
    <cellStyle name="Output 25 3 2 2" xfId="8468" xr:uid="{00000000-0005-0000-0000-000040310000}"/>
    <cellStyle name="Output 25 3 2 2 2" xfId="13208" xr:uid="{00000000-0005-0000-0000-000041310000}"/>
    <cellStyle name="Output 25 3 2 2 3" xfId="15737" xr:uid="{00000000-0005-0000-0000-000042310000}"/>
    <cellStyle name="Output 25 3 3" xfId="5072" xr:uid="{00000000-0005-0000-0000-000043310000}"/>
    <cellStyle name="Output 25 3 3 2" xfId="8024" xr:uid="{00000000-0005-0000-0000-000044310000}"/>
    <cellStyle name="Output 25 3 3 2 2" xfId="12764" xr:uid="{00000000-0005-0000-0000-000045310000}"/>
    <cellStyle name="Output 25 3 3 2 3" xfId="15293" xr:uid="{00000000-0005-0000-0000-000046310000}"/>
    <cellStyle name="Output 25 3 4" xfId="6970" xr:uid="{00000000-0005-0000-0000-000047310000}"/>
    <cellStyle name="Output 25 3 4 2" xfId="11739" xr:uid="{00000000-0005-0000-0000-000048310000}"/>
    <cellStyle name="Output 25 3 4 3" xfId="14278" xr:uid="{00000000-0005-0000-0000-000049310000}"/>
    <cellStyle name="Output 25 3 5" xfId="9749" xr:uid="{00000000-0005-0000-0000-00004A310000}"/>
    <cellStyle name="Output 25 3 6" xfId="10270" xr:uid="{00000000-0005-0000-0000-00004B310000}"/>
    <cellStyle name="Output 25 4" xfId="4476" xr:uid="{00000000-0005-0000-0000-00004C310000}"/>
    <cellStyle name="Output 25 4 2" xfId="5962" xr:uid="{00000000-0005-0000-0000-00004D310000}"/>
    <cellStyle name="Output 25 4 2 2" xfId="8912" xr:uid="{00000000-0005-0000-0000-00004E310000}"/>
    <cellStyle name="Output 25 4 2 2 2" xfId="13652" xr:uid="{00000000-0005-0000-0000-00004F310000}"/>
    <cellStyle name="Output 25 4 2 2 3" xfId="16181" xr:uid="{00000000-0005-0000-0000-000050310000}"/>
    <cellStyle name="Output 25 4 3" xfId="7453" xr:uid="{00000000-0005-0000-0000-000051310000}"/>
    <cellStyle name="Output 25 4 3 2" xfId="12193" xr:uid="{00000000-0005-0000-0000-000052310000}"/>
    <cellStyle name="Output 25 4 3 3" xfId="14722" xr:uid="{00000000-0005-0000-0000-000053310000}"/>
    <cellStyle name="Output 25 4 4" xfId="10531" xr:uid="{00000000-0005-0000-0000-000054310000}"/>
    <cellStyle name="Output 25 4 5" xfId="9109" xr:uid="{00000000-0005-0000-0000-000055310000}"/>
    <cellStyle name="Output 25 5" xfId="4708" xr:uid="{00000000-0005-0000-0000-000056310000}"/>
    <cellStyle name="Output 25 5 2" xfId="7662" xr:uid="{00000000-0005-0000-0000-000057310000}"/>
    <cellStyle name="Output 25 5 2 2" xfId="12402" xr:uid="{00000000-0005-0000-0000-000058310000}"/>
    <cellStyle name="Output 25 5 2 3" xfId="14931" xr:uid="{00000000-0005-0000-0000-000059310000}"/>
    <cellStyle name="Output 25 5 3" xfId="10741" xr:uid="{00000000-0005-0000-0000-00005A310000}"/>
    <cellStyle name="Output 25 5 4" xfId="9934" xr:uid="{00000000-0005-0000-0000-00005B310000}"/>
    <cellStyle name="Output 25 6" xfId="6165" xr:uid="{00000000-0005-0000-0000-00005C310000}"/>
    <cellStyle name="Output 25 6 2" xfId="11079" xr:uid="{00000000-0005-0000-0000-00005D310000}"/>
    <cellStyle name="Output 26" xfId="1851" xr:uid="{00000000-0005-0000-0000-00005E310000}"/>
    <cellStyle name="Output 26 2" xfId="2700" xr:uid="{00000000-0005-0000-0000-00005F310000}"/>
    <cellStyle name="Output 26 2 2" xfId="4479" xr:uid="{00000000-0005-0000-0000-000060310000}"/>
    <cellStyle name="Output 26 2 2 2" xfId="5965" xr:uid="{00000000-0005-0000-0000-000061310000}"/>
    <cellStyle name="Output 26 2 2 2 2" xfId="8915" xr:uid="{00000000-0005-0000-0000-000062310000}"/>
    <cellStyle name="Output 26 2 2 2 2 2" xfId="13655" xr:uid="{00000000-0005-0000-0000-000063310000}"/>
    <cellStyle name="Output 26 2 2 2 2 3" xfId="16184" xr:uid="{00000000-0005-0000-0000-000064310000}"/>
    <cellStyle name="Output 26 2 2 3" xfId="7456" xr:uid="{00000000-0005-0000-0000-000065310000}"/>
    <cellStyle name="Output 26 2 2 3 2" xfId="12196" xr:uid="{00000000-0005-0000-0000-000066310000}"/>
    <cellStyle name="Output 26 2 2 3 3" xfId="14725" xr:uid="{00000000-0005-0000-0000-000067310000}"/>
    <cellStyle name="Output 26 2 2 4" xfId="10534" xr:uid="{00000000-0005-0000-0000-000068310000}"/>
    <cellStyle name="Output 26 2 2 5" xfId="10035" xr:uid="{00000000-0005-0000-0000-000069310000}"/>
    <cellStyle name="Output 26 2 3" xfId="5521" xr:uid="{00000000-0005-0000-0000-00006A310000}"/>
    <cellStyle name="Output 26 2 3 2" xfId="8471" xr:uid="{00000000-0005-0000-0000-00006B310000}"/>
    <cellStyle name="Output 26 2 3 2 2" xfId="13211" xr:uid="{00000000-0005-0000-0000-00006C310000}"/>
    <cellStyle name="Output 26 2 3 2 3" xfId="15740" xr:uid="{00000000-0005-0000-0000-00006D310000}"/>
    <cellStyle name="Output 26 2 4" xfId="5075" xr:uid="{00000000-0005-0000-0000-00006E310000}"/>
    <cellStyle name="Output 26 2 4 2" xfId="8027" xr:uid="{00000000-0005-0000-0000-00006F310000}"/>
    <cellStyle name="Output 26 2 4 2 2" xfId="12767" xr:uid="{00000000-0005-0000-0000-000070310000}"/>
    <cellStyle name="Output 26 2 4 2 3" xfId="15296" xr:uid="{00000000-0005-0000-0000-000071310000}"/>
    <cellStyle name="Output 26 2 5" xfId="6162" xr:uid="{00000000-0005-0000-0000-000072310000}"/>
    <cellStyle name="Output 26 2 5 2" xfId="11076" xr:uid="{00000000-0005-0000-0000-000073310000}"/>
    <cellStyle name="Output 26 2 6" xfId="6973" xr:uid="{00000000-0005-0000-0000-000074310000}"/>
    <cellStyle name="Output 26 2 6 2" xfId="11742" xr:uid="{00000000-0005-0000-0000-000075310000}"/>
    <cellStyle name="Output 26 2 6 3" xfId="14281" xr:uid="{00000000-0005-0000-0000-000076310000}"/>
    <cellStyle name="Output 26 2 7" xfId="9752" xr:uid="{00000000-0005-0000-0000-000077310000}"/>
    <cellStyle name="Output 26 2 8" xfId="9276" xr:uid="{00000000-0005-0000-0000-000078310000}"/>
    <cellStyle name="Output 26 3" xfId="2699" xr:uid="{00000000-0005-0000-0000-000079310000}"/>
    <cellStyle name="Output 26 3 2" xfId="5520" xr:uid="{00000000-0005-0000-0000-00007A310000}"/>
    <cellStyle name="Output 26 3 2 2" xfId="8470" xr:uid="{00000000-0005-0000-0000-00007B310000}"/>
    <cellStyle name="Output 26 3 2 2 2" xfId="13210" xr:uid="{00000000-0005-0000-0000-00007C310000}"/>
    <cellStyle name="Output 26 3 2 2 3" xfId="15739" xr:uid="{00000000-0005-0000-0000-00007D310000}"/>
    <cellStyle name="Output 26 3 3" xfId="5074" xr:uid="{00000000-0005-0000-0000-00007E310000}"/>
    <cellStyle name="Output 26 3 3 2" xfId="8026" xr:uid="{00000000-0005-0000-0000-00007F310000}"/>
    <cellStyle name="Output 26 3 3 2 2" xfId="12766" xr:uid="{00000000-0005-0000-0000-000080310000}"/>
    <cellStyle name="Output 26 3 3 2 3" xfId="15295" xr:uid="{00000000-0005-0000-0000-000081310000}"/>
    <cellStyle name="Output 26 3 4" xfId="6972" xr:uid="{00000000-0005-0000-0000-000082310000}"/>
    <cellStyle name="Output 26 3 4 2" xfId="11741" xr:uid="{00000000-0005-0000-0000-000083310000}"/>
    <cellStyle name="Output 26 3 4 3" xfId="14280" xr:uid="{00000000-0005-0000-0000-000084310000}"/>
    <cellStyle name="Output 26 3 5" xfId="9751" xr:uid="{00000000-0005-0000-0000-000085310000}"/>
    <cellStyle name="Output 26 3 6" xfId="10269" xr:uid="{00000000-0005-0000-0000-000086310000}"/>
    <cellStyle name="Output 26 4" xfId="4478" xr:uid="{00000000-0005-0000-0000-000087310000}"/>
    <cellStyle name="Output 26 4 2" xfId="5964" xr:uid="{00000000-0005-0000-0000-000088310000}"/>
    <cellStyle name="Output 26 4 2 2" xfId="8914" xr:uid="{00000000-0005-0000-0000-000089310000}"/>
    <cellStyle name="Output 26 4 2 2 2" xfId="13654" xr:uid="{00000000-0005-0000-0000-00008A310000}"/>
    <cellStyle name="Output 26 4 2 2 3" xfId="16183" xr:uid="{00000000-0005-0000-0000-00008B310000}"/>
    <cellStyle name="Output 26 4 3" xfId="7455" xr:uid="{00000000-0005-0000-0000-00008C310000}"/>
    <cellStyle name="Output 26 4 3 2" xfId="12195" xr:uid="{00000000-0005-0000-0000-00008D310000}"/>
    <cellStyle name="Output 26 4 3 3" xfId="14724" xr:uid="{00000000-0005-0000-0000-00008E310000}"/>
    <cellStyle name="Output 26 4 4" xfId="10533" xr:uid="{00000000-0005-0000-0000-00008F310000}"/>
    <cellStyle name="Output 26 4 5" xfId="9108" xr:uid="{00000000-0005-0000-0000-000090310000}"/>
    <cellStyle name="Output 26 5" xfId="4709" xr:uid="{00000000-0005-0000-0000-000091310000}"/>
    <cellStyle name="Output 26 5 2" xfId="7663" xr:uid="{00000000-0005-0000-0000-000092310000}"/>
    <cellStyle name="Output 26 5 2 2" xfId="12403" xr:uid="{00000000-0005-0000-0000-000093310000}"/>
    <cellStyle name="Output 26 5 2 3" xfId="14932" xr:uid="{00000000-0005-0000-0000-000094310000}"/>
    <cellStyle name="Output 26 5 3" xfId="10742" xr:uid="{00000000-0005-0000-0000-000095310000}"/>
    <cellStyle name="Output 26 5 4" xfId="9011" xr:uid="{00000000-0005-0000-0000-000096310000}"/>
    <cellStyle name="Output 26 6" xfId="6163" xr:uid="{00000000-0005-0000-0000-000097310000}"/>
    <cellStyle name="Output 26 6 2" xfId="11077" xr:uid="{00000000-0005-0000-0000-000098310000}"/>
    <cellStyle name="Output 27" xfId="1852" xr:uid="{00000000-0005-0000-0000-000099310000}"/>
    <cellStyle name="Output 27 2" xfId="2702" xr:uid="{00000000-0005-0000-0000-00009A310000}"/>
    <cellStyle name="Output 27 2 2" xfId="4481" xr:uid="{00000000-0005-0000-0000-00009B310000}"/>
    <cellStyle name="Output 27 2 2 2" xfId="5967" xr:uid="{00000000-0005-0000-0000-00009C310000}"/>
    <cellStyle name="Output 27 2 2 2 2" xfId="8917" xr:uid="{00000000-0005-0000-0000-00009D310000}"/>
    <cellStyle name="Output 27 2 2 2 2 2" xfId="13657" xr:uid="{00000000-0005-0000-0000-00009E310000}"/>
    <cellStyle name="Output 27 2 2 2 2 3" xfId="16186" xr:uid="{00000000-0005-0000-0000-00009F310000}"/>
    <cellStyle name="Output 27 2 2 3" xfId="7458" xr:uid="{00000000-0005-0000-0000-0000A0310000}"/>
    <cellStyle name="Output 27 2 2 3 2" xfId="12198" xr:uid="{00000000-0005-0000-0000-0000A1310000}"/>
    <cellStyle name="Output 27 2 2 3 3" xfId="14727" xr:uid="{00000000-0005-0000-0000-0000A2310000}"/>
    <cellStyle name="Output 27 2 2 4" xfId="10536" xr:uid="{00000000-0005-0000-0000-0000A3310000}"/>
    <cellStyle name="Output 27 2 2 5" xfId="10034" xr:uid="{00000000-0005-0000-0000-0000A4310000}"/>
    <cellStyle name="Output 27 2 3" xfId="5523" xr:uid="{00000000-0005-0000-0000-0000A5310000}"/>
    <cellStyle name="Output 27 2 3 2" xfId="8473" xr:uid="{00000000-0005-0000-0000-0000A6310000}"/>
    <cellStyle name="Output 27 2 3 2 2" xfId="13213" xr:uid="{00000000-0005-0000-0000-0000A7310000}"/>
    <cellStyle name="Output 27 2 3 2 3" xfId="15742" xr:uid="{00000000-0005-0000-0000-0000A8310000}"/>
    <cellStyle name="Output 27 2 4" xfId="5077" xr:uid="{00000000-0005-0000-0000-0000A9310000}"/>
    <cellStyle name="Output 27 2 4 2" xfId="8029" xr:uid="{00000000-0005-0000-0000-0000AA310000}"/>
    <cellStyle name="Output 27 2 4 2 2" xfId="12769" xr:uid="{00000000-0005-0000-0000-0000AB310000}"/>
    <cellStyle name="Output 27 2 4 2 3" xfId="15298" xr:uid="{00000000-0005-0000-0000-0000AC310000}"/>
    <cellStyle name="Output 27 2 5" xfId="6160" xr:uid="{00000000-0005-0000-0000-0000AD310000}"/>
    <cellStyle name="Output 27 2 5 2" xfId="11074" xr:uid="{00000000-0005-0000-0000-0000AE310000}"/>
    <cellStyle name="Output 27 2 6" xfId="6975" xr:uid="{00000000-0005-0000-0000-0000AF310000}"/>
    <cellStyle name="Output 27 2 6 2" xfId="11744" xr:uid="{00000000-0005-0000-0000-0000B0310000}"/>
    <cellStyle name="Output 27 2 6 3" xfId="14283" xr:uid="{00000000-0005-0000-0000-0000B1310000}"/>
    <cellStyle name="Output 27 2 7" xfId="9754" xr:uid="{00000000-0005-0000-0000-0000B2310000}"/>
    <cellStyle name="Output 27 2 8" xfId="10268" xr:uid="{00000000-0005-0000-0000-0000B3310000}"/>
    <cellStyle name="Output 27 3" xfId="2701" xr:uid="{00000000-0005-0000-0000-0000B4310000}"/>
    <cellStyle name="Output 27 3 2" xfId="5522" xr:uid="{00000000-0005-0000-0000-0000B5310000}"/>
    <cellStyle name="Output 27 3 2 2" xfId="8472" xr:uid="{00000000-0005-0000-0000-0000B6310000}"/>
    <cellStyle name="Output 27 3 2 2 2" xfId="13212" xr:uid="{00000000-0005-0000-0000-0000B7310000}"/>
    <cellStyle name="Output 27 3 2 2 3" xfId="15741" xr:uid="{00000000-0005-0000-0000-0000B8310000}"/>
    <cellStyle name="Output 27 3 3" xfId="5076" xr:uid="{00000000-0005-0000-0000-0000B9310000}"/>
    <cellStyle name="Output 27 3 3 2" xfId="8028" xr:uid="{00000000-0005-0000-0000-0000BA310000}"/>
    <cellStyle name="Output 27 3 3 2 2" xfId="12768" xr:uid="{00000000-0005-0000-0000-0000BB310000}"/>
    <cellStyle name="Output 27 3 3 2 3" xfId="15297" xr:uid="{00000000-0005-0000-0000-0000BC310000}"/>
    <cellStyle name="Output 27 3 4" xfId="6974" xr:uid="{00000000-0005-0000-0000-0000BD310000}"/>
    <cellStyle name="Output 27 3 4 2" xfId="11743" xr:uid="{00000000-0005-0000-0000-0000BE310000}"/>
    <cellStyle name="Output 27 3 4 3" xfId="14282" xr:uid="{00000000-0005-0000-0000-0000BF310000}"/>
    <cellStyle name="Output 27 3 5" xfId="9753" xr:uid="{00000000-0005-0000-0000-0000C0310000}"/>
    <cellStyle name="Output 27 3 6" xfId="59" xr:uid="{00000000-0005-0000-0000-0000C1310000}"/>
    <cellStyle name="Output 27 4" xfId="4480" xr:uid="{00000000-0005-0000-0000-0000C2310000}"/>
    <cellStyle name="Output 27 4 2" xfId="5966" xr:uid="{00000000-0005-0000-0000-0000C3310000}"/>
    <cellStyle name="Output 27 4 2 2" xfId="8916" xr:uid="{00000000-0005-0000-0000-0000C4310000}"/>
    <cellStyle name="Output 27 4 2 2 2" xfId="13656" xr:uid="{00000000-0005-0000-0000-0000C5310000}"/>
    <cellStyle name="Output 27 4 2 2 3" xfId="16185" xr:uid="{00000000-0005-0000-0000-0000C6310000}"/>
    <cellStyle name="Output 27 4 3" xfId="7457" xr:uid="{00000000-0005-0000-0000-0000C7310000}"/>
    <cellStyle name="Output 27 4 3 2" xfId="12197" xr:uid="{00000000-0005-0000-0000-0000C8310000}"/>
    <cellStyle name="Output 27 4 3 3" xfId="14726" xr:uid="{00000000-0005-0000-0000-0000C9310000}"/>
    <cellStyle name="Output 27 4 4" xfId="10535" xr:uid="{00000000-0005-0000-0000-0000CA310000}"/>
    <cellStyle name="Output 27 4 5" xfId="9107" xr:uid="{00000000-0005-0000-0000-0000CB310000}"/>
    <cellStyle name="Output 27 5" xfId="4710" xr:uid="{00000000-0005-0000-0000-0000CC310000}"/>
    <cellStyle name="Output 27 5 2" xfId="7664" xr:uid="{00000000-0005-0000-0000-0000CD310000}"/>
    <cellStyle name="Output 27 5 2 2" xfId="12404" xr:uid="{00000000-0005-0000-0000-0000CE310000}"/>
    <cellStyle name="Output 27 5 2 3" xfId="14933" xr:uid="{00000000-0005-0000-0000-0000CF310000}"/>
    <cellStyle name="Output 27 5 3" xfId="10743" xr:uid="{00000000-0005-0000-0000-0000D0310000}"/>
    <cellStyle name="Output 27 5 4" xfId="9933" xr:uid="{00000000-0005-0000-0000-0000D1310000}"/>
    <cellStyle name="Output 27 6" xfId="6161" xr:uid="{00000000-0005-0000-0000-0000D2310000}"/>
    <cellStyle name="Output 27 6 2" xfId="11075" xr:uid="{00000000-0005-0000-0000-0000D3310000}"/>
    <cellStyle name="Output 28" xfId="1853" xr:uid="{00000000-0005-0000-0000-0000D4310000}"/>
    <cellStyle name="Output 28 2" xfId="2704" xr:uid="{00000000-0005-0000-0000-0000D5310000}"/>
    <cellStyle name="Output 28 2 2" xfId="4483" xr:uid="{00000000-0005-0000-0000-0000D6310000}"/>
    <cellStyle name="Output 28 2 2 2" xfId="5969" xr:uid="{00000000-0005-0000-0000-0000D7310000}"/>
    <cellStyle name="Output 28 2 2 2 2" xfId="8919" xr:uid="{00000000-0005-0000-0000-0000D8310000}"/>
    <cellStyle name="Output 28 2 2 2 2 2" xfId="13659" xr:uid="{00000000-0005-0000-0000-0000D9310000}"/>
    <cellStyle name="Output 28 2 2 2 2 3" xfId="16188" xr:uid="{00000000-0005-0000-0000-0000DA310000}"/>
    <cellStyle name="Output 28 2 2 3" xfId="7460" xr:uid="{00000000-0005-0000-0000-0000DB310000}"/>
    <cellStyle name="Output 28 2 2 3 2" xfId="12200" xr:uid="{00000000-0005-0000-0000-0000DC310000}"/>
    <cellStyle name="Output 28 2 2 3 3" xfId="14729" xr:uid="{00000000-0005-0000-0000-0000DD310000}"/>
    <cellStyle name="Output 28 2 2 4" xfId="10538" xr:uid="{00000000-0005-0000-0000-0000DE310000}"/>
    <cellStyle name="Output 28 2 2 5" xfId="10033" xr:uid="{00000000-0005-0000-0000-0000DF310000}"/>
    <cellStyle name="Output 28 2 3" xfId="5525" xr:uid="{00000000-0005-0000-0000-0000E0310000}"/>
    <cellStyle name="Output 28 2 3 2" xfId="8475" xr:uid="{00000000-0005-0000-0000-0000E1310000}"/>
    <cellStyle name="Output 28 2 3 2 2" xfId="13215" xr:uid="{00000000-0005-0000-0000-0000E2310000}"/>
    <cellStyle name="Output 28 2 3 2 3" xfId="15744" xr:uid="{00000000-0005-0000-0000-0000E3310000}"/>
    <cellStyle name="Output 28 2 4" xfId="5079" xr:uid="{00000000-0005-0000-0000-0000E4310000}"/>
    <cellStyle name="Output 28 2 4 2" xfId="8031" xr:uid="{00000000-0005-0000-0000-0000E5310000}"/>
    <cellStyle name="Output 28 2 4 2 2" xfId="12771" xr:uid="{00000000-0005-0000-0000-0000E6310000}"/>
    <cellStyle name="Output 28 2 4 2 3" xfId="15300" xr:uid="{00000000-0005-0000-0000-0000E7310000}"/>
    <cellStyle name="Output 28 2 5" xfId="6158" xr:uid="{00000000-0005-0000-0000-0000E8310000}"/>
    <cellStyle name="Output 28 2 5 2" xfId="11072" xr:uid="{00000000-0005-0000-0000-0000E9310000}"/>
    <cellStyle name="Output 28 2 6" xfId="6977" xr:uid="{00000000-0005-0000-0000-0000EA310000}"/>
    <cellStyle name="Output 28 2 6 2" xfId="11746" xr:uid="{00000000-0005-0000-0000-0000EB310000}"/>
    <cellStyle name="Output 28 2 6 3" xfId="14285" xr:uid="{00000000-0005-0000-0000-0000EC310000}"/>
    <cellStyle name="Output 28 2 7" xfId="9756" xr:uid="{00000000-0005-0000-0000-0000ED310000}"/>
    <cellStyle name="Output 28 2 8" xfId="10936" xr:uid="{00000000-0005-0000-0000-0000EE310000}"/>
    <cellStyle name="Output 28 3" xfId="2703" xr:uid="{00000000-0005-0000-0000-0000EF310000}"/>
    <cellStyle name="Output 28 3 2" xfId="5524" xr:uid="{00000000-0005-0000-0000-0000F0310000}"/>
    <cellStyle name="Output 28 3 2 2" xfId="8474" xr:uid="{00000000-0005-0000-0000-0000F1310000}"/>
    <cellStyle name="Output 28 3 2 2 2" xfId="13214" xr:uid="{00000000-0005-0000-0000-0000F2310000}"/>
    <cellStyle name="Output 28 3 2 2 3" xfId="15743" xr:uid="{00000000-0005-0000-0000-0000F3310000}"/>
    <cellStyle name="Output 28 3 3" xfId="5078" xr:uid="{00000000-0005-0000-0000-0000F4310000}"/>
    <cellStyle name="Output 28 3 3 2" xfId="8030" xr:uid="{00000000-0005-0000-0000-0000F5310000}"/>
    <cellStyle name="Output 28 3 3 2 2" xfId="12770" xr:uid="{00000000-0005-0000-0000-0000F6310000}"/>
    <cellStyle name="Output 28 3 3 2 3" xfId="15299" xr:uid="{00000000-0005-0000-0000-0000F7310000}"/>
    <cellStyle name="Output 28 3 4" xfId="6976" xr:uid="{00000000-0005-0000-0000-0000F8310000}"/>
    <cellStyle name="Output 28 3 4 2" xfId="11745" xr:uid="{00000000-0005-0000-0000-0000F9310000}"/>
    <cellStyle name="Output 28 3 4 3" xfId="14284" xr:uid="{00000000-0005-0000-0000-0000FA310000}"/>
    <cellStyle name="Output 28 3 5" xfId="9755" xr:uid="{00000000-0005-0000-0000-0000FB310000}"/>
    <cellStyle name="Output 28 3 6" xfId="9460" xr:uid="{00000000-0005-0000-0000-0000FC310000}"/>
    <cellStyle name="Output 28 4" xfId="4482" xr:uid="{00000000-0005-0000-0000-0000FD310000}"/>
    <cellStyle name="Output 28 4 2" xfId="5968" xr:uid="{00000000-0005-0000-0000-0000FE310000}"/>
    <cellStyle name="Output 28 4 2 2" xfId="8918" xr:uid="{00000000-0005-0000-0000-0000FF310000}"/>
    <cellStyle name="Output 28 4 2 2 2" xfId="13658" xr:uid="{00000000-0005-0000-0000-000000320000}"/>
    <cellStyle name="Output 28 4 2 2 3" xfId="16187" xr:uid="{00000000-0005-0000-0000-000001320000}"/>
    <cellStyle name="Output 28 4 3" xfId="7459" xr:uid="{00000000-0005-0000-0000-000002320000}"/>
    <cellStyle name="Output 28 4 3 2" xfId="12199" xr:uid="{00000000-0005-0000-0000-000003320000}"/>
    <cellStyle name="Output 28 4 3 3" xfId="14728" xr:uid="{00000000-0005-0000-0000-000004320000}"/>
    <cellStyle name="Output 28 4 4" xfId="10537" xr:uid="{00000000-0005-0000-0000-000005320000}"/>
    <cellStyle name="Output 28 4 5" xfId="9106" xr:uid="{00000000-0005-0000-0000-000006320000}"/>
    <cellStyle name="Output 28 5" xfId="4711" xr:uid="{00000000-0005-0000-0000-000007320000}"/>
    <cellStyle name="Output 28 5 2" xfId="7665" xr:uid="{00000000-0005-0000-0000-000008320000}"/>
    <cellStyle name="Output 28 5 2 2" xfId="12405" xr:uid="{00000000-0005-0000-0000-000009320000}"/>
    <cellStyle name="Output 28 5 2 3" xfId="14934" xr:uid="{00000000-0005-0000-0000-00000A320000}"/>
    <cellStyle name="Output 28 5 3" xfId="10744" xr:uid="{00000000-0005-0000-0000-00000B320000}"/>
    <cellStyle name="Output 28 5 4" xfId="9010" xr:uid="{00000000-0005-0000-0000-00000C320000}"/>
    <cellStyle name="Output 28 6" xfId="6159" xr:uid="{00000000-0005-0000-0000-00000D320000}"/>
    <cellStyle name="Output 28 6 2" xfId="11073" xr:uid="{00000000-0005-0000-0000-00000E320000}"/>
    <cellStyle name="Output 29" xfId="1854" xr:uid="{00000000-0005-0000-0000-00000F320000}"/>
    <cellStyle name="Output 29 2" xfId="2706" xr:uid="{00000000-0005-0000-0000-000010320000}"/>
    <cellStyle name="Output 29 2 2" xfId="4485" xr:uid="{00000000-0005-0000-0000-000011320000}"/>
    <cellStyle name="Output 29 2 2 2" xfId="5971" xr:uid="{00000000-0005-0000-0000-000012320000}"/>
    <cellStyle name="Output 29 2 2 2 2" xfId="8921" xr:uid="{00000000-0005-0000-0000-000013320000}"/>
    <cellStyle name="Output 29 2 2 2 2 2" xfId="13661" xr:uid="{00000000-0005-0000-0000-000014320000}"/>
    <cellStyle name="Output 29 2 2 2 2 3" xfId="16190" xr:uid="{00000000-0005-0000-0000-000015320000}"/>
    <cellStyle name="Output 29 2 2 3" xfId="7462" xr:uid="{00000000-0005-0000-0000-000016320000}"/>
    <cellStyle name="Output 29 2 2 3 2" xfId="12202" xr:uid="{00000000-0005-0000-0000-000017320000}"/>
    <cellStyle name="Output 29 2 2 3 3" xfId="14731" xr:uid="{00000000-0005-0000-0000-000018320000}"/>
    <cellStyle name="Output 29 2 2 4" xfId="10540" xr:uid="{00000000-0005-0000-0000-000019320000}"/>
    <cellStyle name="Output 29 2 2 5" xfId="10032" xr:uid="{00000000-0005-0000-0000-00001A320000}"/>
    <cellStyle name="Output 29 2 3" xfId="5527" xr:uid="{00000000-0005-0000-0000-00001B320000}"/>
    <cellStyle name="Output 29 2 3 2" xfId="8477" xr:uid="{00000000-0005-0000-0000-00001C320000}"/>
    <cellStyle name="Output 29 2 3 2 2" xfId="13217" xr:uid="{00000000-0005-0000-0000-00001D320000}"/>
    <cellStyle name="Output 29 2 3 2 3" xfId="15746" xr:uid="{00000000-0005-0000-0000-00001E320000}"/>
    <cellStyle name="Output 29 2 4" xfId="5081" xr:uid="{00000000-0005-0000-0000-00001F320000}"/>
    <cellStyle name="Output 29 2 4 2" xfId="8033" xr:uid="{00000000-0005-0000-0000-000020320000}"/>
    <cellStyle name="Output 29 2 4 2 2" xfId="12773" xr:uid="{00000000-0005-0000-0000-000021320000}"/>
    <cellStyle name="Output 29 2 4 2 3" xfId="15302" xr:uid="{00000000-0005-0000-0000-000022320000}"/>
    <cellStyle name="Output 29 2 5" xfId="6156" xr:uid="{00000000-0005-0000-0000-000023320000}"/>
    <cellStyle name="Output 29 2 5 2" xfId="11070" xr:uid="{00000000-0005-0000-0000-000024320000}"/>
    <cellStyle name="Output 29 2 6" xfId="6979" xr:uid="{00000000-0005-0000-0000-000025320000}"/>
    <cellStyle name="Output 29 2 6 2" xfId="11748" xr:uid="{00000000-0005-0000-0000-000026320000}"/>
    <cellStyle name="Output 29 2 6 3" xfId="14287" xr:uid="{00000000-0005-0000-0000-000027320000}"/>
    <cellStyle name="Output 29 2 7" xfId="9758" xr:uid="{00000000-0005-0000-0000-000028320000}"/>
    <cellStyle name="Output 29 2 8" xfId="10892" xr:uid="{00000000-0005-0000-0000-000029320000}"/>
    <cellStyle name="Output 29 3" xfId="2705" xr:uid="{00000000-0005-0000-0000-00002A320000}"/>
    <cellStyle name="Output 29 3 2" xfId="5526" xr:uid="{00000000-0005-0000-0000-00002B320000}"/>
    <cellStyle name="Output 29 3 2 2" xfId="8476" xr:uid="{00000000-0005-0000-0000-00002C320000}"/>
    <cellStyle name="Output 29 3 2 2 2" xfId="13216" xr:uid="{00000000-0005-0000-0000-00002D320000}"/>
    <cellStyle name="Output 29 3 2 2 3" xfId="15745" xr:uid="{00000000-0005-0000-0000-00002E320000}"/>
    <cellStyle name="Output 29 3 3" xfId="5080" xr:uid="{00000000-0005-0000-0000-00002F320000}"/>
    <cellStyle name="Output 29 3 3 2" xfId="8032" xr:uid="{00000000-0005-0000-0000-000030320000}"/>
    <cellStyle name="Output 29 3 3 2 2" xfId="12772" xr:uid="{00000000-0005-0000-0000-000031320000}"/>
    <cellStyle name="Output 29 3 3 2 3" xfId="15301" xr:uid="{00000000-0005-0000-0000-000032320000}"/>
    <cellStyle name="Output 29 3 4" xfId="6978" xr:uid="{00000000-0005-0000-0000-000033320000}"/>
    <cellStyle name="Output 29 3 4 2" xfId="11747" xr:uid="{00000000-0005-0000-0000-000034320000}"/>
    <cellStyle name="Output 29 3 4 3" xfId="14286" xr:uid="{00000000-0005-0000-0000-000035320000}"/>
    <cellStyle name="Output 29 3 5" xfId="9757" xr:uid="{00000000-0005-0000-0000-000036320000}"/>
    <cellStyle name="Output 29 3 6" xfId="10850" xr:uid="{00000000-0005-0000-0000-000037320000}"/>
    <cellStyle name="Output 29 4" xfId="4484" xr:uid="{00000000-0005-0000-0000-000038320000}"/>
    <cellStyle name="Output 29 4 2" xfId="5970" xr:uid="{00000000-0005-0000-0000-000039320000}"/>
    <cellStyle name="Output 29 4 2 2" xfId="8920" xr:uid="{00000000-0005-0000-0000-00003A320000}"/>
    <cellStyle name="Output 29 4 2 2 2" xfId="13660" xr:uid="{00000000-0005-0000-0000-00003B320000}"/>
    <cellStyle name="Output 29 4 2 2 3" xfId="16189" xr:uid="{00000000-0005-0000-0000-00003C320000}"/>
    <cellStyle name="Output 29 4 3" xfId="7461" xr:uid="{00000000-0005-0000-0000-00003D320000}"/>
    <cellStyle name="Output 29 4 3 2" xfId="12201" xr:uid="{00000000-0005-0000-0000-00003E320000}"/>
    <cellStyle name="Output 29 4 3 3" xfId="14730" xr:uid="{00000000-0005-0000-0000-00003F320000}"/>
    <cellStyle name="Output 29 4 4" xfId="10539" xr:uid="{00000000-0005-0000-0000-000040320000}"/>
    <cellStyle name="Output 29 4 5" xfId="9105" xr:uid="{00000000-0005-0000-0000-000041320000}"/>
    <cellStyle name="Output 29 5" xfId="4712" xr:uid="{00000000-0005-0000-0000-000042320000}"/>
    <cellStyle name="Output 29 5 2" xfId="7666" xr:uid="{00000000-0005-0000-0000-000043320000}"/>
    <cellStyle name="Output 29 5 2 2" xfId="12406" xr:uid="{00000000-0005-0000-0000-000044320000}"/>
    <cellStyle name="Output 29 5 2 3" xfId="14935" xr:uid="{00000000-0005-0000-0000-000045320000}"/>
    <cellStyle name="Output 29 5 3" xfId="10745" xr:uid="{00000000-0005-0000-0000-000046320000}"/>
    <cellStyle name="Output 29 5 4" xfId="9932" xr:uid="{00000000-0005-0000-0000-000047320000}"/>
    <cellStyle name="Output 29 6" xfId="6157" xr:uid="{00000000-0005-0000-0000-000048320000}"/>
    <cellStyle name="Output 29 6 2" xfId="11071" xr:uid="{00000000-0005-0000-0000-000049320000}"/>
    <cellStyle name="Output 3" xfId="1855" xr:uid="{00000000-0005-0000-0000-00004A320000}"/>
    <cellStyle name="Output 3 2" xfId="2708" xr:uid="{00000000-0005-0000-0000-00004B320000}"/>
    <cellStyle name="Output 3 2 2" xfId="4487" xr:uid="{00000000-0005-0000-0000-00004C320000}"/>
    <cellStyle name="Output 3 2 2 2" xfId="5973" xr:uid="{00000000-0005-0000-0000-00004D320000}"/>
    <cellStyle name="Output 3 2 2 2 2" xfId="8923" xr:uid="{00000000-0005-0000-0000-00004E320000}"/>
    <cellStyle name="Output 3 2 2 2 2 2" xfId="13663" xr:uid="{00000000-0005-0000-0000-00004F320000}"/>
    <cellStyle name="Output 3 2 2 2 2 3" xfId="16192" xr:uid="{00000000-0005-0000-0000-000050320000}"/>
    <cellStyle name="Output 3 2 2 3" xfId="7464" xr:uid="{00000000-0005-0000-0000-000051320000}"/>
    <cellStyle name="Output 3 2 2 3 2" xfId="12204" xr:uid="{00000000-0005-0000-0000-000052320000}"/>
    <cellStyle name="Output 3 2 2 3 3" xfId="14733" xr:uid="{00000000-0005-0000-0000-000053320000}"/>
    <cellStyle name="Output 3 2 2 4" xfId="10542" xr:uid="{00000000-0005-0000-0000-000054320000}"/>
    <cellStyle name="Output 3 2 2 5" xfId="10031" xr:uid="{00000000-0005-0000-0000-000055320000}"/>
    <cellStyle name="Output 3 2 3" xfId="5529" xr:uid="{00000000-0005-0000-0000-000056320000}"/>
    <cellStyle name="Output 3 2 3 2" xfId="8479" xr:uid="{00000000-0005-0000-0000-000057320000}"/>
    <cellStyle name="Output 3 2 3 2 2" xfId="13219" xr:uid="{00000000-0005-0000-0000-000058320000}"/>
    <cellStyle name="Output 3 2 3 2 3" xfId="15748" xr:uid="{00000000-0005-0000-0000-000059320000}"/>
    <cellStyle name="Output 3 2 4" xfId="5083" xr:uid="{00000000-0005-0000-0000-00005A320000}"/>
    <cellStyle name="Output 3 2 4 2" xfId="8035" xr:uid="{00000000-0005-0000-0000-00005B320000}"/>
    <cellStyle name="Output 3 2 4 2 2" xfId="12775" xr:uid="{00000000-0005-0000-0000-00005C320000}"/>
    <cellStyle name="Output 3 2 4 2 3" xfId="15304" xr:uid="{00000000-0005-0000-0000-00005D320000}"/>
    <cellStyle name="Output 3 2 5" xfId="6154" xr:uid="{00000000-0005-0000-0000-00005E320000}"/>
    <cellStyle name="Output 3 2 5 2" xfId="11068" xr:uid="{00000000-0005-0000-0000-00005F320000}"/>
    <cellStyle name="Output 3 2 6" xfId="6981" xr:uid="{00000000-0005-0000-0000-000060320000}"/>
    <cellStyle name="Output 3 2 6 2" xfId="11750" xr:uid="{00000000-0005-0000-0000-000061320000}"/>
    <cellStyle name="Output 3 2 6 3" xfId="14289" xr:uid="{00000000-0005-0000-0000-000062320000}"/>
    <cellStyle name="Output 3 2 7" xfId="9760" xr:uid="{00000000-0005-0000-0000-000063320000}"/>
    <cellStyle name="Output 3 2 8" xfId="10893" xr:uid="{00000000-0005-0000-0000-000064320000}"/>
    <cellStyle name="Output 3 3" xfId="2707" xr:uid="{00000000-0005-0000-0000-000065320000}"/>
    <cellStyle name="Output 3 3 2" xfId="5528" xr:uid="{00000000-0005-0000-0000-000066320000}"/>
    <cellStyle name="Output 3 3 2 2" xfId="8478" xr:uid="{00000000-0005-0000-0000-000067320000}"/>
    <cellStyle name="Output 3 3 2 2 2" xfId="13218" xr:uid="{00000000-0005-0000-0000-000068320000}"/>
    <cellStyle name="Output 3 3 2 2 3" xfId="15747" xr:uid="{00000000-0005-0000-0000-000069320000}"/>
    <cellStyle name="Output 3 3 3" xfId="5082" xr:uid="{00000000-0005-0000-0000-00006A320000}"/>
    <cellStyle name="Output 3 3 3 2" xfId="8034" xr:uid="{00000000-0005-0000-0000-00006B320000}"/>
    <cellStyle name="Output 3 3 3 2 2" xfId="12774" xr:uid="{00000000-0005-0000-0000-00006C320000}"/>
    <cellStyle name="Output 3 3 3 2 3" xfId="15303" xr:uid="{00000000-0005-0000-0000-00006D320000}"/>
    <cellStyle name="Output 3 3 4" xfId="6980" xr:uid="{00000000-0005-0000-0000-00006E320000}"/>
    <cellStyle name="Output 3 3 4 2" xfId="11749" xr:uid="{00000000-0005-0000-0000-00006F320000}"/>
    <cellStyle name="Output 3 3 4 3" xfId="14288" xr:uid="{00000000-0005-0000-0000-000070320000}"/>
    <cellStyle name="Output 3 3 5" xfId="9759" xr:uid="{00000000-0005-0000-0000-000071320000}"/>
    <cellStyle name="Output 3 3 6" xfId="10851" xr:uid="{00000000-0005-0000-0000-000072320000}"/>
    <cellStyle name="Output 3 4" xfId="4486" xr:uid="{00000000-0005-0000-0000-000073320000}"/>
    <cellStyle name="Output 3 4 2" xfId="5972" xr:uid="{00000000-0005-0000-0000-000074320000}"/>
    <cellStyle name="Output 3 4 2 2" xfId="8922" xr:uid="{00000000-0005-0000-0000-000075320000}"/>
    <cellStyle name="Output 3 4 2 2 2" xfId="13662" xr:uid="{00000000-0005-0000-0000-000076320000}"/>
    <cellStyle name="Output 3 4 2 2 3" xfId="16191" xr:uid="{00000000-0005-0000-0000-000077320000}"/>
    <cellStyle name="Output 3 4 3" xfId="7463" xr:uid="{00000000-0005-0000-0000-000078320000}"/>
    <cellStyle name="Output 3 4 3 2" xfId="12203" xr:uid="{00000000-0005-0000-0000-000079320000}"/>
    <cellStyle name="Output 3 4 3 3" xfId="14732" xr:uid="{00000000-0005-0000-0000-00007A320000}"/>
    <cellStyle name="Output 3 4 4" xfId="10541" xr:uid="{00000000-0005-0000-0000-00007B320000}"/>
    <cellStyle name="Output 3 4 5" xfId="9104" xr:uid="{00000000-0005-0000-0000-00007C320000}"/>
    <cellStyle name="Output 3 5" xfId="4713" xr:uid="{00000000-0005-0000-0000-00007D320000}"/>
    <cellStyle name="Output 3 5 2" xfId="7667" xr:uid="{00000000-0005-0000-0000-00007E320000}"/>
    <cellStyle name="Output 3 5 2 2" xfId="12407" xr:uid="{00000000-0005-0000-0000-00007F320000}"/>
    <cellStyle name="Output 3 5 2 3" xfId="14936" xr:uid="{00000000-0005-0000-0000-000080320000}"/>
    <cellStyle name="Output 3 5 3" xfId="10746" xr:uid="{00000000-0005-0000-0000-000081320000}"/>
    <cellStyle name="Output 3 5 4" xfId="9009" xr:uid="{00000000-0005-0000-0000-000082320000}"/>
    <cellStyle name="Output 3 6" xfId="6155" xr:uid="{00000000-0005-0000-0000-000083320000}"/>
    <cellStyle name="Output 3 6 2" xfId="11069" xr:uid="{00000000-0005-0000-0000-000084320000}"/>
    <cellStyle name="Output 30" xfId="1856" xr:uid="{00000000-0005-0000-0000-000085320000}"/>
    <cellStyle name="Output 30 2" xfId="2710" xr:uid="{00000000-0005-0000-0000-000086320000}"/>
    <cellStyle name="Output 30 2 2" xfId="4489" xr:uid="{00000000-0005-0000-0000-000087320000}"/>
    <cellStyle name="Output 30 2 2 2" xfId="5975" xr:uid="{00000000-0005-0000-0000-000088320000}"/>
    <cellStyle name="Output 30 2 2 2 2" xfId="8925" xr:uid="{00000000-0005-0000-0000-000089320000}"/>
    <cellStyle name="Output 30 2 2 2 2 2" xfId="13665" xr:uid="{00000000-0005-0000-0000-00008A320000}"/>
    <cellStyle name="Output 30 2 2 2 2 3" xfId="16194" xr:uid="{00000000-0005-0000-0000-00008B320000}"/>
    <cellStyle name="Output 30 2 2 3" xfId="7466" xr:uid="{00000000-0005-0000-0000-00008C320000}"/>
    <cellStyle name="Output 30 2 2 3 2" xfId="12206" xr:uid="{00000000-0005-0000-0000-00008D320000}"/>
    <cellStyle name="Output 30 2 2 3 3" xfId="14735" xr:uid="{00000000-0005-0000-0000-00008E320000}"/>
    <cellStyle name="Output 30 2 2 4" xfId="10544" xr:uid="{00000000-0005-0000-0000-00008F320000}"/>
    <cellStyle name="Output 30 2 2 5" xfId="10030" xr:uid="{00000000-0005-0000-0000-000090320000}"/>
    <cellStyle name="Output 30 2 3" xfId="5531" xr:uid="{00000000-0005-0000-0000-000091320000}"/>
    <cellStyle name="Output 30 2 3 2" xfId="8481" xr:uid="{00000000-0005-0000-0000-000092320000}"/>
    <cellStyle name="Output 30 2 3 2 2" xfId="13221" xr:uid="{00000000-0005-0000-0000-000093320000}"/>
    <cellStyle name="Output 30 2 3 2 3" xfId="15750" xr:uid="{00000000-0005-0000-0000-000094320000}"/>
    <cellStyle name="Output 30 2 4" xfId="5085" xr:uid="{00000000-0005-0000-0000-000095320000}"/>
    <cellStyle name="Output 30 2 4 2" xfId="8037" xr:uid="{00000000-0005-0000-0000-000096320000}"/>
    <cellStyle name="Output 30 2 4 2 2" xfId="12777" xr:uid="{00000000-0005-0000-0000-000097320000}"/>
    <cellStyle name="Output 30 2 4 2 3" xfId="15306" xr:uid="{00000000-0005-0000-0000-000098320000}"/>
    <cellStyle name="Output 30 2 5" xfId="6152" xr:uid="{00000000-0005-0000-0000-000099320000}"/>
    <cellStyle name="Output 30 2 5 2" xfId="11066" xr:uid="{00000000-0005-0000-0000-00009A320000}"/>
    <cellStyle name="Output 30 2 6" xfId="6983" xr:uid="{00000000-0005-0000-0000-00009B320000}"/>
    <cellStyle name="Output 30 2 6 2" xfId="11752" xr:uid="{00000000-0005-0000-0000-00009C320000}"/>
    <cellStyle name="Output 30 2 6 3" xfId="14291" xr:uid="{00000000-0005-0000-0000-00009D320000}"/>
    <cellStyle name="Output 30 2 7" xfId="9762" xr:uid="{00000000-0005-0000-0000-00009E320000}"/>
    <cellStyle name="Output 30 2 8" xfId="9275" xr:uid="{00000000-0005-0000-0000-00009F320000}"/>
    <cellStyle name="Output 30 3" xfId="2709" xr:uid="{00000000-0005-0000-0000-0000A0320000}"/>
    <cellStyle name="Output 30 3 2" xfId="5530" xr:uid="{00000000-0005-0000-0000-0000A1320000}"/>
    <cellStyle name="Output 30 3 2 2" xfId="8480" xr:uid="{00000000-0005-0000-0000-0000A2320000}"/>
    <cellStyle name="Output 30 3 2 2 2" xfId="13220" xr:uid="{00000000-0005-0000-0000-0000A3320000}"/>
    <cellStyle name="Output 30 3 2 2 3" xfId="15749" xr:uid="{00000000-0005-0000-0000-0000A4320000}"/>
    <cellStyle name="Output 30 3 3" xfId="5084" xr:uid="{00000000-0005-0000-0000-0000A5320000}"/>
    <cellStyle name="Output 30 3 3 2" xfId="8036" xr:uid="{00000000-0005-0000-0000-0000A6320000}"/>
    <cellStyle name="Output 30 3 3 2 2" xfId="12776" xr:uid="{00000000-0005-0000-0000-0000A7320000}"/>
    <cellStyle name="Output 30 3 3 2 3" xfId="15305" xr:uid="{00000000-0005-0000-0000-0000A8320000}"/>
    <cellStyle name="Output 30 3 4" xfId="6982" xr:uid="{00000000-0005-0000-0000-0000A9320000}"/>
    <cellStyle name="Output 30 3 4 2" xfId="11751" xr:uid="{00000000-0005-0000-0000-0000AA320000}"/>
    <cellStyle name="Output 30 3 4 3" xfId="14290" xr:uid="{00000000-0005-0000-0000-0000AB320000}"/>
    <cellStyle name="Output 30 3 5" xfId="9761" xr:uid="{00000000-0005-0000-0000-0000AC320000}"/>
    <cellStyle name="Output 30 3 6" xfId="10937" xr:uid="{00000000-0005-0000-0000-0000AD320000}"/>
    <cellStyle name="Output 30 4" xfId="4488" xr:uid="{00000000-0005-0000-0000-0000AE320000}"/>
    <cellStyle name="Output 30 4 2" xfId="5974" xr:uid="{00000000-0005-0000-0000-0000AF320000}"/>
    <cellStyle name="Output 30 4 2 2" xfId="8924" xr:uid="{00000000-0005-0000-0000-0000B0320000}"/>
    <cellStyle name="Output 30 4 2 2 2" xfId="13664" xr:uid="{00000000-0005-0000-0000-0000B1320000}"/>
    <cellStyle name="Output 30 4 2 2 3" xfId="16193" xr:uid="{00000000-0005-0000-0000-0000B2320000}"/>
    <cellStyle name="Output 30 4 3" xfId="7465" xr:uid="{00000000-0005-0000-0000-0000B3320000}"/>
    <cellStyle name="Output 30 4 3 2" xfId="12205" xr:uid="{00000000-0005-0000-0000-0000B4320000}"/>
    <cellStyle name="Output 30 4 3 3" xfId="14734" xr:uid="{00000000-0005-0000-0000-0000B5320000}"/>
    <cellStyle name="Output 30 4 4" xfId="10543" xr:uid="{00000000-0005-0000-0000-0000B6320000}"/>
    <cellStyle name="Output 30 4 5" xfId="9103" xr:uid="{00000000-0005-0000-0000-0000B7320000}"/>
    <cellStyle name="Output 30 5" xfId="4714" xr:uid="{00000000-0005-0000-0000-0000B8320000}"/>
    <cellStyle name="Output 30 5 2" xfId="7668" xr:uid="{00000000-0005-0000-0000-0000B9320000}"/>
    <cellStyle name="Output 30 5 2 2" xfId="12408" xr:uid="{00000000-0005-0000-0000-0000BA320000}"/>
    <cellStyle name="Output 30 5 2 3" xfId="14937" xr:uid="{00000000-0005-0000-0000-0000BB320000}"/>
    <cellStyle name="Output 30 5 3" xfId="10747" xr:uid="{00000000-0005-0000-0000-0000BC320000}"/>
    <cellStyle name="Output 30 5 4" xfId="9931" xr:uid="{00000000-0005-0000-0000-0000BD320000}"/>
    <cellStyle name="Output 30 6" xfId="6153" xr:uid="{00000000-0005-0000-0000-0000BE320000}"/>
    <cellStyle name="Output 30 6 2" xfId="11067" xr:uid="{00000000-0005-0000-0000-0000BF320000}"/>
    <cellStyle name="Output 31" xfId="1857" xr:uid="{00000000-0005-0000-0000-0000C0320000}"/>
    <cellStyle name="Output 31 2" xfId="2712" xr:uid="{00000000-0005-0000-0000-0000C1320000}"/>
    <cellStyle name="Output 31 2 2" xfId="4491" xr:uid="{00000000-0005-0000-0000-0000C2320000}"/>
    <cellStyle name="Output 31 2 2 2" xfId="5977" xr:uid="{00000000-0005-0000-0000-0000C3320000}"/>
    <cellStyle name="Output 31 2 2 2 2" xfId="8927" xr:uid="{00000000-0005-0000-0000-0000C4320000}"/>
    <cellStyle name="Output 31 2 2 2 2 2" xfId="13667" xr:uid="{00000000-0005-0000-0000-0000C5320000}"/>
    <cellStyle name="Output 31 2 2 2 2 3" xfId="16196" xr:uid="{00000000-0005-0000-0000-0000C6320000}"/>
    <cellStyle name="Output 31 2 2 3" xfId="7468" xr:uid="{00000000-0005-0000-0000-0000C7320000}"/>
    <cellStyle name="Output 31 2 2 3 2" xfId="12208" xr:uid="{00000000-0005-0000-0000-0000C8320000}"/>
    <cellStyle name="Output 31 2 2 3 3" xfId="14737" xr:uid="{00000000-0005-0000-0000-0000C9320000}"/>
    <cellStyle name="Output 31 2 2 4" xfId="10546" xr:uid="{00000000-0005-0000-0000-0000CA320000}"/>
    <cellStyle name="Output 31 2 2 5" xfId="10029" xr:uid="{00000000-0005-0000-0000-0000CB320000}"/>
    <cellStyle name="Output 31 2 3" xfId="5533" xr:uid="{00000000-0005-0000-0000-0000CC320000}"/>
    <cellStyle name="Output 31 2 3 2" xfId="8483" xr:uid="{00000000-0005-0000-0000-0000CD320000}"/>
    <cellStyle name="Output 31 2 3 2 2" xfId="13223" xr:uid="{00000000-0005-0000-0000-0000CE320000}"/>
    <cellStyle name="Output 31 2 3 2 3" xfId="15752" xr:uid="{00000000-0005-0000-0000-0000CF320000}"/>
    <cellStyle name="Output 31 2 4" xfId="5087" xr:uid="{00000000-0005-0000-0000-0000D0320000}"/>
    <cellStyle name="Output 31 2 4 2" xfId="8039" xr:uid="{00000000-0005-0000-0000-0000D1320000}"/>
    <cellStyle name="Output 31 2 4 2 2" xfId="12779" xr:uid="{00000000-0005-0000-0000-0000D2320000}"/>
    <cellStyle name="Output 31 2 4 2 3" xfId="15308" xr:uid="{00000000-0005-0000-0000-0000D3320000}"/>
    <cellStyle name="Output 31 2 5" xfId="6150" xr:uid="{00000000-0005-0000-0000-0000D4320000}"/>
    <cellStyle name="Output 31 2 5 2" xfId="11064" xr:uid="{00000000-0005-0000-0000-0000D5320000}"/>
    <cellStyle name="Output 31 2 6" xfId="6985" xr:uid="{00000000-0005-0000-0000-0000D6320000}"/>
    <cellStyle name="Output 31 2 6 2" xfId="11754" xr:uid="{00000000-0005-0000-0000-0000D7320000}"/>
    <cellStyle name="Output 31 2 6 3" xfId="14293" xr:uid="{00000000-0005-0000-0000-0000D8320000}"/>
    <cellStyle name="Output 31 2 7" xfId="9764" xr:uid="{00000000-0005-0000-0000-0000D9320000}"/>
    <cellStyle name="Output 31 2 8" xfId="10848" xr:uid="{00000000-0005-0000-0000-0000DA320000}"/>
    <cellStyle name="Output 31 3" xfId="2711" xr:uid="{00000000-0005-0000-0000-0000DB320000}"/>
    <cellStyle name="Output 31 3 2" xfId="5532" xr:uid="{00000000-0005-0000-0000-0000DC320000}"/>
    <cellStyle name="Output 31 3 2 2" xfId="8482" xr:uid="{00000000-0005-0000-0000-0000DD320000}"/>
    <cellStyle name="Output 31 3 2 2 2" xfId="13222" xr:uid="{00000000-0005-0000-0000-0000DE320000}"/>
    <cellStyle name="Output 31 3 2 2 3" xfId="15751" xr:uid="{00000000-0005-0000-0000-0000DF320000}"/>
    <cellStyle name="Output 31 3 3" xfId="5086" xr:uid="{00000000-0005-0000-0000-0000E0320000}"/>
    <cellStyle name="Output 31 3 3 2" xfId="8038" xr:uid="{00000000-0005-0000-0000-0000E1320000}"/>
    <cellStyle name="Output 31 3 3 2 2" xfId="12778" xr:uid="{00000000-0005-0000-0000-0000E2320000}"/>
    <cellStyle name="Output 31 3 3 2 3" xfId="15307" xr:uid="{00000000-0005-0000-0000-0000E3320000}"/>
    <cellStyle name="Output 31 3 4" xfId="6984" xr:uid="{00000000-0005-0000-0000-0000E4320000}"/>
    <cellStyle name="Output 31 3 4 2" xfId="11753" xr:uid="{00000000-0005-0000-0000-0000E5320000}"/>
    <cellStyle name="Output 31 3 4 3" xfId="14292" xr:uid="{00000000-0005-0000-0000-0000E6320000}"/>
    <cellStyle name="Output 31 3 5" xfId="9763" xr:uid="{00000000-0005-0000-0000-0000E7320000}"/>
    <cellStyle name="Output 31 3 6" xfId="10934" xr:uid="{00000000-0005-0000-0000-0000E8320000}"/>
    <cellStyle name="Output 31 4" xfId="4490" xr:uid="{00000000-0005-0000-0000-0000E9320000}"/>
    <cellStyle name="Output 31 4 2" xfId="5976" xr:uid="{00000000-0005-0000-0000-0000EA320000}"/>
    <cellStyle name="Output 31 4 2 2" xfId="8926" xr:uid="{00000000-0005-0000-0000-0000EB320000}"/>
    <cellStyle name="Output 31 4 2 2 2" xfId="13666" xr:uid="{00000000-0005-0000-0000-0000EC320000}"/>
    <cellStyle name="Output 31 4 2 2 3" xfId="16195" xr:uid="{00000000-0005-0000-0000-0000ED320000}"/>
    <cellStyle name="Output 31 4 3" xfId="7467" xr:uid="{00000000-0005-0000-0000-0000EE320000}"/>
    <cellStyle name="Output 31 4 3 2" xfId="12207" xr:uid="{00000000-0005-0000-0000-0000EF320000}"/>
    <cellStyle name="Output 31 4 3 3" xfId="14736" xr:uid="{00000000-0005-0000-0000-0000F0320000}"/>
    <cellStyle name="Output 31 4 4" xfId="10545" xr:uid="{00000000-0005-0000-0000-0000F1320000}"/>
    <cellStyle name="Output 31 4 5" xfId="9102" xr:uid="{00000000-0005-0000-0000-0000F2320000}"/>
    <cellStyle name="Output 31 5" xfId="4715" xr:uid="{00000000-0005-0000-0000-0000F3320000}"/>
    <cellStyle name="Output 31 5 2" xfId="7669" xr:uid="{00000000-0005-0000-0000-0000F4320000}"/>
    <cellStyle name="Output 31 5 2 2" xfId="12409" xr:uid="{00000000-0005-0000-0000-0000F5320000}"/>
    <cellStyle name="Output 31 5 2 3" xfId="14938" xr:uid="{00000000-0005-0000-0000-0000F6320000}"/>
    <cellStyle name="Output 31 5 3" xfId="10748" xr:uid="{00000000-0005-0000-0000-0000F7320000}"/>
    <cellStyle name="Output 31 5 4" xfId="9008" xr:uid="{00000000-0005-0000-0000-0000F8320000}"/>
    <cellStyle name="Output 31 6" xfId="6151" xr:uid="{00000000-0005-0000-0000-0000F9320000}"/>
    <cellStyle name="Output 31 6 2" xfId="11065" xr:uid="{00000000-0005-0000-0000-0000FA320000}"/>
    <cellStyle name="Output 32" xfId="1858" xr:uid="{00000000-0005-0000-0000-0000FB320000}"/>
    <cellStyle name="Output 32 2" xfId="2714" xr:uid="{00000000-0005-0000-0000-0000FC320000}"/>
    <cellStyle name="Output 32 2 2" xfId="4493" xr:uid="{00000000-0005-0000-0000-0000FD320000}"/>
    <cellStyle name="Output 32 2 2 2" xfId="5979" xr:uid="{00000000-0005-0000-0000-0000FE320000}"/>
    <cellStyle name="Output 32 2 2 2 2" xfId="8929" xr:uid="{00000000-0005-0000-0000-0000FF320000}"/>
    <cellStyle name="Output 32 2 2 2 2 2" xfId="13669" xr:uid="{00000000-0005-0000-0000-000000330000}"/>
    <cellStyle name="Output 32 2 2 2 2 3" xfId="16198" xr:uid="{00000000-0005-0000-0000-000001330000}"/>
    <cellStyle name="Output 32 2 2 3" xfId="7470" xr:uid="{00000000-0005-0000-0000-000002330000}"/>
    <cellStyle name="Output 32 2 2 3 2" xfId="12210" xr:uid="{00000000-0005-0000-0000-000003330000}"/>
    <cellStyle name="Output 32 2 2 3 3" xfId="14739" xr:uid="{00000000-0005-0000-0000-000004330000}"/>
    <cellStyle name="Output 32 2 2 4" xfId="10548" xr:uid="{00000000-0005-0000-0000-000005330000}"/>
    <cellStyle name="Output 32 2 2 5" xfId="10028" xr:uid="{00000000-0005-0000-0000-000006330000}"/>
    <cellStyle name="Output 32 2 3" xfId="5535" xr:uid="{00000000-0005-0000-0000-000007330000}"/>
    <cellStyle name="Output 32 2 3 2" xfId="8485" xr:uid="{00000000-0005-0000-0000-000008330000}"/>
    <cellStyle name="Output 32 2 3 2 2" xfId="13225" xr:uid="{00000000-0005-0000-0000-000009330000}"/>
    <cellStyle name="Output 32 2 3 2 3" xfId="15754" xr:uid="{00000000-0005-0000-0000-00000A330000}"/>
    <cellStyle name="Output 32 2 4" xfId="5089" xr:uid="{00000000-0005-0000-0000-00000B330000}"/>
    <cellStyle name="Output 32 2 4 2" xfId="8041" xr:uid="{00000000-0005-0000-0000-00000C330000}"/>
    <cellStyle name="Output 32 2 4 2 2" xfId="12781" xr:uid="{00000000-0005-0000-0000-00000D330000}"/>
    <cellStyle name="Output 32 2 4 2 3" xfId="15310" xr:uid="{00000000-0005-0000-0000-00000E330000}"/>
    <cellStyle name="Output 32 2 5" xfId="6148" xr:uid="{00000000-0005-0000-0000-00000F330000}"/>
    <cellStyle name="Output 32 2 5 2" xfId="11062" xr:uid="{00000000-0005-0000-0000-000010330000}"/>
    <cellStyle name="Output 32 2 6" xfId="6987" xr:uid="{00000000-0005-0000-0000-000011330000}"/>
    <cellStyle name="Output 32 2 6 2" xfId="11756" xr:uid="{00000000-0005-0000-0000-000012330000}"/>
    <cellStyle name="Output 32 2 6 3" xfId="14295" xr:uid="{00000000-0005-0000-0000-000013330000}"/>
    <cellStyle name="Output 32 2 7" xfId="9766" xr:uid="{00000000-0005-0000-0000-000014330000}"/>
    <cellStyle name="Output 32 2 8" xfId="10849" xr:uid="{00000000-0005-0000-0000-000015330000}"/>
    <cellStyle name="Output 32 3" xfId="2713" xr:uid="{00000000-0005-0000-0000-000016330000}"/>
    <cellStyle name="Output 32 3 2" xfId="5534" xr:uid="{00000000-0005-0000-0000-000017330000}"/>
    <cellStyle name="Output 32 3 2 2" xfId="8484" xr:uid="{00000000-0005-0000-0000-000018330000}"/>
    <cellStyle name="Output 32 3 2 2 2" xfId="13224" xr:uid="{00000000-0005-0000-0000-000019330000}"/>
    <cellStyle name="Output 32 3 2 2 3" xfId="15753" xr:uid="{00000000-0005-0000-0000-00001A330000}"/>
    <cellStyle name="Output 32 3 3" xfId="5088" xr:uid="{00000000-0005-0000-0000-00001B330000}"/>
    <cellStyle name="Output 32 3 3 2" xfId="8040" xr:uid="{00000000-0005-0000-0000-00001C330000}"/>
    <cellStyle name="Output 32 3 3 2 2" xfId="12780" xr:uid="{00000000-0005-0000-0000-00001D330000}"/>
    <cellStyle name="Output 32 3 3 2 3" xfId="15309" xr:uid="{00000000-0005-0000-0000-00001E330000}"/>
    <cellStyle name="Output 32 3 4" xfId="6986" xr:uid="{00000000-0005-0000-0000-00001F330000}"/>
    <cellStyle name="Output 32 3 4 2" xfId="11755" xr:uid="{00000000-0005-0000-0000-000020330000}"/>
    <cellStyle name="Output 32 3 4 3" xfId="14294" xr:uid="{00000000-0005-0000-0000-000021330000}"/>
    <cellStyle name="Output 32 3 5" xfId="9765" xr:uid="{00000000-0005-0000-0000-000022330000}"/>
    <cellStyle name="Output 32 3 6" xfId="10890" xr:uid="{00000000-0005-0000-0000-000023330000}"/>
    <cellStyle name="Output 32 4" xfId="4492" xr:uid="{00000000-0005-0000-0000-000024330000}"/>
    <cellStyle name="Output 32 4 2" xfId="5978" xr:uid="{00000000-0005-0000-0000-000025330000}"/>
    <cellStyle name="Output 32 4 2 2" xfId="8928" xr:uid="{00000000-0005-0000-0000-000026330000}"/>
    <cellStyle name="Output 32 4 2 2 2" xfId="13668" xr:uid="{00000000-0005-0000-0000-000027330000}"/>
    <cellStyle name="Output 32 4 2 2 3" xfId="16197" xr:uid="{00000000-0005-0000-0000-000028330000}"/>
    <cellStyle name="Output 32 4 3" xfId="7469" xr:uid="{00000000-0005-0000-0000-000029330000}"/>
    <cellStyle name="Output 32 4 3 2" xfId="12209" xr:uid="{00000000-0005-0000-0000-00002A330000}"/>
    <cellStyle name="Output 32 4 3 3" xfId="14738" xr:uid="{00000000-0005-0000-0000-00002B330000}"/>
    <cellStyle name="Output 32 4 4" xfId="10547" xr:uid="{00000000-0005-0000-0000-00002C330000}"/>
    <cellStyle name="Output 32 4 5" xfId="9101" xr:uid="{00000000-0005-0000-0000-00002D330000}"/>
    <cellStyle name="Output 32 5" xfId="4716" xr:uid="{00000000-0005-0000-0000-00002E330000}"/>
    <cellStyle name="Output 32 5 2" xfId="7670" xr:uid="{00000000-0005-0000-0000-00002F330000}"/>
    <cellStyle name="Output 32 5 2 2" xfId="12410" xr:uid="{00000000-0005-0000-0000-000030330000}"/>
    <cellStyle name="Output 32 5 2 3" xfId="14939" xr:uid="{00000000-0005-0000-0000-000031330000}"/>
    <cellStyle name="Output 32 5 3" xfId="10749" xr:uid="{00000000-0005-0000-0000-000032330000}"/>
    <cellStyle name="Output 32 5 4" xfId="9930" xr:uid="{00000000-0005-0000-0000-000033330000}"/>
    <cellStyle name="Output 32 6" xfId="6149" xr:uid="{00000000-0005-0000-0000-000034330000}"/>
    <cellStyle name="Output 32 6 2" xfId="11063" xr:uid="{00000000-0005-0000-0000-000035330000}"/>
    <cellStyle name="Output 33" xfId="1859" xr:uid="{00000000-0005-0000-0000-000036330000}"/>
    <cellStyle name="Output 33 2" xfId="2716" xr:uid="{00000000-0005-0000-0000-000037330000}"/>
    <cellStyle name="Output 33 2 2" xfId="4495" xr:uid="{00000000-0005-0000-0000-000038330000}"/>
    <cellStyle name="Output 33 2 2 2" xfId="5981" xr:uid="{00000000-0005-0000-0000-000039330000}"/>
    <cellStyle name="Output 33 2 2 2 2" xfId="8931" xr:uid="{00000000-0005-0000-0000-00003A330000}"/>
    <cellStyle name="Output 33 2 2 2 2 2" xfId="13671" xr:uid="{00000000-0005-0000-0000-00003B330000}"/>
    <cellStyle name="Output 33 2 2 2 2 3" xfId="16200" xr:uid="{00000000-0005-0000-0000-00003C330000}"/>
    <cellStyle name="Output 33 2 2 3" xfId="7472" xr:uid="{00000000-0005-0000-0000-00003D330000}"/>
    <cellStyle name="Output 33 2 2 3 2" xfId="12212" xr:uid="{00000000-0005-0000-0000-00003E330000}"/>
    <cellStyle name="Output 33 2 2 3 3" xfId="14741" xr:uid="{00000000-0005-0000-0000-00003F330000}"/>
    <cellStyle name="Output 33 2 2 4" xfId="10550" xr:uid="{00000000-0005-0000-0000-000040330000}"/>
    <cellStyle name="Output 33 2 2 5" xfId="10027" xr:uid="{00000000-0005-0000-0000-000041330000}"/>
    <cellStyle name="Output 33 2 3" xfId="5537" xr:uid="{00000000-0005-0000-0000-000042330000}"/>
    <cellStyle name="Output 33 2 3 2" xfId="8487" xr:uid="{00000000-0005-0000-0000-000043330000}"/>
    <cellStyle name="Output 33 2 3 2 2" xfId="13227" xr:uid="{00000000-0005-0000-0000-000044330000}"/>
    <cellStyle name="Output 33 2 3 2 3" xfId="15756" xr:uid="{00000000-0005-0000-0000-000045330000}"/>
    <cellStyle name="Output 33 2 4" xfId="5091" xr:uid="{00000000-0005-0000-0000-000046330000}"/>
    <cellStyle name="Output 33 2 4 2" xfId="8043" xr:uid="{00000000-0005-0000-0000-000047330000}"/>
    <cellStyle name="Output 33 2 4 2 2" xfId="12783" xr:uid="{00000000-0005-0000-0000-000048330000}"/>
    <cellStyle name="Output 33 2 4 2 3" xfId="15312" xr:uid="{00000000-0005-0000-0000-000049330000}"/>
    <cellStyle name="Output 33 2 5" xfId="6146" xr:uid="{00000000-0005-0000-0000-00004A330000}"/>
    <cellStyle name="Output 33 2 5 2" xfId="11060" xr:uid="{00000000-0005-0000-0000-00004B330000}"/>
    <cellStyle name="Output 33 2 6" xfId="6989" xr:uid="{00000000-0005-0000-0000-00004C330000}"/>
    <cellStyle name="Output 33 2 6 2" xfId="11758" xr:uid="{00000000-0005-0000-0000-00004D330000}"/>
    <cellStyle name="Output 33 2 6 3" xfId="14297" xr:uid="{00000000-0005-0000-0000-00004E330000}"/>
    <cellStyle name="Output 33 2 7" xfId="9768" xr:uid="{00000000-0005-0000-0000-00004F330000}"/>
    <cellStyle name="Output 33 2 8" xfId="10935" xr:uid="{00000000-0005-0000-0000-000050330000}"/>
    <cellStyle name="Output 33 3" xfId="2715" xr:uid="{00000000-0005-0000-0000-000051330000}"/>
    <cellStyle name="Output 33 3 2" xfId="5536" xr:uid="{00000000-0005-0000-0000-000052330000}"/>
    <cellStyle name="Output 33 3 2 2" xfId="8486" xr:uid="{00000000-0005-0000-0000-000053330000}"/>
    <cellStyle name="Output 33 3 2 2 2" xfId="13226" xr:uid="{00000000-0005-0000-0000-000054330000}"/>
    <cellStyle name="Output 33 3 2 2 3" xfId="15755" xr:uid="{00000000-0005-0000-0000-000055330000}"/>
    <cellStyle name="Output 33 3 3" xfId="5090" xr:uid="{00000000-0005-0000-0000-000056330000}"/>
    <cellStyle name="Output 33 3 3 2" xfId="8042" xr:uid="{00000000-0005-0000-0000-000057330000}"/>
    <cellStyle name="Output 33 3 3 2 2" xfId="12782" xr:uid="{00000000-0005-0000-0000-000058330000}"/>
    <cellStyle name="Output 33 3 3 2 3" xfId="15311" xr:uid="{00000000-0005-0000-0000-000059330000}"/>
    <cellStyle name="Output 33 3 4" xfId="6988" xr:uid="{00000000-0005-0000-0000-00005A330000}"/>
    <cellStyle name="Output 33 3 4 2" xfId="11757" xr:uid="{00000000-0005-0000-0000-00005B330000}"/>
    <cellStyle name="Output 33 3 4 3" xfId="14296" xr:uid="{00000000-0005-0000-0000-00005C330000}"/>
    <cellStyle name="Output 33 3 5" xfId="9767" xr:uid="{00000000-0005-0000-0000-00005D330000}"/>
    <cellStyle name="Output 33 3 6" xfId="10891" xr:uid="{00000000-0005-0000-0000-00005E330000}"/>
    <cellStyle name="Output 33 4" xfId="4494" xr:uid="{00000000-0005-0000-0000-00005F330000}"/>
    <cellStyle name="Output 33 4 2" xfId="5980" xr:uid="{00000000-0005-0000-0000-000060330000}"/>
    <cellStyle name="Output 33 4 2 2" xfId="8930" xr:uid="{00000000-0005-0000-0000-000061330000}"/>
    <cellStyle name="Output 33 4 2 2 2" xfId="13670" xr:uid="{00000000-0005-0000-0000-000062330000}"/>
    <cellStyle name="Output 33 4 2 2 3" xfId="16199" xr:uid="{00000000-0005-0000-0000-000063330000}"/>
    <cellStyle name="Output 33 4 3" xfId="7471" xr:uid="{00000000-0005-0000-0000-000064330000}"/>
    <cellStyle name="Output 33 4 3 2" xfId="12211" xr:uid="{00000000-0005-0000-0000-000065330000}"/>
    <cellStyle name="Output 33 4 3 3" xfId="14740" xr:uid="{00000000-0005-0000-0000-000066330000}"/>
    <cellStyle name="Output 33 4 4" xfId="10549" xr:uid="{00000000-0005-0000-0000-000067330000}"/>
    <cellStyle name="Output 33 4 5" xfId="9100" xr:uid="{00000000-0005-0000-0000-000068330000}"/>
    <cellStyle name="Output 33 5" xfId="4717" xr:uid="{00000000-0005-0000-0000-000069330000}"/>
    <cellStyle name="Output 33 5 2" xfId="7671" xr:uid="{00000000-0005-0000-0000-00006A330000}"/>
    <cellStyle name="Output 33 5 2 2" xfId="12411" xr:uid="{00000000-0005-0000-0000-00006B330000}"/>
    <cellStyle name="Output 33 5 2 3" xfId="14940" xr:uid="{00000000-0005-0000-0000-00006C330000}"/>
    <cellStyle name="Output 33 5 3" xfId="10750" xr:uid="{00000000-0005-0000-0000-00006D330000}"/>
    <cellStyle name="Output 33 5 4" xfId="9007" xr:uid="{00000000-0005-0000-0000-00006E330000}"/>
    <cellStyle name="Output 33 6" xfId="6147" xr:uid="{00000000-0005-0000-0000-00006F330000}"/>
    <cellStyle name="Output 33 6 2" xfId="11061" xr:uid="{00000000-0005-0000-0000-000070330000}"/>
    <cellStyle name="Output 34" xfId="1860" xr:uid="{00000000-0005-0000-0000-000071330000}"/>
    <cellStyle name="Output 34 2" xfId="2718" xr:uid="{00000000-0005-0000-0000-000072330000}"/>
    <cellStyle name="Output 34 2 2" xfId="4497" xr:uid="{00000000-0005-0000-0000-000073330000}"/>
    <cellStyle name="Output 34 2 2 2" xfId="5983" xr:uid="{00000000-0005-0000-0000-000074330000}"/>
    <cellStyle name="Output 34 2 2 2 2" xfId="8933" xr:uid="{00000000-0005-0000-0000-000075330000}"/>
    <cellStyle name="Output 34 2 2 2 2 2" xfId="13673" xr:uid="{00000000-0005-0000-0000-000076330000}"/>
    <cellStyle name="Output 34 2 2 2 2 3" xfId="16202" xr:uid="{00000000-0005-0000-0000-000077330000}"/>
    <cellStyle name="Output 34 2 2 3" xfId="7474" xr:uid="{00000000-0005-0000-0000-000078330000}"/>
    <cellStyle name="Output 34 2 2 3 2" xfId="12214" xr:uid="{00000000-0005-0000-0000-000079330000}"/>
    <cellStyle name="Output 34 2 2 3 3" xfId="14743" xr:uid="{00000000-0005-0000-0000-00007A330000}"/>
    <cellStyle name="Output 34 2 2 4" xfId="10552" xr:uid="{00000000-0005-0000-0000-00007B330000}"/>
    <cellStyle name="Output 34 2 2 5" xfId="10026" xr:uid="{00000000-0005-0000-0000-00007C330000}"/>
    <cellStyle name="Output 34 2 3" xfId="5539" xr:uid="{00000000-0005-0000-0000-00007D330000}"/>
    <cellStyle name="Output 34 2 3 2" xfId="8489" xr:uid="{00000000-0005-0000-0000-00007E330000}"/>
    <cellStyle name="Output 34 2 3 2 2" xfId="13229" xr:uid="{00000000-0005-0000-0000-00007F330000}"/>
    <cellStyle name="Output 34 2 3 2 3" xfId="15758" xr:uid="{00000000-0005-0000-0000-000080330000}"/>
    <cellStyle name="Output 34 2 4" xfId="5093" xr:uid="{00000000-0005-0000-0000-000081330000}"/>
    <cellStyle name="Output 34 2 4 2" xfId="8045" xr:uid="{00000000-0005-0000-0000-000082330000}"/>
    <cellStyle name="Output 34 2 4 2 2" xfId="12785" xr:uid="{00000000-0005-0000-0000-000083330000}"/>
    <cellStyle name="Output 34 2 4 2 3" xfId="15314" xr:uid="{00000000-0005-0000-0000-000084330000}"/>
    <cellStyle name="Output 34 2 5" xfId="6144" xr:uid="{00000000-0005-0000-0000-000085330000}"/>
    <cellStyle name="Output 34 2 5 2" xfId="11058" xr:uid="{00000000-0005-0000-0000-000086330000}"/>
    <cellStyle name="Output 34 2 6" xfId="6991" xr:uid="{00000000-0005-0000-0000-000087330000}"/>
    <cellStyle name="Output 34 2 6 2" xfId="11760" xr:uid="{00000000-0005-0000-0000-000088330000}"/>
    <cellStyle name="Output 34 2 6 3" xfId="14299" xr:uid="{00000000-0005-0000-0000-000089330000}"/>
    <cellStyle name="Output 34 2 7" xfId="9770" xr:uid="{00000000-0005-0000-0000-00008A330000}"/>
    <cellStyle name="Output 34 2 8" xfId="10932" xr:uid="{00000000-0005-0000-0000-00008B330000}"/>
    <cellStyle name="Output 34 3" xfId="2717" xr:uid="{00000000-0005-0000-0000-00008C330000}"/>
    <cellStyle name="Output 34 3 2" xfId="5538" xr:uid="{00000000-0005-0000-0000-00008D330000}"/>
    <cellStyle name="Output 34 3 2 2" xfId="8488" xr:uid="{00000000-0005-0000-0000-00008E330000}"/>
    <cellStyle name="Output 34 3 2 2 2" xfId="13228" xr:uid="{00000000-0005-0000-0000-00008F330000}"/>
    <cellStyle name="Output 34 3 2 2 3" xfId="15757" xr:uid="{00000000-0005-0000-0000-000090330000}"/>
    <cellStyle name="Output 34 3 3" xfId="5092" xr:uid="{00000000-0005-0000-0000-000091330000}"/>
    <cellStyle name="Output 34 3 3 2" xfId="8044" xr:uid="{00000000-0005-0000-0000-000092330000}"/>
    <cellStyle name="Output 34 3 3 2 2" xfId="12784" xr:uid="{00000000-0005-0000-0000-000093330000}"/>
    <cellStyle name="Output 34 3 3 2 3" xfId="15313" xr:uid="{00000000-0005-0000-0000-000094330000}"/>
    <cellStyle name="Output 34 3 4" xfId="6990" xr:uid="{00000000-0005-0000-0000-000095330000}"/>
    <cellStyle name="Output 34 3 4 2" xfId="11759" xr:uid="{00000000-0005-0000-0000-000096330000}"/>
    <cellStyle name="Output 34 3 4 3" xfId="14298" xr:uid="{00000000-0005-0000-0000-000097330000}"/>
    <cellStyle name="Output 34 3 5" xfId="9769" xr:uid="{00000000-0005-0000-0000-000098330000}"/>
    <cellStyle name="Output 34 3 6" xfId="9274" xr:uid="{00000000-0005-0000-0000-000099330000}"/>
    <cellStyle name="Output 34 4" xfId="4496" xr:uid="{00000000-0005-0000-0000-00009A330000}"/>
    <cellStyle name="Output 34 4 2" xfId="5982" xr:uid="{00000000-0005-0000-0000-00009B330000}"/>
    <cellStyle name="Output 34 4 2 2" xfId="8932" xr:uid="{00000000-0005-0000-0000-00009C330000}"/>
    <cellStyle name="Output 34 4 2 2 2" xfId="13672" xr:uid="{00000000-0005-0000-0000-00009D330000}"/>
    <cellStyle name="Output 34 4 2 2 3" xfId="16201" xr:uid="{00000000-0005-0000-0000-00009E330000}"/>
    <cellStyle name="Output 34 4 3" xfId="7473" xr:uid="{00000000-0005-0000-0000-00009F330000}"/>
    <cellStyle name="Output 34 4 3 2" xfId="12213" xr:uid="{00000000-0005-0000-0000-0000A0330000}"/>
    <cellStyle name="Output 34 4 3 3" xfId="14742" xr:uid="{00000000-0005-0000-0000-0000A1330000}"/>
    <cellStyle name="Output 34 4 4" xfId="10551" xr:uid="{00000000-0005-0000-0000-0000A2330000}"/>
    <cellStyle name="Output 34 4 5" xfId="9099" xr:uid="{00000000-0005-0000-0000-0000A3330000}"/>
    <cellStyle name="Output 34 5" xfId="4718" xr:uid="{00000000-0005-0000-0000-0000A4330000}"/>
    <cellStyle name="Output 34 5 2" xfId="7672" xr:uid="{00000000-0005-0000-0000-0000A5330000}"/>
    <cellStyle name="Output 34 5 2 2" xfId="12412" xr:uid="{00000000-0005-0000-0000-0000A6330000}"/>
    <cellStyle name="Output 34 5 2 3" xfId="14941" xr:uid="{00000000-0005-0000-0000-0000A7330000}"/>
    <cellStyle name="Output 34 5 3" xfId="10751" xr:uid="{00000000-0005-0000-0000-0000A8330000}"/>
    <cellStyle name="Output 34 5 4" xfId="9929" xr:uid="{00000000-0005-0000-0000-0000A9330000}"/>
    <cellStyle name="Output 34 6" xfId="6145" xr:uid="{00000000-0005-0000-0000-0000AA330000}"/>
    <cellStyle name="Output 34 6 2" xfId="11059" xr:uid="{00000000-0005-0000-0000-0000AB330000}"/>
    <cellStyle name="Output 35" xfId="1861" xr:uid="{00000000-0005-0000-0000-0000AC330000}"/>
    <cellStyle name="Output 35 2" xfId="2720" xr:uid="{00000000-0005-0000-0000-0000AD330000}"/>
    <cellStyle name="Output 35 2 2" xfId="4499" xr:uid="{00000000-0005-0000-0000-0000AE330000}"/>
    <cellStyle name="Output 35 2 2 2" xfId="5985" xr:uid="{00000000-0005-0000-0000-0000AF330000}"/>
    <cellStyle name="Output 35 2 2 2 2" xfId="8935" xr:uid="{00000000-0005-0000-0000-0000B0330000}"/>
    <cellStyle name="Output 35 2 2 2 2 2" xfId="13675" xr:uid="{00000000-0005-0000-0000-0000B1330000}"/>
    <cellStyle name="Output 35 2 2 2 2 3" xfId="16204" xr:uid="{00000000-0005-0000-0000-0000B2330000}"/>
    <cellStyle name="Output 35 2 2 3" xfId="7476" xr:uid="{00000000-0005-0000-0000-0000B3330000}"/>
    <cellStyle name="Output 35 2 2 3 2" xfId="12216" xr:uid="{00000000-0005-0000-0000-0000B4330000}"/>
    <cellStyle name="Output 35 2 2 3 3" xfId="14745" xr:uid="{00000000-0005-0000-0000-0000B5330000}"/>
    <cellStyle name="Output 35 2 2 4" xfId="10554" xr:uid="{00000000-0005-0000-0000-0000B6330000}"/>
    <cellStyle name="Output 35 2 2 5" xfId="10025" xr:uid="{00000000-0005-0000-0000-0000B7330000}"/>
    <cellStyle name="Output 35 2 3" xfId="5541" xr:uid="{00000000-0005-0000-0000-0000B8330000}"/>
    <cellStyle name="Output 35 2 3 2" xfId="8491" xr:uid="{00000000-0005-0000-0000-0000B9330000}"/>
    <cellStyle name="Output 35 2 3 2 2" xfId="13231" xr:uid="{00000000-0005-0000-0000-0000BA330000}"/>
    <cellStyle name="Output 35 2 3 2 3" xfId="15760" xr:uid="{00000000-0005-0000-0000-0000BB330000}"/>
    <cellStyle name="Output 35 2 4" xfId="5095" xr:uid="{00000000-0005-0000-0000-0000BC330000}"/>
    <cellStyle name="Output 35 2 4 2" xfId="8047" xr:uid="{00000000-0005-0000-0000-0000BD330000}"/>
    <cellStyle name="Output 35 2 4 2 2" xfId="12787" xr:uid="{00000000-0005-0000-0000-0000BE330000}"/>
    <cellStyle name="Output 35 2 4 2 3" xfId="15316" xr:uid="{00000000-0005-0000-0000-0000BF330000}"/>
    <cellStyle name="Output 35 2 5" xfId="6142" xr:uid="{00000000-0005-0000-0000-0000C0330000}"/>
    <cellStyle name="Output 35 2 5 2" xfId="11056" xr:uid="{00000000-0005-0000-0000-0000C1330000}"/>
    <cellStyle name="Output 35 2 6" xfId="6993" xr:uid="{00000000-0005-0000-0000-0000C2330000}"/>
    <cellStyle name="Output 35 2 6 2" xfId="11762" xr:uid="{00000000-0005-0000-0000-0000C3330000}"/>
    <cellStyle name="Output 35 2 6 3" xfId="14301" xr:uid="{00000000-0005-0000-0000-0000C4330000}"/>
    <cellStyle name="Output 35 2 7" xfId="9772" xr:uid="{00000000-0005-0000-0000-0000C5330000}"/>
    <cellStyle name="Output 35 2 8" xfId="10888" xr:uid="{00000000-0005-0000-0000-0000C6330000}"/>
    <cellStyle name="Output 35 3" xfId="2719" xr:uid="{00000000-0005-0000-0000-0000C7330000}"/>
    <cellStyle name="Output 35 3 2" xfId="5540" xr:uid="{00000000-0005-0000-0000-0000C8330000}"/>
    <cellStyle name="Output 35 3 2 2" xfId="8490" xr:uid="{00000000-0005-0000-0000-0000C9330000}"/>
    <cellStyle name="Output 35 3 2 2 2" xfId="13230" xr:uid="{00000000-0005-0000-0000-0000CA330000}"/>
    <cellStyle name="Output 35 3 2 2 3" xfId="15759" xr:uid="{00000000-0005-0000-0000-0000CB330000}"/>
    <cellStyle name="Output 35 3 3" xfId="5094" xr:uid="{00000000-0005-0000-0000-0000CC330000}"/>
    <cellStyle name="Output 35 3 3 2" xfId="8046" xr:uid="{00000000-0005-0000-0000-0000CD330000}"/>
    <cellStyle name="Output 35 3 3 2 2" xfId="12786" xr:uid="{00000000-0005-0000-0000-0000CE330000}"/>
    <cellStyle name="Output 35 3 3 2 3" xfId="15315" xr:uid="{00000000-0005-0000-0000-0000CF330000}"/>
    <cellStyle name="Output 35 3 4" xfId="6992" xr:uid="{00000000-0005-0000-0000-0000D0330000}"/>
    <cellStyle name="Output 35 3 4 2" xfId="11761" xr:uid="{00000000-0005-0000-0000-0000D1330000}"/>
    <cellStyle name="Output 35 3 4 3" xfId="14300" xr:uid="{00000000-0005-0000-0000-0000D2330000}"/>
    <cellStyle name="Output 35 3 5" xfId="9771" xr:uid="{00000000-0005-0000-0000-0000D3330000}"/>
    <cellStyle name="Output 35 3 6" xfId="10846" xr:uid="{00000000-0005-0000-0000-0000D4330000}"/>
    <cellStyle name="Output 35 4" xfId="4498" xr:uid="{00000000-0005-0000-0000-0000D5330000}"/>
    <cellStyle name="Output 35 4 2" xfId="5984" xr:uid="{00000000-0005-0000-0000-0000D6330000}"/>
    <cellStyle name="Output 35 4 2 2" xfId="8934" xr:uid="{00000000-0005-0000-0000-0000D7330000}"/>
    <cellStyle name="Output 35 4 2 2 2" xfId="13674" xr:uid="{00000000-0005-0000-0000-0000D8330000}"/>
    <cellStyle name="Output 35 4 2 2 3" xfId="16203" xr:uid="{00000000-0005-0000-0000-0000D9330000}"/>
    <cellStyle name="Output 35 4 3" xfId="7475" xr:uid="{00000000-0005-0000-0000-0000DA330000}"/>
    <cellStyle name="Output 35 4 3 2" xfId="12215" xr:uid="{00000000-0005-0000-0000-0000DB330000}"/>
    <cellStyle name="Output 35 4 3 3" xfId="14744" xr:uid="{00000000-0005-0000-0000-0000DC330000}"/>
    <cellStyle name="Output 35 4 4" xfId="10553" xr:uid="{00000000-0005-0000-0000-0000DD330000}"/>
    <cellStyle name="Output 35 4 5" xfId="9098" xr:uid="{00000000-0005-0000-0000-0000DE330000}"/>
    <cellStyle name="Output 35 5" xfId="4719" xr:uid="{00000000-0005-0000-0000-0000DF330000}"/>
    <cellStyle name="Output 35 5 2" xfId="7673" xr:uid="{00000000-0005-0000-0000-0000E0330000}"/>
    <cellStyle name="Output 35 5 2 2" xfId="12413" xr:uid="{00000000-0005-0000-0000-0000E1330000}"/>
    <cellStyle name="Output 35 5 2 3" xfId="14942" xr:uid="{00000000-0005-0000-0000-0000E2330000}"/>
    <cellStyle name="Output 35 5 3" xfId="10752" xr:uid="{00000000-0005-0000-0000-0000E3330000}"/>
    <cellStyle name="Output 35 5 4" xfId="9006" xr:uid="{00000000-0005-0000-0000-0000E4330000}"/>
    <cellStyle name="Output 35 6" xfId="6143" xr:uid="{00000000-0005-0000-0000-0000E5330000}"/>
    <cellStyle name="Output 35 6 2" xfId="11057" xr:uid="{00000000-0005-0000-0000-0000E6330000}"/>
    <cellStyle name="Output 36" xfId="1862" xr:uid="{00000000-0005-0000-0000-0000E7330000}"/>
    <cellStyle name="Output 36 2" xfId="2722" xr:uid="{00000000-0005-0000-0000-0000E8330000}"/>
    <cellStyle name="Output 36 2 2" xfId="4501" xr:uid="{00000000-0005-0000-0000-0000E9330000}"/>
    <cellStyle name="Output 36 2 2 2" xfId="5987" xr:uid="{00000000-0005-0000-0000-0000EA330000}"/>
    <cellStyle name="Output 36 2 2 2 2" xfId="8937" xr:uid="{00000000-0005-0000-0000-0000EB330000}"/>
    <cellStyle name="Output 36 2 2 2 2 2" xfId="13677" xr:uid="{00000000-0005-0000-0000-0000EC330000}"/>
    <cellStyle name="Output 36 2 2 2 2 3" xfId="16206" xr:uid="{00000000-0005-0000-0000-0000ED330000}"/>
    <cellStyle name="Output 36 2 2 3" xfId="7478" xr:uid="{00000000-0005-0000-0000-0000EE330000}"/>
    <cellStyle name="Output 36 2 2 3 2" xfId="12218" xr:uid="{00000000-0005-0000-0000-0000EF330000}"/>
    <cellStyle name="Output 36 2 2 3 3" xfId="14747" xr:uid="{00000000-0005-0000-0000-0000F0330000}"/>
    <cellStyle name="Output 36 2 2 4" xfId="10556" xr:uid="{00000000-0005-0000-0000-0000F1330000}"/>
    <cellStyle name="Output 36 2 2 5" xfId="10024" xr:uid="{00000000-0005-0000-0000-0000F2330000}"/>
    <cellStyle name="Output 36 2 3" xfId="5543" xr:uid="{00000000-0005-0000-0000-0000F3330000}"/>
    <cellStyle name="Output 36 2 3 2" xfId="8493" xr:uid="{00000000-0005-0000-0000-0000F4330000}"/>
    <cellStyle name="Output 36 2 3 2 2" xfId="13233" xr:uid="{00000000-0005-0000-0000-0000F5330000}"/>
    <cellStyle name="Output 36 2 3 2 3" xfId="15762" xr:uid="{00000000-0005-0000-0000-0000F6330000}"/>
    <cellStyle name="Output 36 2 4" xfId="5097" xr:uid="{00000000-0005-0000-0000-0000F7330000}"/>
    <cellStyle name="Output 36 2 4 2" xfId="8049" xr:uid="{00000000-0005-0000-0000-0000F8330000}"/>
    <cellStyle name="Output 36 2 4 2 2" xfId="12789" xr:uid="{00000000-0005-0000-0000-0000F9330000}"/>
    <cellStyle name="Output 36 2 4 2 3" xfId="15318" xr:uid="{00000000-0005-0000-0000-0000FA330000}"/>
    <cellStyle name="Output 36 2 5" xfId="6140" xr:uid="{00000000-0005-0000-0000-0000FB330000}"/>
    <cellStyle name="Output 36 2 5 2" xfId="11054" xr:uid="{00000000-0005-0000-0000-0000FC330000}"/>
    <cellStyle name="Output 36 2 6" xfId="6995" xr:uid="{00000000-0005-0000-0000-0000FD330000}"/>
    <cellStyle name="Output 36 2 6 2" xfId="11764" xr:uid="{00000000-0005-0000-0000-0000FE330000}"/>
    <cellStyle name="Output 36 2 6 3" xfId="14303" xr:uid="{00000000-0005-0000-0000-0000FF330000}"/>
    <cellStyle name="Output 36 2 7" xfId="9774" xr:uid="{00000000-0005-0000-0000-000000340000}"/>
    <cellStyle name="Output 36 2 8" xfId="10889" xr:uid="{00000000-0005-0000-0000-000001340000}"/>
    <cellStyle name="Output 36 3" xfId="2721" xr:uid="{00000000-0005-0000-0000-000002340000}"/>
    <cellStyle name="Output 36 3 2" xfId="5542" xr:uid="{00000000-0005-0000-0000-000003340000}"/>
    <cellStyle name="Output 36 3 2 2" xfId="8492" xr:uid="{00000000-0005-0000-0000-000004340000}"/>
    <cellStyle name="Output 36 3 2 2 2" xfId="13232" xr:uid="{00000000-0005-0000-0000-000005340000}"/>
    <cellStyle name="Output 36 3 2 2 3" xfId="15761" xr:uid="{00000000-0005-0000-0000-000006340000}"/>
    <cellStyle name="Output 36 3 3" xfId="5096" xr:uid="{00000000-0005-0000-0000-000007340000}"/>
    <cellStyle name="Output 36 3 3 2" xfId="8048" xr:uid="{00000000-0005-0000-0000-000008340000}"/>
    <cellStyle name="Output 36 3 3 2 2" xfId="12788" xr:uid="{00000000-0005-0000-0000-000009340000}"/>
    <cellStyle name="Output 36 3 3 2 3" xfId="15317" xr:uid="{00000000-0005-0000-0000-00000A340000}"/>
    <cellStyle name="Output 36 3 4" xfId="6994" xr:uid="{00000000-0005-0000-0000-00000B340000}"/>
    <cellStyle name="Output 36 3 4 2" xfId="11763" xr:uid="{00000000-0005-0000-0000-00000C340000}"/>
    <cellStyle name="Output 36 3 4 3" xfId="14302" xr:uid="{00000000-0005-0000-0000-00000D340000}"/>
    <cellStyle name="Output 36 3 5" xfId="9773" xr:uid="{00000000-0005-0000-0000-00000E340000}"/>
    <cellStyle name="Output 36 3 6" xfId="10847" xr:uid="{00000000-0005-0000-0000-00000F340000}"/>
    <cellStyle name="Output 36 4" xfId="4500" xr:uid="{00000000-0005-0000-0000-000010340000}"/>
    <cellStyle name="Output 36 4 2" xfId="5986" xr:uid="{00000000-0005-0000-0000-000011340000}"/>
    <cellStyle name="Output 36 4 2 2" xfId="8936" xr:uid="{00000000-0005-0000-0000-000012340000}"/>
    <cellStyle name="Output 36 4 2 2 2" xfId="13676" xr:uid="{00000000-0005-0000-0000-000013340000}"/>
    <cellStyle name="Output 36 4 2 2 3" xfId="16205" xr:uid="{00000000-0005-0000-0000-000014340000}"/>
    <cellStyle name="Output 36 4 3" xfId="7477" xr:uid="{00000000-0005-0000-0000-000015340000}"/>
    <cellStyle name="Output 36 4 3 2" xfId="12217" xr:uid="{00000000-0005-0000-0000-000016340000}"/>
    <cellStyle name="Output 36 4 3 3" xfId="14746" xr:uid="{00000000-0005-0000-0000-000017340000}"/>
    <cellStyle name="Output 36 4 4" xfId="10555" xr:uid="{00000000-0005-0000-0000-000018340000}"/>
    <cellStyle name="Output 36 4 5" xfId="9097" xr:uid="{00000000-0005-0000-0000-000019340000}"/>
    <cellStyle name="Output 36 5" xfId="4720" xr:uid="{00000000-0005-0000-0000-00001A340000}"/>
    <cellStyle name="Output 36 5 2" xfId="7674" xr:uid="{00000000-0005-0000-0000-00001B340000}"/>
    <cellStyle name="Output 36 5 2 2" xfId="12414" xr:uid="{00000000-0005-0000-0000-00001C340000}"/>
    <cellStyle name="Output 36 5 2 3" xfId="14943" xr:uid="{00000000-0005-0000-0000-00001D340000}"/>
    <cellStyle name="Output 36 5 3" xfId="10753" xr:uid="{00000000-0005-0000-0000-00001E340000}"/>
    <cellStyle name="Output 36 5 4" xfId="9928" xr:uid="{00000000-0005-0000-0000-00001F340000}"/>
    <cellStyle name="Output 36 6" xfId="6141" xr:uid="{00000000-0005-0000-0000-000020340000}"/>
    <cellStyle name="Output 36 6 2" xfId="11055" xr:uid="{00000000-0005-0000-0000-000021340000}"/>
    <cellStyle name="Output 37" xfId="1863" xr:uid="{00000000-0005-0000-0000-000022340000}"/>
    <cellStyle name="Output 37 2" xfId="2724" xr:uid="{00000000-0005-0000-0000-000023340000}"/>
    <cellStyle name="Output 37 2 2" xfId="4503" xr:uid="{00000000-0005-0000-0000-000024340000}"/>
    <cellStyle name="Output 37 2 2 2" xfId="5989" xr:uid="{00000000-0005-0000-0000-000025340000}"/>
    <cellStyle name="Output 37 2 2 2 2" xfId="8939" xr:uid="{00000000-0005-0000-0000-000026340000}"/>
    <cellStyle name="Output 37 2 2 2 2 2" xfId="13679" xr:uid="{00000000-0005-0000-0000-000027340000}"/>
    <cellStyle name="Output 37 2 2 2 2 3" xfId="16208" xr:uid="{00000000-0005-0000-0000-000028340000}"/>
    <cellStyle name="Output 37 2 2 3" xfId="7480" xr:uid="{00000000-0005-0000-0000-000029340000}"/>
    <cellStyle name="Output 37 2 2 3 2" xfId="12220" xr:uid="{00000000-0005-0000-0000-00002A340000}"/>
    <cellStyle name="Output 37 2 2 3 3" xfId="14749" xr:uid="{00000000-0005-0000-0000-00002B340000}"/>
    <cellStyle name="Output 37 2 2 4" xfId="10558" xr:uid="{00000000-0005-0000-0000-00002C340000}"/>
    <cellStyle name="Output 37 2 2 5" xfId="10023" xr:uid="{00000000-0005-0000-0000-00002D340000}"/>
    <cellStyle name="Output 37 2 3" xfId="5545" xr:uid="{00000000-0005-0000-0000-00002E340000}"/>
    <cellStyle name="Output 37 2 3 2" xfId="8495" xr:uid="{00000000-0005-0000-0000-00002F340000}"/>
    <cellStyle name="Output 37 2 3 2 2" xfId="13235" xr:uid="{00000000-0005-0000-0000-000030340000}"/>
    <cellStyle name="Output 37 2 3 2 3" xfId="15764" xr:uid="{00000000-0005-0000-0000-000031340000}"/>
    <cellStyle name="Output 37 2 4" xfId="5099" xr:uid="{00000000-0005-0000-0000-000032340000}"/>
    <cellStyle name="Output 37 2 4 2" xfId="8051" xr:uid="{00000000-0005-0000-0000-000033340000}"/>
    <cellStyle name="Output 37 2 4 2 2" xfId="12791" xr:uid="{00000000-0005-0000-0000-000034340000}"/>
    <cellStyle name="Output 37 2 4 2 3" xfId="15320" xr:uid="{00000000-0005-0000-0000-000035340000}"/>
    <cellStyle name="Output 37 2 5" xfId="6138" xr:uid="{00000000-0005-0000-0000-000036340000}"/>
    <cellStyle name="Output 37 2 5 2" xfId="11052" xr:uid="{00000000-0005-0000-0000-000037340000}"/>
    <cellStyle name="Output 37 2 6" xfId="6997" xr:uid="{00000000-0005-0000-0000-000038340000}"/>
    <cellStyle name="Output 37 2 6 2" xfId="11766" xr:uid="{00000000-0005-0000-0000-000039340000}"/>
    <cellStyle name="Output 37 2 6 3" xfId="14305" xr:uid="{00000000-0005-0000-0000-00003A340000}"/>
    <cellStyle name="Output 37 2 7" xfId="9776" xr:uid="{00000000-0005-0000-0000-00003B340000}"/>
    <cellStyle name="Output 37 2 8" xfId="9273" xr:uid="{00000000-0005-0000-0000-00003C340000}"/>
    <cellStyle name="Output 37 3" xfId="2723" xr:uid="{00000000-0005-0000-0000-00003D340000}"/>
    <cellStyle name="Output 37 3 2" xfId="5544" xr:uid="{00000000-0005-0000-0000-00003E340000}"/>
    <cellStyle name="Output 37 3 2 2" xfId="8494" xr:uid="{00000000-0005-0000-0000-00003F340000}"/>
    <cellStyle name="Output 37 3 2 2 2" xfId="13234" xr:uid="{00000000-0005-0000-0000-000040340000}"/>
    <cellStyle name="Output 37 3 2 2 3" xfId="15763" xr:uid="{00000000-0005-0000-0000-000041340000}"/>
    <cellStyle name="Output 37 3 3" xfId="5098" xr:uid="{00000000-0005-0000-0000-000042340000}"/>
    <cellStyle name="Output 37 3 3 2" xfId="8050" xr:uid="{00000000-0005-0000-0000-000043340000}"/>
    <cellStyle name="Output 37 3 3 2 2" xfId="12790" xr:uid="{00000000-0005-0000-0000-000044340000}"/>
    <cellStyle name="Output 37 3 3 2 3" xfId="15319" xr:uid="{00000000-0005-0000-0000-000045340000}"/>
    <cellStyle name="Output 37 3 4" xfId="6996" xr:uid="{00000000-0005-0000-0000-000046340000}"/>
    <cellStyle name="Output 37 3 4 2" xfId="11765" xr:uid="{00000000-0005-0000-0000-000047340000}"/>
    <cellStyle name="Output 37 3 4 3" xfId="14304" xr:uid="{00000000-0005-0000-0000-000048340000}"/>
    <cellStyle name="Output 37 3 5" xfId="9775" xr:uid="{00000000-0005-0000-0000-000049340000}"/>
    <cellStyle name="Output 37 3 6" xfId="10933" xr:uid="{00000000-0005-0000-0000-00004A340000}"/>
    <cellStyle name="Output 37 4" xfId="4502" xr:uid="{00000000-0005-0000-0000-00004B340000}"/>
    <cellStyle name="Output 37 4 2" xfId="5988" xr:uid="{00000000-0005-0000-0000-00004C340000}"/>
    <cellStyle name="Output 37 4 2 2" xfId="8938" xr:uid="{00000000-0005-0000-0000-00004D340000}"/>
    <cellStyle name="Output 37 4 2 2 2" xfId="13678" xr:uid="{00000000-0005-0000-0000-00004E340000}"/>
    <cellStyle name="Output 37 4 2 2 3" xfId="16207" xr:uid="{00000000-0005-0000-0000-00004F340000}"/>
    <cellStyle name="Output 37 4 3" xfId="7479" xr:uid="{00000000-0005-0000-0000-000050340000}"/>
    <cellStyle name="Output 37 4 3 2" xfId="12219" xr:uid="{00000000-0005-0000-0000-000051340000}"/>
    <cellStyle name="Output 37 4 3 3" xfId="14748" xr:uid="{00000000-0005-0000-0000-000052340000}"/>
    <cellStyle name="Output 37 4 4" xfId="10557" xr:uid="{00000000-0005-0000-0000-000053340000}"/>
    <cellStyle name="Output 37 4 5" xfId="9096" xr:uid="{00000000-0005-0000-0000-000054340000}"/>
    <cellStyle name="Output 37 5" xfId="4721" xr:uid="{00000000-0005-0000-0000-000055340000}"/>
    <cellStyle name="Output 37 5 2" xfId="7675" xr:uid="{00000000-0005-0000-0000-000056340000}"/>
    <cellStyle name="Output 37 5 2 2" xfId="12415" xr:uid="{00000000-0005-0000-0000-000057340000}"/>
    <cellStyle name="Output 37 5 2 3" xfId="14944" xr:uid="{00000000-0005-0000-0000-000058340000}"/>
    <cellStyle name="Output 37 5 3" xfId="10754" xr:uid="{00000000-0005-0000-0000-000059340000}"/>
    <cellStyle name="Output 37 5 4" xfId="9005" xr:uid="{00000000-0005-0000-0000-00005A340000}"/>
    <cellStyle name="Output 37 6" xfId="6139" xr:uid="{00000000-0005-0000-0000-00005B340000}"/>
    <cellStyle name="Output 37 6 2" xfId="11053" xr:uid="{00000000-0005-0000-0000-00005C340000}"/>
    <cellStyle name="Output 38" xfId="1864" xr:uid="{00000000-0005-0000-0000-00005D340000}"/>
    <cellStyle name="Output 38 2" xfId="2726" xr:uid="{00000000-0005-0000-0000-00005E340000}"/>
    <cellStyle name="Output 38 2 2" xfId="4505" xr:uid="{00000000-0005-0000-0000-00005F340000}"/>
    <cellStyle name="Output 38 2 2 2" xfId="5991" xr:uid="{00000000-0005-0000-0000-000060340000}"/>
    <cellStyle name="Output 38 2 2 2 2" xfId="8941" xr:uid="{00000000-0005-0000-0000-000061340000}"/>
    <cellStyle name="Output 38 2 2 2 2 2" xfId="13681" xr:uid="{00000000-0005-0000-0000-000062340000}"/>
    <cellStyle name="Output 38 2 2 2 2 3" xfId="16210" xr:uid="{00000000-0005-0000-0000-000063340000}"/>
    <cellStyle name="Output 38 2 2 3" xfId="7482" xr:uid="{00000000-0005-0000-0000-000064340000}"/>
    <cellStyle name="Output 38 2 2 3 2" xfId="12222" xr:uid="{00000000-0005-0000-0000-000065340000}"/>
    <cellStyle name="Output 38 2 2 3 3" xfId="14751" xr:uid="{00000000-0005-0000-0000-000066340000}"/>
    <cellStyle name="Output 38 2 2 4" xfId="10560" xr:uid="{00000000-0005-0000-0000-000067340000}"/>
    <cellStyle name="Output 38 2 2 5" xfId="10022" xr:uid="{00000000-0005-0000-0000-000068340000}"/>
    <cellStyle name="Output 38 2 3" xfId="5547" xr:uid="{00000000-0005-0000-0000-000069340000}"/>
    <cellStyle name="Output 38 2 3 2" xfId="8497" xr:uid="{00000000-0005-0000-0000-00006A340000}"/>
    <cellStyle name="Output 38 2 3 2 2" xfId="13237" xr:uid="{00000000-0005-0000-0000-00006B340000}"/>
    <cellStyle name="Output 38 2 3 2 3" xfId="15766" xr:uid="{00000000-0005-0000-0000-00006C340000}"/>
    <cellStyle name="Output 38 2 4" xfId="5101" xr:uid="{00000000-0005-0000-0000-00006D340000}"/>
    <cellStyle name="Output 38 2 4 2" xfId="8053" xr:uid="{00000000-0005-0000-0000-00006E340000}"/>
    <cellStyle name="Output 38 2 4 2 2" xfId="12793" xr:uid="{00000000-0005-0000-0000-00006F340000}"/>
    <cellStyle name="Output 38 2 4 2 3" xfId="15322" xr:uid="{00000000-0005-0000-0000-000070340000}"/>
    <cellStyle name="Output 38 2 5" xfId="6136" xr:uid="{00000000-0005-0000-0000-000071340000}"/>
    <cellStyle name="Output 38 2 5 2" xfId="11050" xr:uid="{00000000-0005-0000-0000-000072340000}"/>
    <cellStyle name="Output 38 2 6" xfId="6999" xr:uid="{00000000-0005-0000-0000-000073340000}"/>
    <cellStyle name="Output 38 2 6 2" xfId="11768" xr:uid="{00000000-0005-0000-0000-000074340000}"/>
    <cellStyle name="Output 38 2 6 3" xfId="14307" xr:uid="{00000000-0005-0000-0000-000075340000}"/>
    <cellStyle name="Output 38 2 7" xfId="9778" xr:uid="{00000000-0005-0000-0000-000076340000}"/>
    <cellStyle name="Output 38 2 8" xfId="10844" xr:uid="{00000000-0005-0000-0000-000077340000}"/>
    <cellStyle name="Output 38 3" xfId="2725" xr:uid="{00000000-0005-0000-0000-000078340000}"/>
    <cellStyle name="Output 38 3 2" xfId="5546" xr:uid="{00000000-0005-0000-0000-000079340000}"/>
    <cellStyle name="Output 38 3 2 2" xfId="8496" xr:uid="{00000000-0005-0000-0000-00007A340000}"/>
    <cellStyle name="Output 38 3 2 2 2" xfId="13236" xr:uid="{00000000-0005-0000-0000-00007B340000}"/>
    <cellStyle name="Output 38 3 2 2 3" xfId="15765" xr:uid="{00000000-0005-0000-0000-00007C340000}"/>
    <cellStyle name="Output 38 3 3" xfId="5100" xr:uid="{00000000-0005-0000-0000-00007D340000}"/>
    <cellStyle name="Output 38 3 3 2" xfId="8052" xr:uid="{00000000-0005-0000-0000-00007E340000}"/>
    <cellStyle name="Output 38 3 3 2 2" xfId="12792" xr:uid="{00000000-0005-0000-0000-00007F340000}"/>
    <cellStyle name="Output 38 3 3 2 3" xfId="15321" xr:uid="{00000000-0005-0000-0000-000080340000}"/>
    <cellStyle name="Output 38 3 4" xfId="6998" xr:uid="{00000000-0005-0000-0000-000081340000}"/>
    <cellStyle name="Output 38 3 4 2" xfId="11767" xr:uid="{00000000-0005-0000-0000-000082340000}"/>
    <cellStyle name="Output 38 3 4 3" xfId="14306" xr:uid="{00000000-0005-0000-0000-000083340000}"/>
    <cellStyle name="Output 38 3 5" xfId="9777" xr:uid="{00000000-0005-0000-0000-000084340000}"/>
    <cellStyle name="Output 38 3 6" xfId="10930" xr:uid="{00000000-0005-0000-0000-000085340000}"/>
    <cellStyle name="Output 38 4" xfId="4504" xr:uid="{00000000-0005-0000-0000-000086340000}"/>
    <cellStyle name="Output 38 4 2" xfId="5990" xr:uid="{00000000-0005-0000-0000-000087340000}"/>
    <cellStyle name="Output 38 4 2 2" xfId="8940" xr:uid="{00000000-0005-0000-0000-000088340000}"/>
    <cellStyle name="Output 38 4 2 2 2" xfId="13680" xr:uid="{00000000-0005-0000-0000-000089340000}"/>
    <cellStyle name="Output 38 4 2 2 3" xfId="16209" xr:uid="{00000000-0005-0000-0000-00008A340000}"/>
    <cellStyle name="Output 38 4 3" xfId="7481" xr:uid="{00000000-0005-0000-0000-00008B340000}"/>
    <cellStyle name="Output 38 4 3 2" xfId="12221" xr:uid="{00000000-0005-0000-0000-00008C340000}"/>
    <cellStyle name="Output 38 4 3 3" xfId="14750" xr:uid="{00000000-0005-0000-0000-00008D340000}"/>
    <cellStyle name="Output 38 4 4" xfId="10559" xr:uid="{00000000-0005-0000-0000-00008E340000}"/>
    <cellStyle name="Output 38 4 5" xfId="9095" xr:uid="{00000000-0005-0000-0000-00008F340000}"/>
    <cellStyle name="Output 38 5" xfId="4722" xr:uid="{00000000-0005-0000-0000-000090340000}"/>
    <cellStyle name="Output 38 5 2" xfId="7676" xr:uid="{00000000-0005-0000-0000-000091340000}"/>
    <cellStyle name="Output 38 5 2 2" xfId="12416" xr:uid="{00000000-0005-0000-0000-000092340000}"/>
    <cellStyle name="Output 38 5 2 3" xfId="14945" xr:uid="{00000000-0005-0000-0000-000093340000}"/>
    <cellStyle name="Output 38 5 3" xfId="10755" xr:uid="{00000000-0005-0000-0000-000094340000}"/>
    <cellStyle name="Output 38 5 4" xfId="9927" xr:uid="{00000000-0005-0000-0000-000095340000}"/>
    <cellStyle name="Output 38 6" xfId="6137" xr:uid="{00000000-0005-0000-0000-000096340000}"/>
    <cellStyle name="Output 38 6 2" xfId="11051" xr:uid="{00000000-0005-0000-0000-000097340000}"/>
    <cellStyle name="Output 39" xfId="1865" xr:uid="{00000000-0005-0000-0000-000098340000}"/>
    <cellStyle name="Output 39 2" xfId="2728" xr:uid="{00000000-0005-0000-0000-000099340000}"/>
    <cellStyle name="Output 39 2 2" xfId="4507" xr:uid="{00000000-0005-0000-0000-00009A340000}"/>
    <cellStyle name="Output 39 2 2 2" xfId="5993" xr:uid="{00000000-0005-0000-0000-00009B340000}"/>
    <cellStyle name="Output 39 2 2 2 2" xfId="8943" xr:uid="{00000000-0005-0000-0000-00009C340000}"/>
    <cellStyle name="Output 39 2 2 2 2 2" xfId="13683" xr:uid="{00000000-0005-0000-0000-00009D340000}"/>
    <cellStyle name="Output 39 2 2 2 2 3" xfId="16212" xr:uid="{00000000-0005-0000-0000-00009E340000}"/>
    <cellStyle name="Output 39 2 2 3" xfId="7484" xr:uid="{00000000-0005-0000-0000-00009F340000}"/>
    <cellStyle name="Output 39 2 2 3 2" xfId="12224" xr:uid="{00000000-0005-0000-0000-0000A0340000}"/>
    <cellStyle name="Output 39 2 2 3 3" xfId="14753" xr:uid="{00000000-0005-0000-0000-0000A1340000}"/>
    <cellStyle name="Output 39 2 2 4" xfId="10562" xr:uid="{00000000-0005-0000-0000-0000A2340000}"/>
    <cellStyle name="Output 39 2 2 5" xfId="10021" xr:uid="{00000000-0005-0000-0000-0000A3340000}"/>
    <cellStyle name="Output 39 2 3" xfId="5549" xr:uid="{00000000-0005-0000-0000-0000A4340000}"/>
    <cellStyle name="Output 39 2 3 2" xfId="8499" xr:uid="{00000000-0005-0000-0000-0000A5340000}"/>
    <cellStyle name="Output 39 2 3 2 2" xfId="13239" xr:uid="{00000000-0005-0000-0000-0000A6340000}"/>
    <cellStyle name="Output 39 2 3 2 3" xfId="15768" xr:uid="{00000000-0005-0000-0000-0000A7340000}"/>
    <cellStyle name="Output 39 2 4" xfId="5103" xr:uid="{00000000-0005-0000-0000-0000A8340000}"/>
    <cellStyle name="Output 39 2 4 2" xfId="8055" xr:uid="{00000000-0005-0000-0000-0000A9340000}"/>
    <cellStyle name="Output 39 2 4 2 2" xfId="12795" xr:uid="{00000000-0005-0000-0000-0000AA340000}"/>
    <cellStyle name="Output 39 2 4 2 3" xfId="15324" xr:uid="{00000000-0005-0000-0000-0000AB340000}"/>
    <cellStyle name="Output 39 2 5" xfId="6134" xr:uid="{00000000-0005-0000-0000-0000AC340000}"/>
    <cellStyle name="Output 39 2 5 2" xfId="11048" xr:uid="{00000000-0005-0000-0000-0000AD340000}"/>
    <cellStyle name="Output 39 2 6" xfId="7001" xr:uid="{00000000-0005-0000-0000-0000AE340000}"/>
    <cellStyle name="Output 39 2 6 2" xfId="11770" xr:uid="{00000000-0005-0000-0000-0000AF340000}"/>
    <cellStyle name="Output 39 2 6 3" xfId="14309" xr:uid="{00000000-0005-0000-0000-0000B0340000}"/>
    <cellStyle name="Output 39 2 7" xfId="9780" xr:uid="{00000000-0005-0000-0000-0000B1340000}"/>
    <cellStyle name="Output 39 2 8" xfId="10845" xr:uid="{00000000-0005-0000-0000-0000B2340000}"/>
    <cellStyle name="Output 39 3" xfId="2727" xr:uid="{00000000-0005-0000-0000-0000B3340000}"/>
    <cellStyle name="Output 39 3 2" xfId="5548" xr:uid="{00000000-0005-0000-0000-0000B4340000}"/>
    <cellStyle name="Output 39 3 2 2" xfId="8498" xr:uid="{00000000-0005-0000-0000-0000B5340000}"/>
    <cellStyle name="Output 39 3 2 2 2" xfId="13238" xr:uid="{00000000-0005-0000-0000-0000B6340000}"/>
    <cellStyle name="Output 39 3 2 2 3" xfId="15767" xr:uid="{00000000-0005-0000-0000-0000B7340000}"/>
    <cellStyle name="Output 39 3 3" xfId="5102" xr:uid="{00000000-0005-0000-0000-0000B8340000}"/>
    <cellStyle name="Output 39 3 3 2" xfId="8054" xr:uid="{00000000-0005-0000-0000-0000B9340000}"/>
    <cellStyle name="Output 39 3 3 2 2" xfId="12794" xr:uid="{00000000-0005-0000-0000-0000BA340000}"/>
    <cellStyle name="Output 39 3 3 2 3" xfId="15323" xr:uid="{00000000-0005-0000-0000-0000BB340000}"/>
    <cellStyle name="Output 39 3 4" xfId="7000" xr:uid="{00000000-0005-0000-0000-0000BC340000}"/>
    <cellStyle name="Output 39 3 4 2" xfId="11769" xr:uid="{00000000-0005-0000-0000-0000BD340000}"/>
    <cellStyle name="Output 39 3 4 3" xfId="14308" xr:uid="{00000000-0005-0000-0000-0000BE340000}"/>
    <cellStyle name="Output 39 3 5" xfId="9779" xr:uid="{00000000-0005-0000-0000-0000BF340000}"/>
    <cellStyle name="Output 39 3 6" xfId="10886" xr:uid="{00000000-0005-0000-0000-0000C0340000}"/>
    <cellStyle name="Output 39 4" xfId="4506" xr:uid="{00000000-0005-0000-0000-0000C1340000}"/>
    <cellStyle name="Output 39 4 2" xfId="5992" xr:uid="{00000000-0005-0000-0000-0000C2340000}"/>
    <cellStyle name="Output 39 4 2 2" xfId="8942" xr:uid="{00000000-0005-0000-0000-0000C3340000}"/>
    <cellStyle name="Output 39 4 2 2 2" xfId="13682" xr:uid="{00000000-0005-0000-0000-0000C4340000}"/>
    <cellStyle name="Output 39 4 2 2 3" xfId="16211" xr:uid="{00000000-0005-0000-0000-0000C5340000}"/>
    <cellStyle name="Output 39 4 3" xfId="7483" xr:uid="{00000000-0005-0000-0000-0000C6340000}"/>
    <cellStyle name="Output 39 4 3 2" xfId="12223" xr:uid="{00000000-0005-0000-0000-0000C7340000}"/>
    <cellStyle name="Output 39 4 3 3" xfId="14752" xr:uid="{00000000-0005-0000-0000-0000C8340000}"/>
    <cellStyle name="Output 39 4 4" xfId="10561" xr:uid="{00000000-0005-0000-0000-0000C9340000}"/>
    <cellStyle name="Output 39 4 5" xfId="9094" xr:uid="{00000000-0005-0000-0000-0000CA340000}"/>
    <cellStyle name="Output 39 5" xfId="4723" xr:uid="{00000000-0005-0000-0000-0000CB340000}"/>
    <cellStyle name="Output 39 5 2" xfId="7677" xr:uid="{00000000-0005-0000-0000-0000CC340000}"/>
    <cellStyle name="Output 39 5 2 2" xfId="12417" xr:uid="{00000000-0005-0000-0000-0000CD340000}"/>
    <cellStyle name="Output 39 5 2 3" xfId="14946" xr:uid="{00000000-0005-0000-0000-0000CE340000}"/>
    <cellStyle name="Output 39 5 3" xfId="10756" xr:uid="{00000000-0005-0000-0000-0000CF340000}"/>
    <cellStyle name="Output 39 5 4" xfId="9004" xr:uid="{00000000-0005-0000-0000-0000D0340000}"/>
    <cellStyle name="Output 39 6" xfId="6135" xr:uid="{00000000-0005-0000-0000-0000D1340000}"/>
    <cellStyle name="Output 39 6 2" xfId="11049" xr:uid="{00000000-0005-0000-0000-0000D2340000}"/>
    <cellStyle name="Output 4" xfId="1866" xr:uid="{00000000-0005-0000-0000-0000D3340000}"/>
    <cellStyle name="Output 4 2" xfId="2730" xr:uid="{00000000-0005-0000-0000-0000D4340000}"/>
    <cellStyle name="Output 4 2 2" xfId="4509" xr:uid="{00000000-0005-0000-0000-0000D5340000}"/>
    <cellStyle name="Output 4 2 2 2" xfId="5995" xr:uid="{00000000-0005-0000-0000-0000D6340000}"/>
    <cellStyle name="Output 4 2 2 2 2" xfId="8945" xr:uid="{00000000-0005-0000-0000-0000D7340000}"/>
    <cellStyle name="Output 4 2 2 2 2 2" xfId="13685" xr:uid="{00000000-0005-0000-0000-0000D8340000}"/>
    <cellStyle name="Output 4 2 2 2 2 3" xfId="16214" xr:uid="{00000000-0005-0000-0000-0000D9340000}"/>
    <cellStyle name="Output 4 2 2 3" xfId="7486" xr:uid="{00000000-0005-0000-0000-0000DA340000}"/>
    <cellStyle name="Output 4 2 2 3 2" xfId="12226" xr:uid="{00000000-0005-0000-0000-0000DB340000}"/>
    <cellStyle name="Output 4 2 2 3 3" xfId="14755" xr:uid="{00000000-0005-0000-0000-0000DC340000}"/>
    <cellStyle name="Output 4 2 2 4" xfId="10564" xr:uid="{00000000-0005-0000-0000-0000DD340000}"/>
    <cellStyle name="Output 4 2 2 5" xfId="65" xr:uid="{00000000-0005-0000-0000-0000DE340000}"/>
    <cellStyle name="Output 4 2 3" xfId="5551" xr:uid="{00000000-0005-0000-0000-0000DF340000}"/>
    <cellStyle name="Output 4 2 3 2" xfId="8501" xr:uid="{00000000-0005-0000-0000-0000E0340000}"/>
    <cellStyle name="Output 4 2 3 2 2" xfId="13241" xr:uid="{00000000-0005-0000-0000-0000E1340000}"/>
    <cellStyle name="Output 4 2 3 2 3" xfId="15770" xr:uid="{00000000-0005-0000-0000-0000E2340000}"/>
    <cellStyle name="Output 4 2 4" xfId="5105" xr:uid="{00000000-0005-0000-0000-0000E3340000}"/>
    <cellStyle name="Output 4 2 4 2" xfId="8057" xr:uid="{00000000-0005-0000-0000-0000E4340000}"/>
    <cellStyle name="Output 4 2 4 2 2" xfId="12797" xr:uid="{00000000-0005-0000-0000-0000E5340000}"/>
    <cellStyle name="Output 4 2 4 2 3" xfId="15326" xr:uid="{00000000-0005-0000-0000-0000E6340000}"/>
    <cellStyle name="Output 4 2 5" xfId="6132" xr:uid="{00000000-0005-0000-0000-0000E7340000}"/>
    <cellStyle name="Output 4 2 5 2" xfId="11046" xr:uid="{00000000-0005-0000-0000-0000E8340000}"/>
    <cellStyle name="Output 4 2 6" xfId="7003" xr:uid="{00000000-0005-0000-0000-0000E9340000}"/>
    <cellStyle name="Output 4 2 6 2" xfId="11772" xr:uid="{00000000-0005-0000-0000-0000EA340000}"/>
    <cellStyle name="Output 4 2 6 3" xfId="14311" xr:uid="{00000000-0005-0000-0000-0000EB340000}"/>
    <cellStyle name="Output 4 2 7" xfId="9782" xr:uid="{00000000-0005-0000-0000-0000EC340000}"/>
    <cellStyle name="Output 4 2 8" xfId="10931" xr:uid="{00000000-0005-0000-0000-0000ED340000}"/>
    <cellStyle name="Output 4 3" xfId="2729" xr:uid="{00000000-0005-0000-0000-0000EE340000}"/>
    <cellStyle name="Output 4 3 2" xfId="5550" xr:uid="{00000000-0005-0000-0000-0000EF340000}"/>
    <cellStyle name="Output 4 3 2 2" xfId="8500" xr:uid="{00000000-0005-0000-0000-0000F0340000}"/>
    <cellStyle name="Output 4 3 2 2 2" xfId="13240" xr:uid="{00000000-0005-0000-0000-0000F1340000}"/>
    <cellStyle name="Output 4 3 2 2 3" xfId="15769" xr:uid="{00000000-0005-0000-0000-0000F2340000}"/>
    <cellStyle name="Output 4 3 3" xfId="5104" xr:uid="{00000000-0005-0000-0000-0000F3340000}"/>
    <cellStyle name="Output 4 3 3 2" xfId="8056" xr:uid="{00000000-0005-0000-0000-0000F4340000}"/>
    <cellStyle name="Output 4 3 3 2 2" xfId="12796" xr:uid="{00000000-0005-0000-0000-0000F5340000}"/>
    <cellStyle name="Output 4 3 3 2 3" xfId="15325" xr:uid="{00000000-0005-0000-0000-0000F6340000}"/>
    <cellStyle name="Output 4 3 4" xfId="7002" xr:uid="{00000000-0005-0000-0000-0000F7340000}"/>
    <cellStyle name="Output 4 3 4 2" xfId="11771" xr:uid="{00000000-0005-0000-0000-0000F8340000}"/>
    <cellStyle name="Output 4 3 4 3" xfId="14310" xr:uid="{00000000-0005-0000-0000-0000F9340000}"/>
    <cellStyle name="Output 4 3 5" xfId="9781" xr:uid="{00000000-0005-0000-0000-0000FA340000}"/>
    <cellStyle name="Output 4 3 6" xfId="10887" xr:uid="{00000000-0005-0000-0000-0000FB340000}"/>
    <cellStyle name="Output 4 4" xfId="4508" xr:uid="{00000000-0005-0000-0000-0000FC340000}"/>
    <cellStyle name="Output 4 4 2" xfId="5994" xr:uid="{00000000-0005-0000-0000-0000FD340000}"/>
    <cellStyle name="Output 4 4 2 2" xfId="8944" xr:uid="{00000000-0005-0000-0000-0000FE340000}"/>
    <cellStyle name="Output 4 4 2 2 2" xfId="13684" xr:uid="{00000000-0005-0000-0000-0000FF340000}"/>
    <cellStyle name="Output 4 4 2 2 3" xfId="16213" xr:uid="{00000000-0005-0000-0000-000000350000}"/>
    <cellStyle name="Output 4 4 3" xfId="7485" xr:uid="{00000000-0005-0000-0000-000001350000}"/>
    <cellStyle name="Output 4 4 3 2" xfId="12225" xr:uid="{00000000-0005-0000-0000-000002350000}"/>
    <cellStyle name="Output 4 4 3 3" xfId="14754" xr:uid="{00000000-0005-0000-0000-000003350000}"/>
    <cellStyle name="Output 4 4 4" xfId="10563" xr:uid="{00000000-0005-0000-0000-000004350000}"/>
    <cellStyle name="Output 4 4 5" xfId="9093" xr:uid="{00000000-0005-0000-0000-000005350000}"/>
    <cellStyle name="Output 4 5" xfId="4724" xr:uid="{00000000-0005-0000-0000-000006350000}"/>
    <cellStyle name="Output 4 5 2" xfId="7678" xr:uid="{00000000-0005-0000-0000-000007350000}"/>
    <cellStyle name="Output 4 5 2 2" xfId="12418" xr:uid="{00000000-0005-0000-0000-000008350000}"/>
    <cellStyle name="Output 4 5 2 3" xfId="14947" xr:uid="{00000000-0005-0000-0000-000009350000}"/>
    <cellStyle name="Output 4 5 3" xfId="10757" xr:uid="{00000000-0005-0000-0000-00000A350000}"/>
    <cellStyle name="Output 4 5 4" xfId="9926" xr:uid="{00000000-0005-0000-0000-00000B350000}"/>
    <cellStyle name="Output 4 6" xfId="6133" xr:uid="{00000000-0005-0000-0000-00000C350000}"/>
    <cellStyle name="Output 4 6 2" xfId="11047" xr:uid="{00000000-0005-0000-0000-00000D350000}"/>
    <cellStyle name="Output 40" xfId="1867" xr:uid="{00000000-0005-0000-0000-00000E350000}"/>
    <cellStyle name="Output 40 2" xfId="2732" xr:uid="{00000000-0005-0000-0000-00000F350000}"/>
    <cellStyle name="Output 40 2 2" xfId="4511" xr:uid="{00000000-0005-0000-0000-000010350000}"/>
    <cellStyle name="Output 40 2 2 2" xfId="5997" xr:uid="{00000000-0005-0000-0000-000011350000}"/>
    <cellStyle name="Output 40 2 2 2 2" xfId="8947" xr:uid="{00000000-0005-0000-0000-000012350000}"/>
    <cellStyle name="Output 40 2 2 2 2 2" xfId="13687" xr:uid="{00000000-0005-0000-0000-000013350000}"/>
    <cellStyle name="Output 40 2 2 2 2 3" xfId="16216" xr:uid="{00000000-0005-0000-0000-000014350000}"/>
    <cellStyle name="Output 40 2 2 3" xfId="7488" xr:uid="{00000000-0005-0000-0000-000015350000}"/>
    <cellStyle name="Output 40 2 2 3 2" xfId="12228" xr:uid="{00000000-0005-0000-0000-000016350000}"/>
    <cellStyle name="Output 40 2 2 3 3" xfId="14757" xr:uid="{00000000-0005-0000-0000-000017350000}"/>
    <cellStyle name="Output 40 2 2 4" xfId="10566" xr:uid="{00000000-0005-0000-0000-000018350000}"/>
    <cellStyle name="Output 40 2 2 5" xfId="9092" xr:uid="{00000000-0005-0000-0000-000019350000}"/>
    <cellStyle name="Output 40 2 3" xfId="5553" xr:uid="{00000000-0005-0000-0000-00001A350000}"/>
    <cellStyle name="Output 40 2 3 2" xfId="8503" xr:uid="{00000000-0005-0000-0000-00001B350000}"/>
    <cellStyle name="Output 40 2 3 2 2" xfId="13243" xr:uid="{00000000-0005-0000-0000-00001C350000}"/>
    <cellStyle name="Output 40 2 3 2 3" xfId="15772" xr:uid="{00000000-0005-0000-0000-00001D350000}"/>
    <cellStyle name="Output 40 2 4" xfId="5107" xr:uid="{00000000-0005-0000-0000-00001E350000}"/>
    <cellStyle name="Output 40 2 4 2" xfId="8059" xr:uid="{00000000-0005-0000-0000-00001F350000}"/>
    <cellStyle name="Output 40 2 4 2 2" xfId="12799" xr:uid="{00000000-0005-0000-0000-000020350000}"/>
    <cellStyle name="Output 40 2 4 2 3" xfId="15328" xr:uid="{00000000-0005-0000-0000-000021350000}"/>
    <cellStyle name="Output 40 2 5" xfId="6130" xr:uid="{00000000-0005-0000-0000-000022350000}"/>
    <cellStyle name="Output 40 2 5 2" xfId="11044" xr:uid="{00000000-0005-0000-0000-000023350000}"/>
    <cellStyle name="Output 40 2 6" xfId="7005" xr:uid="{00000000-0005-0000-0000-000024350000}"/>
    <cellStyle name="Output 40 2 6 2" xfId="11774" xr:uid="{00000000-0005-0000-0000-000025350000}"/>
    <cellStyle name="Output 40 2 6 3" xfId="14313" xr:uid="{00000000-0005-0000-0000-000026350000}"/>
    <cellStyle name="Output 40 2 7" xfId="9784" xr:uid="{00000000-0005-0000-0000-000027350000}"/>
    <cellStyle name="Output 40 2 8" xfId="10928" xr:uid="{00000000-0005-0000-0000-000028350000}"/>
    <cellStyle name="Output 40 3" xfId="2731" xr:uid="{00000000-0005-0000-0000-000029350000}"/>
    <cellStyle name="Output 40 3 2" xfId="5552" xr:uid="{00000000-0005-0000-0000-00002A350000}"/>
    <cellStyle name="Output 40 3 2 2" xfId="8502" xr:uid="{00000000-0005-0000-0000-00002B350000}"/>
    <cellStyle name="Output 40 3 2 2 2" xfId="13242" xr:uid="{00000000-0005-0000-0000-00002C350000}"/>
    <cellStyle name="Output 40 3 2 2 3" xfId="15771" xr:uid="{00000000-0005-0000-0000-00002D350000}"/>
    <cellStyle name="Output 40 3 3" xfId="5106" xr:uid="{00000000-0005-0000-0000-00002E350000}"/>
    <cellStyle name="Output 40 3 3 2" xfId="8058" xr:uid="{00000000-0005-0000-0000-00002F350000}"/>
    <cellStyle name="Output 40 3 3 2 2" xfId="12798" xr:uid="{00000000-0005-0000-0000-000030350000}"/>
    <cellStyle name="Output 40 3 3 2 3" xfId="15327" xr:uid="{00000000-0005-0000-0000-000031350000}"/>
    <cellStyle name="Output 40 3 4" xfId="7004" xr:uid="{00000000-0005-0000-0000-000032350000}"/>
    <cellStyle name="Output 40 3 4 2" xfId="11773" xr:uid="{00000000-0005-0000-0000-000033350000}"/>
    <cellStyle name="Output 40 3 4 3" xfId="14312" xr:uid="{00000000-0005-0000-0000-000034350000}"/>
    <cellStyle name="Output 40 3 5" xfId="9783" xr:uid="{00000000-0005-0000-0000-000035350000}"/>
    <cellStyle name="Output 40 3 6" xfId="9272" xr:uid="{00000000-0005-0000-0000-000036350000}"/>
    <cellStyle name="Output 40 4" xfId="4510" xr:uid="{00000000-0005-0000-0000-000037350000}"/>
    <cellStyle name="Output 40 4 2" xfId="5996" xr:uid="{00000000-0005-0000-0000-000038350000}"/>
    <cellStyle name="Output 40 4 2 2" xfId="8946" xr:uid="{00000000-0005-0000-0000-000039350000}"/>
    <cellStyle name="Output 40 4 2 2 2" xfId="13686" xr:uid="{00000000-0005-0000-0000-00003A350000}"/>
    <cellStyle name="Output 40 4 2 2 3" xfId="16215" xr:uid="{00000000-0005-0000-0000-00003B350000}"/>
    <cellStyle name="Output 40 4 3" xfId="7487" xr:uid="{00000000-0005-0000-0000-00003C350000}"/>
    <cellStyle name="Output 40 4 3 2" xfId="12227" xr:uid="{00000000-0005-0000-0000-00003D350000}"/>
    <cellStyle name="Output 40 4 3 3" xfId="14756" xr:uid="{00000000-0005-0000-0000-00003E350000}"/>
    <cellStyle name="Output 40 4 4" xfId="10565" xr:uid="{00000000-0005-0000-0000-00003F350000}"/>
    <cellStyle name="Output 40 4 5" xfId="10020" xr:uid="{00000000-0005-0000-0000-000040350000}"/>
    <cellStyle name="Output 40 5" xfId="4725" xr:uid="{00000000-0005-0000-0000-000041350000}"/>
    <cellStyle name="Output 40 5 2" xfId="7679" xr:uid="{00000000-0005-0000-0000-000042350000}"/>
    <cellStyle name="Output 40 5 2 2" xfId="12419" xr:uid="{00000000-0005-0000-0000-000043350000}"/>
    <cellStyle name="Output 40 5 2 3" xfId="14948" xr:uid="{00000000-0005-0000-0000-000044350000}"/>
    <cellStyle name="Output 40 5 3" xfId="10758" xr:uid="{00000000-0005-0000-0000-000045350000}"/>
    <cellStyle name="Output 40 5 4" xfId="9003" xr:uid="{00000000-0005-0000-0000-000046350000}"/>
    <cellStyle name="Output 40 6" xfId="6131" xr:uid="{00000000-0005-0000-0000-000047350000}"/>
    <cellStyle name="Output 40 6 2" xfId="11045" xr:uid="{00000000-0005-0000-0000-000048350000}"/>
    <cellStyle name="Output 41" xfId="1868" xr:uid="{00000000-0005-0000-0000-000049350000}"/>
    <cellStyle name="Output 41 2" xfId="2734" xr:uid="{00000000-0005-0000-0000-00004A350000}"/>
    <cellStyle name="Output 41 2 2" xfId="4513" xr:uid="{00000000-0005-0000-0000-00004B350000}"/>
    <cellStyle name="Output 41 2 2 2" xfId="5999" xr:uid="{00000000-0005-0000-0000-00004C350000}"/>
    <cellStyle name="Output 41 2 2 2 2" xfId="8949" xr:uid="{00000000-0005-0000-0000-00004D350000}"/>
    <cellStyle name="Output 41 2 2 2 2 2" xfId="13689" xr:uid="{00000000-0005-0000-0000-00004E350000}"/>
    <cellStyle name="Output 41 2 2 2 2 3" xfId="16218" xr:uid="{00000000-0005-0000-0000-00004F350000}"/>
    <cellStyle name="Output 41 2 2 3" xfId="7490" xr:uid="{00000000-0005-0000-0000-000050350000}"/>
    <cellStyle name="Output 41 2 2 3 2" xfId="12230" xr:uid="{00000000-0005-0000-0000-000051350000}"/>
    <cellStyle name="Output 41 2 2 3 3" xfId="14759" xr:uid="{00000000-0005-0000-0000-000052350000}"/>
    <cellStyle name="Output 41 2 2 4" xfId="10568" xr:uid="{00000000-0005-0000-0000-000053350000}"/>
    <cellStyle name="Output 41 2 2 5" xfId="9091" xr:uid="{00000000-0005-0000-0000-000054350000}"/>
    <cellStyle name="Output 41 2 3" xfId="5555" xr:uid="{00000000-0005-0000-0000-000055350000}"/>
    <cellStyle name="Output 41 2 3 2" xfId="8505" xr:uid="{00000000-0005-0000-0000-000056350000}"/>
    <cellStyle name="Output 41 2 3 2 2" xfId="13245" xr:uid="{00000000-0005-0000-0000-000057350000}"/>
    <cellStyle name="Output 41 2 3 2 3" xfId="15774" xr:uid="{00000000-0005-0000-0000-000058350000}"/>
    <cellStyle name="Output 41 2 4" xfId="5109" xr:uid="{00000000-0005-0000-0000-000059350000}"/>
    <cellStyle name="Output 41 2 4 2" xfId="8061" xr:uid="{00000000-0005-0000-0000-00005A350000}"/>
    <cellStyle name="Output 41 2 4 2 2" xfId="12801" xr:uid="{00000000-0005-0000-0000-00005B350000}"/>
    <cellStyle name="Output 41 2 4 2 3" xfId="15330" xr:uid="{00000000-0005-0000-0000-00005C350000}"/>
    <cellStyle name="Output 41 2 5" xfId="6128" xr:uid="{00000000-0005-0000-0000-00005D350000}"/>
    <cellStyle name="Output 41 2 5 2" xfId="11042" xr:uid="{00000000-0005-0000-0000-00005E350000}"/>
    <cellStyle name="Output 41 2 6" xfId="7007" xr:uid="{00000000-0005-0000-0000-00005F350000}"/>
    <cellStyle name="Output 41 2 6 2" xfId="11776" xr:uid="{00000000-0005-0000-0000-000060350000}"/>
    <cellStyle name="Output 41 2 6 3" xfId="14315" xr:uid="{00000000-0005-0000-0000-000061350000}"/>
    <cellStyle name="Output 41 2 7" xfId="9786" xr:uid="{00000000-0005-0000-0000-000062350000}"/>
    <cellStyle name="Output 41 2 8" xfId="10884" xr:uid="{00000000-0005-0000-0000-000063350000}"/>
    <cellStyle name="Output 41 3" xfId="2733" xr:uid="{00000000-0005-0000-0000-000064350000}"/>
    <cellStyle name="Output 41 3 2" xfId="5554" xr:uid="{00000000-0005-0000-0000-000065350000}"/>
    <cellStyle name="Output 41 3 2 2" xfId="8504" xr:uid="{00000000-0005-0000-0000-000066350000}"/>
    <cellStyle name="Output 41 3 2 2 2" xfId="13244" xr:uid="{00000000-0005-0000-0000-000067350000}"/>
    <cellStyle name="Output 41 3 2 2 3" xfId="15773" xr:uid="{00000000-0005-0000-0000-000068350000}"/>
    <cellStyle name="Output 41 3 3" xfId="5108" xr:uid="{00000000-0005-0000-0000-000069350000}"/>
    <cellStyle name="Output 41 3 3 2" xfId="8060" xr:uid="{00000000-0005-0000-0000-00006A350000}"/>
    <cellStyle name="Output 41 3 3 2 2" xfId="12800" xr:uid="{00000000-0005-0000-0000-00006B350000}"/>
    <cellStyle name="Output 41 3 3 2 3" xfId="15329" xr:uid="{00000000-0005-0000-0000-00006C350000}"/>
    <cellStyle name="Output 41 3 4" xfId="7006" xr:uid="{00000000-0005-0000-0000-00006D350000}"/>
    <cellStyle name="Output 41 3 4 2" xfId="11775" xr:uid="{00000000-0005-0000-0000-00006E350000}"/>
    <cellStyle name="Output 41 3 4 3" xfId="14314" xr:uid="{00000000-0005-0000-0000-00006F350000}"/>
    <cellStyle name="Output 41 3 5" xfId="9785" xr:uid="{00000000-0005-0000-0000-000070350000}"/>
    <cellStyle name="Output 41 3 6" xfId="10842" xr:uid="{00000000-0005-0000-0000-000071350000}"/>
    <cellStyle name="Output 41 4" xfId="4512" xr:uid="{00000000-0005-0000-0000-000072350000}"/>
    <cellStyle name="Output 41 4 2" xfId="5998" xr:uid="{00000000-0005-0000-0000-000073350000}"/>
    <cellStyle name="Output 41 4 2 2" xfId="8948" xr:uid="{00000000-0005-0000-0000-000074350000}"/>
    <cellStyle name="Output 41 4 2 2 2" xfId="13688" xr:uid="{00000000-0005-0000-0000-000075350000}"/>
    <cellStyle name="Output 41 4 2 2 3" xfId="16217" xr:uid="{00000000-0005-0000-0000-000076350000}"/>
    <cellStyle name="Output 41 4 3" xfId="7489" xr:uid="{00000000-0005-0000-0000-000077350000}"/>
    <cellStyle name="Output 41 4 3 2" xfId="12229" xr:uid="{00000000-0005-0000-0000-000078350000}"/>
    <cellStyle name="Output 41 4 3 3" xfId="14758" xr:uid="{00000000-0005-0000-0000-000079350000}"/>
    <cellStyle name="Output 41 4 4" xfId="10567" xr:uid="{00000000-0005-0000-0000-00007A350000}"/>
    <cellStyle name="Output 41 4 5" xfId="10019" xr:uid="{00000000-0005-0000-0000-00007B350000}"/>
    <cellStyle name="Output 41 5" xfId="4726" xr:uid="{00000000-0005-0000-0000-00007C350000}"/>
    <cellStyle name="Output 41 5 2" xfId="7680" xr:uid="{00000000-0005-0000-0000-00007D350000}"/>
    <cellStyle name="Output 41 5 2 2" xfId="12420" xr:uid="{00000000-0005-0000-0000-00007E350000}"/>
    <cellStyle name="Output 41 5 2 3" xfId="14949" xr:uid="{00000000-0005-0000-0000-00007F350000}"/>
    <cellStyle name="Output 41 5 3" xfId="10759" xr:uid="{00000000-0005-0000-0000-000080350000}"/>
    <cellStyle name="Output 41 5 4" xfId="9925" xr:uid="{00000000-0005-0000-0000-000081350000}"/>
    <cellStyle name="Output 41 6" xfId="6129" xr:uid="{00000000-0005-0000-0000-000082350000}"/>
    <cellStyle name="Output 41 6 2" xfId="11043" xr:uid="{00000000-0005-0000-0000-000083350000}"/>
    <cellStyle name="Output 42" xfId="1869" xr:uid="{00000000-0005-0000-0000-000084350000}"/>
    <cellStyle name="Output 42 2" xfId="2736" xr:uid="{00000000-0005-0000-0000-000085350000}"/>
    <cellStyle name="Output 42 2 2" xfId="4515" xr:uid="{00000000-0005-0000-0000-000086350000}"/>
    <cellStyle name="Output 42 2 2 2" xfId="6001" xr:uid="{00000000-0005-0000-0000-000087350000}"/>
    <cellStyle name="Output 42 2 2 2 2" xfId="8951" xr:uid="{00000000-0005-0000-0000-000088350000}"/>
    <cellStyle name="Output 42 2 2 2 2 2" xfId="13691" xr:uid="{00000000-0005-0000-0000-000089350000}"/>
    <cellStyle name="Output 42 2 2 2 2 3" xfId="16220" xr:uid="{00000000-0005-0000-0000-00008A350000}"/>
    <cellStyle name="Output 42 2 2 3" xfId="7492" xr:uid="{00000000-0005-0000-0000-00008B350000}"/>
    <cellStyle name="Output 42 2 2 3 2" xfId="12232" xr:uid="{00000000-0005-0000-0000-00008C350000}"/>
    <cellStyle name="Output 42 2 2 3 3" xfId="14761" xr:uid="{00000000-0005-0000-0000-00008D350000}"/>
    <cellStyle name="Output 42 2 2 4" xfId="10570" xr:uid="{00000000-0005-0000-0000-00008E350000}"/>
    <cellStyle name="Output 42 2 2 5" xfId="9090" xr:uid="{00000000-0005-0000-0000-00008F350000}"/>
    <cellStyle name="Output 42 2 3" xfId="5557" xr:uid="{00000000-0005-0000-0000-000090350000}"/>
    <cellStyle name="Output 42 2 3 2" xfId="8507" xr:uid="{00000000-0005-0000-0000-000091350000}"/>
    <cellStyle name="Output 42 2 3 2 2" xfId="13247" xr:uid="{00000000-0005-0000-0000-000092350000}"/>
    <cellStyle name="Output 42 2 3 2 3" xfId="15776" xr:uid="{00000000-0005-0000-0000-000093350000}"/>
    <cellStyle name="Output 42 2 4" xfId="5111" xr:uid="{00000000-0005-0000-0000-000094350000}"/>
    <cellStyle name="Output 42 2 4 2" xfId="8063" xr:uid="{00000000-0005-0000-0000-000095350000}"/>
    <cellStyle name="Output 42 2 4 2 2" xfId="12803" xr:uid="{00000000-0005-0000-0000-000096350000}"/>
    <cellStyle name="Output 42 2 4 2 3" xfId="15332" xr:uid="{00000000-0005-0000-0000-000097350000}"/>
    <cellStyle name="Output 42 2 5" xfId="6126" xr:uid="{00000000-0005-0000-0000-000098350000}"/>
    <cellStyle name="Output 42 2 5 2" xfId="11040" xr:uid="{00000000-0005-0000-0000-000099350000}"/>
    <cellStyle name="Output 42 2 6" xfId="7009" xr:uid="{00000000-0005-0000-0000-00009A350000}"/>
    <cellStyle name="Output 42 2 6 2" xfId="11778" xr:uid="{00000000-0005-0000-0000-00009B350000}"/>
    <cellStyle name="Output 42 2 6 3" xfId="14317" xr:uid="{00000000-0005-0000-0000-00009C350000}"/>
    <cellStyle name="Output 42 2 7" xfId="9788" xr:uid="{00000000-0005-0000-0000-00009D350000}"/>
    <cellStyle name="Output 42 2 8" xfId="10885" xr:uid="{00000000-0005-0000-0000-00009E350000}"/>
    <cellStyle name="Output 42 3" xfId="2735" xr:uid="{00000000-0005-0000-0000-00009F350000}"/>
    <cellStyle name="Output 42 3 2" xfId="5556" xr:uid="{00000000-0005-0000-0000-0000A0350000}"/>
    <cellStyle name="Output 42 3 2 2" xfId="8506" xr:uid="{00000000-0005-0000-0000-0000A1350000}"/>
    <cellStyle name="Output 42 3 2 2 2" xfId="13246" xr:uid="{00000000-0005-0000-0000-0000A2350000}"/>
    <cellStyle name="Output 42 3 2 2 3" xfId="15775" xr:uid="{00000000-0005-0000-0000-0000A3350000}"/>
    <cellStyle name="Output 42 3 3" xfId="5110" xr:uid="{00000000-0005-0000-0000-0000A4350000}"/>
    <cellStyle name="Output 42 3 3 2" xfId="8062" xr:uid="{00000000-0005-0000-0000-0000A5350000}"/>
    <cellStyle name="Output 42 3 3 2 2" xfId="12802" xr:uid="{00000000-0005-0000-0000-0000A6350000}"/>
    <cellStyle name="Output 42 3 3 2 3" xfId="15331" xr:uid="{00000000-0005-0000-0000-0000A7350000}"/>
    <cellStyle name="Output 42 3 4" xfId="7008" xr:uid="{00000000-0005-0000-0000-0000A8350000}"/>
    <cellStyle name="Output 42 3 4 2" xfId="11777" xr:uid="{00000000-0005-0000-0000-0000A9350000}"/>
    <cellStyle name="Output 42 3 4 3" xfId="14316" xr:uid="{00000000-0005-0000-0000-0000AA350000}"/>
    <cellStyle name="Output 42 3 5" xfId="9787" xr:uid="{00000000-0005-0000-0000-0000AB350000}"/>
    <cellStyle name="Output 42 3 6" xfId="10843" xr:uid="{00000000-0005-0000-0000-0000AC350000}"/>
    <cellStyle name="Output 42 4" xfId="4514" xr:uid="{00000000-0005-0000-0000-0000AD350000}"/>
    <cellStyle name="Output 42 4 2" xfId="6000" xr:uid="{00000000-0005-0000-0000-0000AE350000}"/>
    <cellStyle name="Output 42 4 2 2" xfId="8950" xr:uid="{00000000-0005-0000-0000-0000AF350000}"/>
    <cellStyle name="Output 42 4 2 2 2" xfId="13690" xr:uid="{00000000-0005-0000-0000-0000B0350000}"/>
    <cellStyle name="Output 42 4 2 2 3" xfId="16219" xr:uid="{00000000-0005-0000-0000-0000B1350000}"/>
    <cellStyle name="Output 42 4 3" xfId="7491" xr:uid="{00000000-0005-0000-0000-0000B2350000}"/>
    <cellStyle name="Output 42 4 3 2" xfId="12231" xr:uid="{00000000-0005-0000-0000-0000B3350000}"/>
    <cellStyle name="Output 42 4 3 3" xfId="14760" xr:uid="{00000000-0005-0000-0000-0000B4350000}"/>
    <cellStyle name="Output 42 4 4" xfId="10569" xr:uid="{00000000-0005-0000-0000-0000B5350000}"/>
    <cellStyle name="Output 42 4 5" xfId="10018" xr:uid="{00000000-0005-0000-0000-0000B6350000}"/>
    <cellStyle name="Output 42 5" xfId="4727" xr:uid="{00000000-0005-0000-0000-0000B7350000}"/>
    <cellStyle name="Output 42 5 2" xfId="7681" xr:uid="{00000000-0005-0000-0000-0000B8350000}"/>
    <cellStyle name="Output 42 5 2 2" xfId="12421" xr:uid="{00000000-0005-0000-0000-0000B9350000}"/>
    <cellStyle name="Output 42 5 2 3" xfId="14950" xr:uid="{00000000-0005-0000-0000-0000BA350000}"/>
    <cellStyle name="Output 42 5 3" xfId="10760" xr:uid="{00000000-0005-0000-0000-0000BB350000}"/>
    <cellStyle name="Output 42 5 4" xfId="9002" xr:uid="{00000000-0005-0000-0000-0000BC350000}"/>
    <cellStyle name="Output 42 6" xfId="6127" xr:uid="{00000000-0005-0000-0000-0000BD350000}"/>
    <cellStyle name="Output 42 6 2" xfId="11041" xr:uid="{00000000-0005-0000-0000-0000BE350000}"/>
    <cellStyle name="Output 43" xfId="1870" xr:uid="{00000000-0005-0000-0000-0000BF350000}"/>
    <cellStyle name="Output 43 2" xfId="2738" xr:uid="{00000000-0005-0000-0000-0000C0350000}"/>
    <cellStyle name="Output 43 2 2" xfId="4517" xr:uid="{00000000-0005-0000-0000-0000C1350000}"/>
    <cellStyle name="Output 43 2 2 2" xfId="6003" xr:uid="{00000000-0005-0000-0000-0000C2350000}"/>
    <cellStyle name="Output 43 2 2 2 2" xfId="8953" xr:uid="{00000000-0005-0000-0000-0000C3350000}"/>
    <cellStyle name="Output 43 2 2 2 2 2" xfId="13693" xr:uid="{00000000-0005-0000-0000-0000C4350000}"/>
    <cellStyle name="Output 43 2 2 2 2 3" xfId="16222" xr:uid="{00000000-0005-0000-0000-0000C5350000}"/>
    <cellStyle name="Output 43 2 2 3" xfId="7494" xr:uid="{00000000-0005-0000-0000-0000C6350000}"/>
    <cellStyle name="Output 43 2 2 3 2" xfId="12234" xr:uid="{00000000-0005-0000-0000-0000C7350000}"/>
    <cellStyle name="Output 43 2 2 3 3" xfId="14763" xr:uid="{00000000-0005-0000-0000-0000C8350000}"/>
    <cellStyle name="Output 43 2 2 4" xfId="10572" xr:uid="{00000000-0005-0000-0000-0000C9350000}"/>
    <cellStyle name="Output 43 2 2 5" xfId="9089" xr:uid="{00000000-0005-0000-0000-0000CA350000}"/>
    <cellStyle name="Output 43 2 3" xfId="5559" xr:uid="{00000000-0005-0000-0000-0000CB350000}"/>
    <cellStyle name="Output 43 2 3 2" xfId="8509" xr:uid="{00000000-0005-0000-0000-0000CC350000}"/>
    <cellStyle name="Output 43 2 3 2 2" xfId="13249" xr:uid="{00000000-0005-0000-0000-0000CD350000}"/>
    <cellStyle name="Output 43 2 3 2 3" xfId="15778" xr:uid="{00000000-0005-0000-0000-0000CE350000}"/>
    <cellStyle name="Output 43 2 4" xfId="5113" xr:uid="{00000000-0005-0000-0000-0000CF350000}"/>
    <cellStyle name="Output 43 2 4 2" xfId="8065" xr:uid="{00000000-0005-0000-0000-0000D0350000}"/>
    <cellStyle name="Output 43 2 4 2 2" xfId="12805" xr:uid="{00000000-0005-0000-0000-0000D1350000}"/>
    <cellStyle name="Output 43 2 4 2 3" xfId="15334" xr:uid="{00000000-0005-0000-0000-0000D2350000}"/>
    <cellStyle name="Output 43 2 5" xfId="6124" xr:uid="{00000000-0005-0000-0000-0000D3350000}"/>
    <cellStyle name="Output 43 2 5 2" xfId="11038" xr:uid="{00000000-0005-0000-0000-0000D4350000}"/>
    <cellStyle name="Output 43 2 6" xfId="7011" xr:uid="{00000000-0005-0000-0000-0000D5350000}"/>
    <cellStyle name="Output 43 2 6 2" xfId="11780" xr:uid="{00000000-0005-0000-0000-0000D6350000}"/>
    <cellStyle name="Output 43 2 6 3" xfId="14319" xr:uid="{00000000-0005-0000-0000-0000D7350000}"/>
    <cellStyle name="Output 43 2 7" xfId="9790" xr:uid="{00000000-0005-0000-0000-0000D8350000}"/>
    <cellStyle name="Output 43 2 8" xfId="9271" xr:uid="{00000000-0005-0000-0000-0000D9350000}"/>
    <cellStyle name="Output 43 3" xfId="2737" xr:uid="{00000000-0005-0000-0000-0000DA350000}"/>
    <cellStyle name="Output 43 3 2" xfId="5558" xr:uid="{00000000-0005-0000-0000-0000DB350000}"/>
    <cellStyle name="Output 43 3 2 2" xfId="8508" xr:uid="{00000000-0005-0000-0000-0000DC350000}"/>
    <cellStyle name="Output 43 3 2 2 2" xfId="13248" xr:uid="{00000000-0005-0000-0000-0000DD350000}"/>
    <cellStyle name="Output 43 3 2 2 3" xfId="15777" xr:uid="{00000000-0005-0000-0000-0000DE350000}"/>
    <cellStyle name="Output 43 3 3" xfId="5112" xr:uid="{00000000-0005-0000-0000-0000DF350000}"/>
    <cellStyle name="Output 43 3 3 2" xfId="8064" xr:uid="{00000000-0005-0000-0000-0000E0350000}"/>
    <cellStyle name="Output 43 3 3 2 2" xfId="12804" xr:uid="{00000000-0005-0000-0000-0000E1350000}"/>
    <cellStyle name="Output 43 3 3 2 3" xfId="15333" xr:uid="{00000000-0005-0000-0000-0000E2350000}"/>
    <cellStyle name="Output 43 3 4" xfId="7010" xr:uid="{00000000-0005-0000-0000-0000E3350000}"/>
    <cellStyle name="Output 43 3 4 2" xfId="11779" xr:uid="{00000000-0005-0000-0000-0000E4350000}"/>
    <cellStyle name="Output 43 3 4 3" xfId="14318" xr:uid="{00000000-0005-0000-0000-0000E5350000}"/>
    <cellStyle name="Output 43 3 5" xfId="9789" xr:uid="{00000000-0005-0000-0000-0000E6350000}"/>
    <cellStyle name="Output 43 3 6" xfId="10929" xr:uid="{00000000-0005-0000-0000-0000E7350000}"/>
    <cellStyle name="Output 43 4" xfId="4516" xr:uid="{00000000-0005-0000-0000-0000E8350000}"/>
    <cellStyle name="Output 43 4 2" xfId="6002" xr:uid="{00000000-0005-0000-0000-0000E9350000}"/>
    <cellStyle name="Output 43 4 2 2" xfId="8952" xr:uid="{00000000-0005-0000-0000-0000EA350000}"/>
    <cellStyle name="Output 43 4 2 2 2" xfId="13692" xr:uid="{00000000-0005-0000-0000-0000EB350000}"/>
    <cellStyle name="Output 43 4 2 2 3" xfId="16221" xr:uid="{00000000-0005-0000-0000-0000EC350000}"/>
    <cellStyle name="Output 43 4 3" xfId="7493" xr:uid="{00000000-0005-0000-0000-0000ED350000}"/>
    <cellStyle name="Output 43 4 3 2" xfId="12233" xr:uid="{00000000-0005-0000-0000-0000EE350000}"/>
    <cellStyle name="Output 43 4 3 3" xfId="14762" xr:uid="{00000000-0005-0000-0000-0000EF350000}"/>
    <cellStyle name="Output 43 4 4" xfId="10571" xr:uid="{00000000-0005-0000-0000-0000F0350000}"/>
    <cellStyle name="Output 43 4 5" xfId="10017" xr:uid="{00000000-0005-0000-0000-0000F1350000}"/>
    <cellStyle name="Output 43 5" xfId="4728" xr:uid="{00000000-0005-0000-0000-0000F2350000}"/>
    <cellStyle name="Output 43 5 2" xfId="7682" xr:uid="{00000000-0005-0000-0000-0000F3350000}"/>
    <cellStyle name="Output 43 5 2 2" xfId="12422" xr:uid="{00000000-0005-0000-0000-0000F4350000}"/>
    <cellStyle name="Output 43 5 2 3" xfId="14951" xr:uid="{00000000-0005-0000-0000-0000F5350000}"/>
    <cellStyle name="Output 43 5 3" xfId="10761" xr:uid="{00000000-0005-0000-0000-0000F6350000}"/>
    <cellStyle name="Output 43 5 4" xfId="9924" xr:uid="{00000000-0005-0000-0000-0000F7350000}"/>
    <cellStyle name="Output 43 6" xfId="6125" xr:uid="{00000000-0005-0000-0000-0000F8350000}"/>
    <cellStyle name="Output 43 6 2" xfId="11039" xr:uid="{00000000-0005-0000-0000-0000F9350000}"/>
    <cellStyle name="Output 44" xfId="1871" xr:uid="{00000000-0005-0000-0000-0000FA350000}"/>
    <cellStyle name="Output 44 2" xfId="2740" xr:uid="{00000000-0005-0000-0000-0000FB350000}"/>
    <cellStyle name="Output 44 2 2" xfId="4519" xr:uid="{00000000-0005-0000-0000-0000FC350000}"/>
    <cellStyle name="Output 44 2 2 2" xfId="6005" xr:uid="{00000000-0005-0000-0000-0000FD350000}"/>
    <cellStyle name="Output 44 2 2 2 2" xfId="8955" xr:uid="{00000000-0005-0000-0000-0000FE350000}"/>
    <cellStyle name="Output 44 2 2 2 2 2" xfId="13695" xr:uid="{00000000-0005-0000-0000-0000FF350000}"/>
    <cellStyle name="Output 44 2 2 2 2 3" xfId="16224" xr:uid="{00000000-0005-0000-0000-000000360000}"/>
    <cellStyle name="Output 44 2 2 3" xfId="7496" xr:uid="{00000000-0005-0000-0000-000001360000}"/>
    <cellStyle name="Output 44 2 2 3 2" xfId="12236" xr:uid="{00000000-0005-0000-0000-000002360000}"/>
    <cellStyle name="Output 44 2 2 3 3" xfId="14765" xr:uid="{00000000-0005-0000-0000-000003360000}"/>
    <cellStyle name="Output 44 2 2 4" xfId="10574" xr:uid="{00000000-0005-0000-0000-000004360000}"/>
    <cellStyle name="Output 44 2 2 5" xfId="9088" xr:uid="{00000000-0005-0000-0000-000005360000}"/>
    <cellStyle name="Output 44 2 3" xfId="5561" xr:uid="{00000000-0005-0000-0000-000006360000}"/>
    <cellStyle name="Output 44 2 3 2" xfId="8511" xr:uid="{00000000-0005-0000-0000-000007360000}"/>
    <cellStyle name="Output 44 2 3 2 2" xfId="13251" xr:uid="{00000000-0005-0000-0000-000008360000}"/>
    <cellStyle name="Output 44 2 3 2 3" xfId="15780" xr:uid="{00000000-0005-0000-0000-000009360000}"/>
    <cellStyle name="Output 44 2 4" xfId="5115" xr:uid="{00000000-0005-0000-0000-00000A360000}"/>
    <cellStyle name="Output 44 2 4 2" xfId="8067" xr:uid="{00000000-0005-0000-0000-00000B360000}"/>
    <cellStyle name="Output 44 2 4 2 2" xfId="12807" xr:uid="{00000000-0005-0000-0000-00000C360000}"/>
    <cellStyle name="Output 44 2 4 2 3" xfId="15336" xr:uid="{00000000-0005-0000-0000-00000D360000}"/>
    <cellStyle name="Output 44 2 5" xfId="6122" xr:uid="{00000000-0005-0000-0000-00000E360000}"/>
    <cellStyle name="Output 44 2 5 2" xfId="11036" xr:uid="{00000000-0005-0000-0000-00000F360000}"/>
    <cellStyle name="Output 44 2 6" xfId="7013" xr:uid="{00000000-0005-0000-0000-000010360000}"/>
    <cellStyle name="Output 44 2 6 2" xfId="11782" xr:uid="{00000000-0005-0000-0000-000011360000}"/>
    <cellStyle name="Output 44 2 6 3" xfId="14321" xr:uid="{00000000-0005-0000-0000-000012360000}"/>
    <cellStyle name="Output 44 2 7" xfId="9792" xr:uid="{00000000-0005-0000-0000-000013360000}"/>
    <cellStyle name="Output 44 2 8" xfId="10840" xr:uid="{00000000-0005-0000-0000-000014360000}"/>
    <cellStyle name="Output 44 3" xfId="2739" xr:uid="{00000000-0005-0000-0000-000015360000}"/>
    <cellStyle name="Output 44 3 2" xfId="5560" xr:uid="{00000000-0005-0000-0000-000016360000}"/>
    <cellStyle name="Output 44 3 2 2" xfId="8510" xr:uid="{00000000-0005-0000-0000-000017360000}"/>
    <cellStyle name="Output 44 3 2 2 2" xfId="13250" xr:uid="{00000000-0005-0000-0000-000018360000}"/>
    <cellStyle name="Output 44 3 2 2 3" xfId="15779" xr:uid="{00000000-0005-0000-0000-000019360000}"/>
    <cellStyle name="Output 44 3 3" xfId="5114" xr:uid="{00000000-0005-0000-0000-00001A360000}"/>
    <cellStyle name="Output 44 3 3 2" xfId="8066" xr:uid="{00000000-0005-0000-0000-00001B360000}"/>
    <cellStyle name="Output 44 3 3 2 2" xfId="12806" xr:uid="{00000000-0005-0000-0000-00001C360000}"/>
    <cellStyle name="Output 44 3 3 2 3" xfId="15335" xr:uid="{00000000-0005-0000-0000-00001D360000}"/>
    <cellStyle name="Output 44 3 4" xfId="7012" xr:uid="{00000000-0005-0000-0000-00001E360000}"/>
    <cellStyle name="Output 44 3 4 2" xfId="11781" xr:uid="{00000000-0005-0000-0000-00001F360000}"/>
    <cellStyle name="Output 44 3 4 3" xfId="14320" xr:uid="{00000000-0005-0000-0000-000020360000}"/>
    <cellStyle name="Output 44 3 5" xfId="9791" xr:uid="{00000000-0005-0000-0000-000021360000}"/>
    <cellStyle name="Output 44 3 6" xfId="10926" xr:uid="{00000000-0005-0000-0000-000022360000}"/>
    <cellStyle name="Output 44 4" xfId="4518" xr:uid="{00000000-0005-0000-0000-000023360000}"/>
    <cellStyle name="Output 44 4 2" xfId="6004" xr:uid="{00000000-0005-0000-0000-000024360000}"/>
    <cellStyle name="Output 44 4 2 2" xfId="8954" xr:uid="{00000000-0005-0000-0000-000025360000}"/>
    <cellStyle name="Output 44 4 2 2 2" xfId="13694" xr:uid="{00000000-0005-0000-0000-000026360000}"/>
    <cellStyle name="Output 44 4 2 2 3" xfId="16223" xr:uid="{00000000-0005-0000-0000-000027360000}"/>
    <cellStyle name="Output 44 4 3" xfId="7495" xr:uid="{00000000-0005-0000-0000-000028360000}"/>
    <cellStyle name="Output 44 4 3 2" xfId="12235" xr:uid="{00000000-0005-0000-0000-000029360000}"/>
    <cellStyle name="Output 44 4 3 3" xfId="14764" xr:uid="{00000000-0005-0000-0000-00002A360000}"/>
    <cellStyle name="Output 44 4 4" xfId="10573" xr:uid="{00000000-0005-0000-0000-00002B360000}"/>
    <cellStyle name="Output 44 4 5" xfId="10016" xr:uid="{00000000-0005-0000-0000-00002C360000}"/>
    <cellStyle name="Output 44 5" xfId="4729" xr:uid="{00000000-0005-0000-0000-00002D360000}"/>
    <cellStyle name="Output 44 5 2" xfId="7683" xr:uid="{00000000-0005-0000-0000-00002E360000}"/>
    <cellStyle name="Output 44 5 2 2" xfId="12423" xr:uid="{00000000-0005-0000-0000-00002F360000}"/>
    <cellStyle name="Output 44 5 2 3" xfId="14952" xr:uid="{00000000-0005-0000-0000-000030360000}"/>
    <cellStyle name="Output 44 5 3" xfId="10762" xr:uid="{00000000-0005-0000-0000-000031360000}"/>
    <cellStyle name="Output 44 5 4" xfId="9001" xr:uid="{00000000-0005-0000-0000-000032360000}"/>
    <cellStyle name="Output 44 6" xfId="6123" xr:uid="{00000000-0005-0000-0000-000033360000}"/>
    <cellStyle name="Output 44 6 2" xfId="11037" xr:uid="{00000000-0005-0000-0000-000034360000}"/>
    <cellStyle name="Output 5" xfId="1872" xr:uid="{00000000-0005-0000-0000-000035360000}"/>
    <cellStyle name="Output 5 2" xfId="2742" xr:uid="{00000000-0005-0000-0000-000036360000}"/>
    <cellStyle name="Output 5 2 2" xfId="4521" xr:uid="{00000000-0005-0000-0000-000037360000}"/>
    <cellStyle name="Output 5 2 2 2" xfId="6007" xr:uid="{00000000-0005-0000-0000-000038360000}"/>
    <cellStyle name="Output 5 2 2 2 2" xfId="8957" xr:uid="{00000000-0005-0000-0000-000039360000}"/>
    <cellStyle name="Output 5 2 2 2 2 2" xfId="13697" xr:uid="{00000000-0005-0000-0000-00003A360000}"/>
    <cellStyle name="Output 5 2 2 2 2 3" xfId="16226" xr:uid="{00000000-0005-0000-0000-00003B360000}"/>
    <cellStyle name="Output 5 2 2 3" xfId="7498" xr:uid="{00000000-0005-0000-0000-00003C360000}"/>
    <cellStyle name="Output 5 2 2 3 2" xfId="12238" xr:uid="{00000000-0005-0000-0000-00003D360000}"/>
    <cellStyle name="Output 5 2 2 3 3" xfId="14767" xr:uid="{00000000-0005-0000-0000-00003E360000}"/>
    <cellStyle name="Output 5 2 2 4" xfId="10576" xr:uid="{00000000-0005-0000-0000-00003F360000}"/>
    <cellStyle name="Output 5 2 2 5" xfId="9087" xr:uid="{00000000-0005-0000-0000-000040360000}"/>
    <cellStyle name="Output 5 2 3" xfId="5563" xr:uid="{00000000-0005-0000-0000-000041360000}"/>
    <cellStyle name="Output 5 2 3 2" xfId="8513" xr:uid="{00000000-0005-0000-0000-000042360000}"/>
    <cellStyle name="Output 5 2 3 2 2" xfId="13253" xr:uid="{00000000-0005-0000-0000-000043360000}"/>
    <cellStyle name="Output 5 2 3 2 3" xfId="15782" xr:uid="{00000000-0005-0000-0000-000044360000}"/>
    <cellStyle name="Output 5 2 4" xfId="5117" xr:uid="{00000000-0005-0000-0000-000045360000}"/>
    <cellStyle name="Output 5 2 4 2" xfId="8069" xr:uid="{00000000-0005-0000-0000-000046360000}"/>
    <cellStyle name="Output 5 2 4 2 2" xfId="12809" xr:uid="{00000000-0005-0000-0000-000047360000}"/>
    <cellStyle name="Output 5 2 4 2 3" xfId="15338" xr:uid="{00000000-0005-0000-0000-000048360000}"/>
    <cellStyle name="Output 5 2 5" xfId="6120" xr:uid="{00000000-0005-0000-0000-000049360000}"/>
    <cellStyle name="Output 5 2 5 2" xfId="11034" xr:uid="{00000000-0005-0000-0000-00004A360000}"/>
    <cellStyle name="Output 5 2 6" xfId="7015" xr:uid="{00000000-0005-0000-0000-00004B360000}"/>
    <cellStyle name="Output 5 2 6 2" xfId="11784" xr:uid="{00000000-0005-0000-0000-00004C360000}"/>
    <cellStyle name="Output 5 2 6 3" xfId="14323" xr:uid="{00000000-0005-0000-0000-00004D360000}"/>
    <cellStyle name="Output 5 2 7" xfId="9794" xr:uid="{00000000-0005-0000-0000-00004E360000}"/>
    <cellStyle name="Output 5 2 8" xfId="10841" xr:uid="{00000000-0005-0000-0000-00004F360000}"/>
    <cellStyle name="Output 5 3" xfId="2741" xr:uid="{00000000-0005-0000-0000-000050360000}"/>
    <cellStyle name="Output 5 3 2" xfId="5562" xr:uid="{00000000-0005-0000-0000-000051360000}"/>
    <cellStyle name="Output 5 3 2 2" xfId="8512" xr:uid="{00000000-0005-0000-0000-000052360000}"/>
    <cellStyle name="Output 5 3 2 2 2" xfId="13252" xr:uid="{00000000-0005-0000-0000-000053360000}"/>
    <cellStyle name="Output 5 3 2 2 3" xfId="15781" xr:uid="{00000000-0005-0000-0000-000054360000}"/>
    <cellStyle name="Output 5 3 3" xfId="5116" xr:uid="{00000000-0005-0000-0000-000055360000}"/>
    <cellStyle name="Output 5 3 3 2" xfId="8068" xr:uid="{00000000-0005-0000-0000-000056360000}"/>
    <cellStyle name="Output 5 3 3 2 2" xfId="12808" xr:uid="{00000000-0005-0000-0000-000057360000}"/>
    <cellStyle name="Output 5 3 3 2 3" xfId="15337" xr:uid="{00000000-0005-0000-0000-000058360000}"/>
    <cellStyle name="Output 5 3 4" xfId="7014" xr:uid="{00000000-0005-0000-0000-000059360000}"/>
    <cellStyle name="Output 5 3 4 2" xfId="11783" xr:uid="{00000000-0005-0000-0000-00005A360000}"/>
    <cellStyle name="Output 5 3 4 3" xfId="14322" xr:uid="{00000000-0005-0000-0000-00005B360000}"/>
    <cellStyle name="Output 5 3 5" xfId="9793" xr:uid="{00000000-0005-0000-0000-00005C360000}"/>
    <cellStyle name="Output 5 3 6" xfId="10882" xr:uid="{00000000-0005-0000-0000-00005D360000}"/>
    <cellStyle name="Output 5 4" xfId="4520" xr:uid="{00000000-0005-0000-0000-00005E360000}"/>
    <cellStyle name="Output 5 4 2" xfId="6006" xr:uid="{00000000-0005-0000-0000-00005F360000}"/>
    <cellStyle name="Output 5 4 2 2" xfId="8956" xr:uid="{00000000-0005-0000-0000-000060360000}"/>
    <cellStyle name="Output 5 4 2 2 2" xfId="13696" xr:uid="{00000000-0005-0000-0000-000061360000}"/>
    <cellStyle name="Output 5 4 2 2 3" xfId="16225" xr:uid="{00000000-0005-0000-0000-000062360000}"/>
    <cellStyle name="Output 5 4 3" xfId="7497" xr:uid="{00000000-0005-0000-0000-000063360000}"/>
    <cellStyle name="Output 5 4 3 2" xfId="12237" xr:uid="{00000000-0005-0000-0000-000064360000}"/>
    <cellStyle name="Output 5 4 3 3" xfId="14766" xr:uid="{00000000-0005-0000-0000-000065360000}"/>
    <cellStyle name="Output 5 4 4" xfId="10575" xr:uid="{00000000-0005-0000-0000-000066360000}"/>
    <cellStyle name="Output 5 4 5" xfId="10015" xr:uid="{00000000-0005-0000-0000-000067360000}"/>
    <cellStyle name="Output 5 5" xfId="4730" xr:uid="{00000000-0005-0000-0000-000068360000}"/>
    <cellStyle name="Output 5 5 2" xfId="7684" xr:uid="{00000000-0005-0000-0000-000069360000}"/>
    <cellStyle name="Output 5 5 2 2" xfId="12424" xr:uid="{00000000-0005-0000-0000-00006A360000}"/>
    <cellStyle name="Output 5 5 2 3" xfId="14953" xr:uid="{00000000-0005-0000-0000-00006B360000}"/>
    <cellStyle name="Output 5 5 3" xfId="10763" xr:uid="{00000000-0005-0000-0000-00006C360000}"/>
    <cellStyle name="Output 5 5 4" xfId="9923" xr:uid="{00000000-0005-0000-0000-00006D360000}"/>
    <cellStyle name="Output 5 6" xfId="6121" xr:uid="{00000000-0005-0000-0000-00006E360000}"/>
    <cellStyle name="Output 5 6 2" xfId="11035" xr:uid="{00000000-0005-0000-0000-00006F360000}"/>
    <cellStyle name="Output 6" xfId="1873" xr:uid="{00000000-0005-0000-0000-000070360000}"/>
    <cellStyle name="Output 6 2" xfId="2744" xr:uid="{00000000-0005-0000-0000-000071360000}"/>
    <cellStyle name="Output 6 2 2" xfId="4523" xr:uid="{00000000-0005-0000-0000-000072360000}"/>
    <cellStyle name="Output 6 2 2 2" xfId="6009" xr:uid="{00000000-0005-0000-0000-000073360000}"/>
    <cellStyle name="Output 6 2 2 2 2" xfId="8959" xr:uid="{00000000-0005-0000-0000-000074360000}"/>
    <cellStyle name="Output 6 2 2 2 2 2" xfId="13699" xr:uid="{00000000-0005-0000-0000-000075360000}"/>
    <cellStyle name="Output 6 2 2 2 2 3" xfId="16228" xr:uid="{00000000-0005-0000-0000-000076360000}"/>
    <cellStyle name="Output 6 2 2 3" xfId="7500" xr:uid="{00000000-0005-0000-0000-000077360000}"/>
    <cellStyle name="Output 6 2 2 3 2" xfId="12240" xr:uid="{00000000-0005-0000-0000-000078360000}"/>
    <cellStyle name="Output 6 2 2 3 3" xfId="14769" xr:uid="{00000000-0005-0000-0000-000079360000}"/>
    <cellStyle name="Output 6 2 2 4" xfId="10578" xr:uid="{00000000-0005-0000-0000-00007A360000}"/>
    <cellStyle name="Output 6 2 2 5" xfId="9086" xr:uid="{00000000-0005-0000-0000-00007B360000}"/>
    <cellStyle name="Output 6 2 3" xfId="5565" xr:uid="{00000000-0005-0000-0000-00007C360000}"/>
    <cellStyle name="Output 6 2 3 2" xfId="8515" xr:uid="{00000000-0005-0000-0000-00007D360000}"/>
    <cellStyle name="Output 6 2 3 2 2" xfId="13255" xr:uid="{00000000-0005-0000-0000-00007E360000}"/>
    <cellStyle name="Output 6 2 3 2 3" xfId="15784" xr:uid="{00000000-0005-0000-0000-00007F360000}"/>
    <cellStyle name="Output 6 2 4" xfId="5119" xr:uid="{00000000-0005-0000-0000-000080360000}"/>
    <cellStyle name="Output 6 2 4 2" xfId="8071" xr:uid="{00000000-0005-0000-0000-000081360000}"/>
    <cellStyle name="Output 6 2 4 2 2" xfId="12811" xr:uid="{00000000-0005-0000-0000-000082360000}"/>
    <cellStyle name="Output 6 2 4 2 3" xfId="15340" xr:uid="{00000000-0005-0000-0000-000083360000}"/>
    <cellStyle name="Output 6 2 5" xfId="6118" xr:uid="{00000000-0005-0000-0000-000084360000}"/>
    <cellStyle name="Output 6 2 5 2" xfId="11032" xr:uid="{00000000-0005-0000-0000-000085360000}"/>
    <cellStyle name="Output 6 2 6" xfId="7017" xr:uid="{00000000-0005-0000-0000-000086360000}"/>
    <cellStyle name="Output 6 2 6 2" xfId="11786" xr:uid="{00000000-0005-0000-0000-000087360000}"/>
    <cellStyle name="Output 6 2 6 3" xfId="14325" xr:uid="{00000000-0005-0000-0000-000088360000}"/>
    <cellStyle name="Output 6 2 7" xfId="9796" xr:uid="{00000000-0005-0000-0000-000089360000}"/>
    <cellStyle name="Output 6 2 8" xfId="10927" xr:uid="{00000000-0005-0000-0000-00008A360000}"/>
    <cellStyle name="Output 6 3" xfId="2743" xr:uid="{00000000-0005-0000-0000-00008B360000}"/>
    <cellStyle name="Output 6 3 2" xfId="5564" xr:uid="{00000000-0005-0000-0000-00008C360000}"/>
    <cellStyle name="Output 6 3 2 2" xfId="8514" xr:uid="{00000000-0005-0000-0000-00008D360000}"/>
    <cellStyle name="Output 6 3 2 2 2" xfId="13254" xr:uid="{00000000-0005-0000-0000-00008E360000}"/>
    <cellStyle name="Output 6 3 2 2 3" xfId="15783" xr:uid="{00000000-0005-0000-0000-00008F360000}"/>
    <cellStyle name="Output 6 3 3" xfId="5118" xr:uid="{00000000-0005-0000-0000-000090360000}"/>
    <cellStyle name="Output 6 3 3 2" xfId="8070" xr:uid="{00000000-0005-0000-0000-000091360000}"/>
    <cellStyle name="Output 6 3 3 2 2" xfId="12810" xr:uid="{00000000-0005-0000-0000-000092360000}"/>
    <cellStyle name="Output 6 3 3 2 3" xfId="15339" xr:uid="{00000000-0005-0000-0000-000093360000}"/>
    <cellStyle name="Output 6 3 4" xfId="7016" xr:uid="{00000000-0005-0000-0000-000094360000}"/>
    <cellStyle name="Output 6 3 4 2" xfId="11785" xr:uid="{00000000-0005-0000-0000-000095360000}"/>
    <cellStyle name="Output 6 3 4 3" xfId="14324" xr:uid="{00000000-0005-0000-0000-000096360000}"/>
    <cellStyle name="Output 6 3 5" xfId="9795" xr:uid="{00000000-0005-0000-0000-000097360000}"/>
    <cellStyle name="Output 6 3 6" xfId="10883" xr:uid="{00000000-0005-0000-0000-000098360000}"/>
    <cellStyle name="Output 6 4" xfId="4522" xr:uid="{00000000-0005-0000-0000-000099360000}"/>
    <cellStyle name="Output 6 4 2" xfId="6008" xr:uid="{00000000-0005-0000-0000-00009A360000}"/>
    <cellStyle name="Output 6 4 2 2" xfId="8958" xr:uid="{00000000-0005-0000-0000-00009B360000}"/>
    <cellStyle name="Output 6 4 2 2 2" xfId="13698" xr:uid="{00000000-0005-0000-0000-00009C360000}"/>
    <cellStyle name="Output 6 4 2 2 3" xfId="16227" xr:uid="{00000000-0005-0000-0000-00009D360000}"/>
    <cellStyle name="Output 6 4 3" xfId="7499" xr:uid="{00000000-0005-0000-0000-00009E360000}"/>
    <cellStyle name="Output 6 4 3 2" xfId="12239" xr:uid="{00000000-0005-0000-0000-00009F360000}"/>
    <cellStyle name="Output 6 4 3 3" xfId="14768" xr:uid="{00000000-0005-0000-0000-0000A0360000}"/>
    <cellStyle name="Output 6 4 4" xfId="10577" xr:uid="{00000000-0005-0000-0000-0000A1360000}"/>
    <cellStyle name="Output 6 4 5" xfId="10014" xr:uid="{00000000-0005-0000-0000-0000A2360000}"/>
    <cellStyle name="Output 6 5" xfId="4731" xr:uid="{00000000-0005-0000-0000-0000A3360000}"/>
    <cellStyle name="Output 6 5 2" xfId="7685" xr:uid="{00000000-0005-0000-0000-0000A4360000}"/>
    <cellStyle name="Output 6 5 2 2" xfId="12425" xr:uid="{00000000-0005-0000-0000-0000A5360000}"/>
    <cellStyle name="Output 6 5 2 3" xfId="14954" xr:uid="{00000000-0005-0000-0000-0000A6360000}"/>
    <cellStyle name="Output 6 5 3" xfId="10764" xr:uid="{00000000-0005-0000-0000-0000A7360000}"/>
    <cellStyle name="Output 6 5 4" xfId="9000" xr:uid="{00000000-0005-0000-0000-0000A8360000}"/>
    <cellStyle name="Output 6 6" xfId="6119" xr:uid="{00000000-0005-0000-0000-0000A9360000}"/>
    <cellStyle name="Output 6 6 2" xfId="11033" xr:uid="{00000000-0005-0000-0000-0000AA360000}"/>
    <cellStyle name="Output 7" xfId="1874" xr:uid="{00000000-0005-0000-0000-0000AB360000}"/>
    <cellStyle name="Output 7 2" xfId="2746" xr:uid="{00000000-0005-0000-0000-0000AC360000}"/>
    <cellStyle name="Output 7 2 2" xfId="4525" xr:uid="{00000000-0005-0000-0000-0000AD360000}"/>
    <cellStyle name="Output 7 2 2 2" xfId="6011" xr:uid="{00000000-0005-0000-0000-0000AE360000}"/>
    <cellStyle name="Output 7 2 2 2 2" xfId="8961" xr:uid="{00000000-0005-0000-0000-0000AF360000}"/>
    <cellStyle name="Output 7 2 2 2 2 2" xfId="13701" xr:uid="{00000000-0005-0000-0000-0000B0360000}"/>
    <cellStyle name="Output 7 2 2 2 2 3" xfId="16230" xr:uid="{00000000-0005-0000-0000-0000B1360000}"/>
    <cellStyle name="Output 7 2 2 3" xfId="7502" xr:uid="{00000000-0005-0000-0000-0000B2360000}"/>
    <cellStyle name="Output 7 2 2 3 2" xfId="12242" xr:uid="{00000000-0005-0000-0000-0000B3360000}"/>
    <cellStyle name="Output 7 2 2 3 3" xfId="14771" xr:uid="{00000000-0005-0000-0000-0000B4360000}"/>
    <cellStyle name="Output 7 2 2 4" xfId="10580" xr:uid="{00000000-0005-0000-0000-0000B5360000}"/>
    <cellStyle name="Output 7 2 2 5" xfId="9085" xr:uid="{00000000-0005-0000-0000-0000B6360000}"/>
    <cellStyle name="Output 7 2 3" xfId="5567" xr:uid="{00000000-0005-0000-0000-0000B7360000}"/>
    <cellStyle name="Output 7 2 3 2" xfId="8517" xr:uid="{00000000-0005-0000-0000-0000B8360000}"/>
    <cellStyle name="Output 7 2 3 2 2" xfId="13257" xr:uid="{00000000-0005-0000-0000-0000B9360000}"/>
    <cellStyle name="Output 7 2 3 2 3" xfId="15786" xr:uid="{00000000-0005-0000-0000-0000BA360000}"/>
    <cellStyle name="Output 7 2 4" xfId="5121" xr:uid="{00000000-0005-0000-0000-0000BB360000}"/>
    <cellStyle name="Output 7 2 4 2" xfId="8073" xr:uid="{00000000-0005-0000-0000-0000BC360000}"/>
    <cellStyle name="Output 7 2 4 2 2" xfId="12813" xr:uid="{00000000-0005-0000-0000-0000BD360000}"/>
    <cellStyle name="Output 7 2 4 2 3" xfId="15342" xr:uid="{00000000-0005-0000-0000-0000BE360000}"/>
    <cellStyle name="Output 7 2 5" xfId="6116" xr:uid="{00000000-0005-0000-0000-0000BF360000}"/>
    <cellStyle name="Output 7 2 5 2" xfId="11030" xr:uid="{00000000-0005-0000-0000-0000C0360000}"/>
    <cellStyle name="Output 7 2 6" xfId="7019" xr:uid="{00000000-0005-0000-0000-0000C1360000}"/>
    <cellStyle name="Output 7 2 6 2" xfId="11788" xr:uid="{00000000-0005-0000-0000-0000C2360000}"/>
    <cellStyle name="Output 7 2 6 3" xfId="14327" xr:uid="{00000000-0005-0000-0000-0000C3360000}"/>
    <cellStyle name="Output 7 2 7" xfId="9798" xr:uid="{00000000-0005-0000-0000-0000C4360000}"/>
    <cellStyle name="Output 7 2 8" xfId="10925" xr:uid="{00000000-0005-0000-0000-0000C5360000}"/>
    <cellStyle name="Output 7 3" xfId="2745" xr:uid="{00000000-0005-0000-0000-0000C6360000}"/>
    <cellStyle name="Output 7 3 2" xfId="5566" xr:uid="{00000000-0005-0000-0000-0000C7360000}"/>
    <cellStyle name="Output 7 3 2 2" xfId="8516" xr:uid="{00000000-0005-0000-0000-0000C8360000}"/>
    <cellStyle name="Output 7 3 2 2 2" xfId="13256" xr:uid="{00000000-0005-0000-0000-0000C9360000}"/>
    <cellStyle name="Output 7 3 2 2 3" xfId="15785" xr:uid="{00000000-0005-0000-0000-0000CA360000}"/>
    <cellStyle name="Output 7 3 3" xfId="5120" xr:uid="{00000000-0005-0000-0000-0000CB360000}"/>
    <cellStyle name="Output 7 3 3 2" xfId="8072" xr:uid="{00000000-0005-0000-0000-0000CC360000}"/>
    <cellStyle name="Output 7 3 3 2 2" xfId="12812" xr:uid="{00000000-0005-0000-0000-0000CD360000}"/>
    <cellStyle name="Output 7 3 3 2 3" xfId="15341" xr:uid="{00000000-0005-0000-0000-0000CE360000}"/>
    <cellStyle name="Output 7 3 4" xfId="7018" xr:uid="{00000000-0005-0000-0000-0000CF360000}"/>
    <cellStyle name="Output 7 3 4 2" xfId="11787" xr:uid="{00000000-0005-0000-0000-0000D0360000}"/>
    <cellStyle name="Output 7 3 4 3" xfId="14326" xr:uid="{00000000-0005-0000-0000-0000D1360000}"/>
    <cellStyle name="Output 7 3 5" xfId="9797" xr:uid="{00000000-0005-0000-0000-0000D2360000}"/>
    <cellStyle name="Output 7 3 6" xfId="9270" xr:uid="{00000000-0005-0000-0000-0000D3360000}"/>
    <cellStyle name="Output 7 4" xfId="4524" xr:uid="{00000000-0005-0000-0000-0000D4360000}"/>
    <cellStyle name="Output 7 4 2" xfId="6010" xr:uid="{00000000-0005-0000-0000-0000D5360000}"/>
    <cellStyle name="Output 7 4 2 2" xfId="8960" xr:uid="{00000000-0005-0000-0000-0000D6360000}"/>
    <cellStyle name="Output 7 4 2 2 2" xfId="13700" xr:uid="{00000000-0005-0000-0000-0000D7360000}"/>
    <cellStyle name="Output 7 4 2 2 3" xfId="16229" xr:uid="{00000000-0005-0000-0000-0000D8360000}"/>
    <cellStyle name="Output 7 4 3" xfId="7501" xr:uid="{00000000-0005-0000-0000-0000D9360000}"/>
    <cellStyle name="Output 7 4 3 2" xfId="12241" xr:uid="{00000000-0005-0000-0000-0000DA360000}"/>
    <cellStyle name="Output 7 4 3 3" xfId="14770" xr:uid="{00000000-0005-0000-0000-0000DB360000}"/>
    <cellStyle name="Output 7 4 4" xfId="10579" xr:uid="{00000000-0005-0000-0000-0000DC360000}"/>
    <cellStyle name="Output 7 4 5" xfId="10013" xr:uid="{00000000-0005-0000-0000-0000DD360000}"/>
    <cellStyle name="Output 7 5" xfId="4732" xr:uid="{00000000-0005-0000-0000-0000DE360000}"/>
    <cellStyle name="Output 7 5 2" xfId="7686" xr:uid="{00000000-0005-0000-0000-0000DF360000}"/>
    <cellStyle name="Output 7 5 2 2" xfId="12426" xr:uid="{00000000-0005-0000-0000-0000E0360000}"/>
    <cellStyle name="Output 7 5 2 3" xfId="14955" xr:uid="{00000000-0005-0000-0000-0000E1360000}"/>
    <cellStyle name="Output 7 5 3" xfId="10765" xr:uid="{00000000-0005-0000-0000-0000E2360000}"/>
    <cellStyle name="Output 7 5 4" xfId="9922" xr:uid="{00000000-0005-0000-0000-0000E3360000}"/>
    <cellStyle name="Output 7 6" xfId="6117" xr:uid="{00000000-0005-0000-0000-0000E4360000}"/>
    <cellStyle name="Output 7 6 2" xfId="11031" xr:uid="{00000000-0005-0000-0000-0000E5360000}"/>
    <cellStyle name="Output 8" xfId="1875" xr:uid="{00000000-0005-0000-0000-0000E6360000}"/>
    <cellStyle name="Output 8 2" xfId="2748" xr:uid="{00000000-0005-0000-0000-0000E7360000}"/>
    <cellStyle name="Output 8 2 2" xfId="4527" xr:uid="{00000000-0005-0000-0000-0000E8360000}"/>
    <cellStyle name="Output 8 2 2 2" xfId="6013" xr:uid="{00000000-0005-0000-0000-0000E9360000}"/>
    <cellStyle name="Output 8 2 2 2 2" xfId="8963" xr:uid="{00000000-0005-0000-0000-0000EA360000}"/>
    <cellStyle name="Output 8 2 2 2 2 2" xfId="13703" xr:uid="{00000000-0005-0000-0000-0000EB360000}"/>
    <cellStyle name="Output 8 2 2 2 2 3" xfId="16232" xr:uid="{00000000-0005-0000-0000-0000EC360000}"/>
    <cellStyle name="Output 8 2 2 3" xfId="7504" xr:uid="{00000000-0005-0000-0000-0000ED360000}"/>
    <cellStyle name="Output 8 2 2 3 2" xfId="12244" xr:uid="{00000000-0005-0000-0000-0000EE360000}"/>
    <cellStyle name="Output 8 2 2 3 3" xfId="14773" xr:uid="{00000000-0005-0000-0000-0000EF360000}"/>
    <cellStyle name="Output 8 2 2 4" xfId="10582" xr:uid="{00000000-0005-0000-0000-0000F0360000}"/>
    <cellStyle name="Output 8 2 2 5" xfId="9084" xr:uid="{00000000-0005-0000-0000-0000F1360000}"/>
    <cellStyle name="Output 8 2 3" xfId="5569" xr:uid="{00000000-0005-0000-0000-0000F2360000}"/>
    <cellStyle name="Output 8 2 3 2" xfId="8519" xr:uid="{00000000-0005-0000-0000-0000F3360000}"/>
    <cellStyle name="Output 8 2 3 2 2" xfId="13259" xr:uid="{00000000-0005-0000-0000-0000F4360000}"/>
    <cellStyle name="Output 8 2 3 2 3" xfId="15788" xr:uid="{00000000-0005-0000-0000-0000F5360000}"/>
    <cellStyle name="Output 8 2 4" xfId="5123" xr:uid="{00000000-0005-0000-0000-0000F6360000}"/>
    <cellStyle name="Output 8 2 4 2" xfId="8075" xr:uid="{00000000-0005-0000-0000-0000F7360000}"/>
    <cellStyle name="Output 8 2 4 2 2" xfId="12815" xr:uid="{00000000-0005-0000-0000-0000F8360000}"/>
    <cellStyle name="Output 8 2 4 2 3" xfId="15344" xr:uid="{00000000-0005-0000-0000-0000F9360000}"/>
    <cellStyle name="Output 8 2 5" xfId="6114" xr:uid="{00000000-0005-0000-0000-0000FA360000}"/>
    <cellStyle name="Output 8 2 5 2" xfId="11028" xr:uid="{00000000-0005-0000-0000-0000FB360000}"/>
    <cellStyle name="Output 8 2 6" xfId="7021" xr:uid="{00000000-0005-0000-0000-0000FC360000}"/>
    <cellStyle name="Output 8 2 6 2" xfId="11790" xr:uid="{00000000-0005-0000-0000-0000FD360000}"/>
    <cellStyle name="Output 8 2 6 3" xfId="14329" xr:uid="{00000000-0005-0000-0000-0000FE360000}"/>
    <cellStyle name="Output 8 2 7" xfId="9800" xr:uid="{00000000-0005-0000-0000-0000FF360000}"/>
    <cellStyle name="Output 8 2 8" xfId="10880" xr:uid="{00000000-0005-0000-0000-000000370000}"/>
    <cellStyle name="Output 8 3" xfId="2747" xr:uid="{00000000-0005-0000-0000-000001370000}"/>
    <cellStyle name="Output 8 3 2" xfId="5568" xr:uid="{00000000-0005-0000-0000-000002370000}"/>
    <cellStyle name="Output 8 3 2 2" xfId="8518" xr:uid="{00000000-0005-0000-0000-000003370000}"/>
    <cellStyle name="Output 8 3 2 2 2" xfId="13258" xr:uid="{00000000-0005-0000-0000-000004370000}"/>
    <cellStyle name="Output 8 3 2 2 3" xfId="15787" xr:uid="{00000000-0005-0000-0000-000005370000}"/>
    <cellStyle name="Output 8 3 3" xfId="5122" xr:uid="{00000000-0005-0000-0000-000006370000}"/>
    <cellStyle name="Output 8 3 3 2" xfId="8074" xr:uid="{00000000-0005-0000-0000-000007370000}"/>
    <cellStyle name="Output 8 3 3 2 2" xfId="12814" xr:uid="{00000000-0005-0000-0000-000008370000}"/>
    <cellStyle name="Output 8 3 3 2 3" xfId="15343" xr:uid="{00000000-0005-0000-0000-000009370000}"/>
    <cellStyle name="Output 8 3 4" xfId="7020" xr:uid="{00000000-0005-0000-0000-00000A370000}"/>
    <cellStyle name="Output 8 3 4 2" xfId="11789" xr:uid="{00000000-0005-0000-0000-00000B370000}"/>
    <cellStyle name="Output 8 3 4 3" xfId="14328" xr:uid="{00000000-0005-0000-0000-00000C370000}"/>
    <cellStyle name="Output 8 3 5" xfId="9799" xr:uid="{00000000-0005-0000-0000-00000D370000}"/>
    <cellStyle name="Output 8 3 6" xfId="10838" xr:uid="{00000000-0005-0000-0000-00000E370000}"/>
    <cellStyle name="Output 8 4" xfId="4526" xr:uid="{00000000-0005-0000-0000-00000F370000}"/>
    <cellStyle name="Output 8 4 2" xfId="6012" xr:uid="{00000000-0005-0000-0000-000010370000}"/>
    <cellStyle name="Output 8 4 2 2" xfId="8962" xr:uid="{00000000-0005-0000-0000-000011370000}"/>
    <cellStyle name="Output 8 4 2 2 2" xfId="13702" xr:uid="{00000000-0005-0000-0000-000012370000}"/>
    <cellStyle name="Output 8 4 2 2 3" xfId="16231" xr:uid="{00000000-0005-0000-0000-000013370000}"/>
    <cellStyle name="Output 8 4 3" xfId="7503" xr:uid="{00000000-0005-0000-0000-000014370000}"/>
    <cellStyle name="Output 8 4 3 2" xfId="12243" xr:uid="{00000000-0005-0000-0000-000015370000}"/>
    <cellStyle name="Output 8 4 3 3" xfId="14772" xr:uid="{00000000-0005-0000-0000-000016370000}"/>
    <cellStyle name="Output 8 4 4" xfId="10581" xr:uid="{00000000-0005-0000-0000-000017370000}"/>
    <cellStyle name="Output 8 4 5" xfId="10012" xr:uid="{00000000-0005-0000-0000-000018370000}"/>
    <cellStyle name="Output 8 5" xfId="4733" xr:uid="{00000000-0005-0000-0000-000019370000}"/>
    <cellStyle name="Output 8 5 2" xfId="7687" xr:uid="{00000000-0005-0000-0000-00001A370000}"/>
    <cellStyle name="Output 8 5 2 2" xfId="12427" xr:uid="{00000000-0005-0000-0000-00001B370000}"/>
    <cellStyle name="Output 8 5 2 3" xfId="14956" xr:uid="{00000000-0005-0000-0000-00001C370000}"/>
    <cellStyle name="Output 8 5 3" xfId="10766" xr:uid="{00000000-0005-0000-0000-00001D370000}"/>
    <cellStyle name="Output 8 5 4" xfId="8999" xr:uid="{00000000-0005-0000-0000-00001E370000}"/>
    <cellStyle name="Output 8 6" xfId="6115" xr:uid="{00000000-0005-0000-0000-00001F370000}"/>
    <cellStyle name="Output 8 6 2" xfId="11029" xr:uid="{00000000-0005-0000-0000-000020370000}"/>
    <cellStyle name="Output 9" xfId="1876" xr:uid="{00000000-0005-0000-0000-000021370000}"/>
    <cellStyle name="Output 9 2" xfId="2750" xr:uid="{00000000-0005-0000-0000-000022370000}"/>
    <cellStyle name="Output 9 2 2" xfId="4529" xr:uid="{00000000-0005-0000-0000-000023370000}"/>
    <cellStyle name="Output 9 2 2 2" xfId="6015" xr:uid="{00000000-0005-0000-0000-000024370000}"/>
    <cellStyle name="Output 9 2 2 2 2" xfId="8965" xr:uid="{00000000-0005-0000-0000-000025370000}"/>
    <cellStyle name="Output 9 2 2 2 2 2" xfId="13705" xr:uid="{00000000-0005-0000-0000-000026370000}"/>
    <cellStyle name="Output 9 2 2 2 2 3" xfId="16234" xr:uid="{00000000-0005-0000-0000-000027370000}"/>
    <cellStyle name="Output 9 2 2 3" xfId="7506" xr:uid="{00000000-0005-0000-0000-000028370000}"/>
    <cellStyle name="Output 9 2 2 3 2" xfId="12246" xr:uid="{00000000-0005-0000-0000-000029370000}"/>
    <cellStyle name="Output 9 2 2 3 3" xfId="14775" xr:uid="{00000000-0005-0000-0000-00002A370000}"/>
    <cellStyle name="Output 9 2 2 4" xfId="10584" xr:uid="{00000000-0005-0000-0000-00002B370000}"/>
    <cellStyle name="Output 9 2 2 5" xfId="9083" xr:uid="{00000000-0005-0000-0000-00002C370000}"/>
    <cellStyle name="Output 9 2 3" xfId="5571" xr:uid="{00000000-0005-0000-0000-00002D370000}"/>
    <cellStyle name="Output 9 2 3 2" xfId="8521" xr:uid="{00000000-0005-0000-0000-00002E370000}"/>
    <cellStyle name="Output 9 2 3 2 2" xfId="13261" xr:uid="{00000000-0005-0000-0000-00002F370000}"/>
    <cellStyle name="Output 9 2 3 2 3" xfId="15790" xr:uid="{00000000-0005-0000-0000-000030370000}"/>
    <cellStyle name="Output 9 2 4" xfId="5125" xr:uid="{00000000-0005-0000-0000-000031370000}"/>
    <cellStyle name="Output 9 2 4 2" xfId="8077" xr:uid="{00000000-0005-0000-0000-000032370000}"/>
    <cellStyle name="Output 9 2 4 2 2" xfId="12817" xr:uid="{00000000-0005-0000-0000-000033370000}"/>
    <cellStyle name="Output 9 2 4 2 3" xfId="15346" xr:uid="{00000000-0005-0000-0000-000034370000}"/>
    <cellStyle name="Output 9 2 5" xfId="6112" xr:uid="{00000000-0005-0000-0000-000035370000}"/>
    <cellStyle name="Output 9 2 5 2" xfId="11026" xr:uid="{00000000-0005-0000-0000-000036370000}"/>
    <cellStyle name="Output 9 2 6" xfId="7023" xr:uid="{00000000-0005-0000-0000-000037370000}"/>
    <cellStyle name="Output 9 2 6 2" xfId="11792" xr:uid="{00000000-0005-0000-0000-000038370000}"/>
    <cellStyle name="Output 9 2 6 3" xfId="14331" xr:uid="{00000000-0005-0000-0000-000039370000}"/>
    <cellStyle name="Output 9 2 7" xfId="9802" xr:uid="{00000000-0005-0000-0000-00003A370000}"/>
    <cellStyle name="Output 9 2 8" xfId="10881" xr:uid="{00000000-0005-0000-0000-00003B370000}"/>
    <cellStyle name="Output 9 3" xfId="2749" xr:uid="{00000000-0005-0000-0000-00003C370000}"/>
    <cellStyle name="Output 9 3 2" xfId="5570" xr:uid="{00000000-0005-0000-0000-00003D370000}"/>
    <cellStyle name="Output 9 3 2 2" xfId="8520" xr:uid="{00000000-0005-0000-0000-00003E370000}"/>
    <cellStyle name="Output 9 3 2 2 2" xfId="13260" xr:uid="{00000000-0005-0000-0000-00003F370000}"/>
    <cellStyle name="Output 9 3 2 2 3" xfId="15789" xr:uid="{00000000-0005-0000-0000-000040370000}"/>
    <cellStyle name="Output 9 3 3" xfId="5124" xr:uid="{00000000-0005-0000-0000-000041370000}"/>
    <cellStyle name="Output 9 3 3 2" xfId="8076" xr:uid="{00000000-0005-0000-0000-000042370000}"/>
    <cellStyle name="Output 9 3 3 2 2" xfId="12816" xr:uid="{00000000-0005-0000-0000-000043370000}"/>
    <cellStyle name="Output 9 3 3 2 3" xfId="15345" xr:uid="{00000000-0005-0000-0000-000044370000}"/>
    <cellStyle name="Output 9 3 4" xfId="7022" xr:uid="{00000000-0005-0000-0000-000045370000}"/>
    <cellStyle name="Output 9 3 4 2" xfId="11791" xr:uid="{00000000-0005-0000-0000-000046370000}"/>
    <cellStyle name="Output 9 3 4 3" xfId="14330" xr:uid="{00000000-0005-0000-0000-000047370000}"/>
    <cellStyle name="Output 9 3 5" xfId="9801" xr:uid="{00000000-0005-0000-0000-000048370000}"/>
    <cellStyle name="Output 9 3 6" xfId="10839" xr:uid="{00000000-0005-0000-0000-000049370000}"/>
    <cellStyle name="Output 9 4" xfId="4528" xr:uid="{00000000-0005-0000-0000-00004A370000}"/>
    <cellStyle name="Output 9 4 2" xfId="6014" xr:uid="{00000000-0005-0000-0000-00004B370000}"/>
    <cellStyle name="Output 9 4 2 2" xfId="8964" xr:uid="{00000000-0005-0000-0000-00004C370000}"/>
    <cellStyle name="Output 9 4 2 2 2" xfId="13704" xr:uid="{00000000-0005-0000-0000-00004D370000}"/>
    <cellStyle name="Output 9 4 2 2 3" xfId="16233" xr:uid="{00000000-0005-0000-0000-00004E370000}"/>
    <cellStyle name="Output 9 4 3" xfId="7505" xr:uid="{00000000-0005-0000-0000-00004F370000}"/>
    <cellStyle name="Output 9 4 3 2" xfId="12245" xr:uid="{00000000-0005-0000-0000-000050370000}"/>
    <cellStyle name="Output 9 4 3 3" xfId="14774" xr:uid="{00000000-0005-0000-0000-000051370000}"/>
    <cellStyle name="Output 9 4 4" xfId="10583" xr:uid="{00000000-0005-0000-0000-000052370000}"/>
    <cellStyle name="Output 9 4 5" xfId="10011" xr:uid="{00000000-0005-0000-0000-000053370000}"/>
    <cellStyle name="Output 9 5" xfId="4734" xr:uid="{00000000-0005-0000-0000-000054370000}"/>
    <cellStyle name="Output 9 5 2" xfId="7688" xr:uid="{00000000-0005-0000-0000-000055370000}"/>
    <cellStyle name="Output 9 5 2 2" xfId="12428" xr:uid="{00000000-0005-0000-0000-000056370000}"/>
    <cellStyle name="Output 9 5 2 3" xfId="14957" xr:uid="{00000000-0005-0000-0000-000057370000}"/>
    <cellStyle name="Output 9 5 3" xfId="10767" xr:uid="{00000000-0005-0000-0000-000058370000}"/>
    <cellStyle name="Output 9 5 4" xfId="9921" xr:uid="{00000000-0005-0000-0000-000059370000}"/>
    <cellStyle name="Output 9 6" xfId="6113" xr:uid="{00000000-0005-0000-0000-00005A370000}"/>
    <cellStyle name="Output 9 6 2" xfId="11027" xr:uid="{00000000-0005-0000-0000-00005B370000}"/>
    <cellStyle name="Percen - Style2" xfId="2751" xr:uid="{00000000-0005-0000-0000-00005C370000}"/>
    <cellStyle name="Percen - Style2 2" xfId="4530" xr:uid="{00000000-0005-0000-0000-00005D370000}"/>
    <cellStyle name="Percent [00]" xfId="2752" xr:uid="{00000000-0005-0000-0000-00005E370000}"/>
    <cellStyle name="Percent [2]" xfId="2753" xr:uid="{00000000-0005-0000-0000-00005F370000}"/>
    <cellStyle name="Percent 10" xfId="1877" xr:uid="{00000000-0005-0000-0000-000060370000}"/>
    <cellStyle name="Percent 11" xfId="1878" xr:uid="{00000000-0005-0000-0000-000061370000}"/>
    <cellStyle name="Percent 12" xfId="1879" xr:uid="{00000000-0005-0000-0000-000062370000}"/>
    <cellStyle name="Percent 13" xfId="1880" xr:uid="{00000000-0005-0000-0000-000063370000}"/>
    <cellStyle name="Percent 14" xfId="1881" xr:uid="{00000000-0005-0000-0000-000064370000}"/>
    <cellStyle name="Percent 15" xfId="1882" xr:uid="{00000000-0005-0000-0000-000065370000}"/>
    <cellStyle name="Percent 16" xfId="1883" xr:uid="{00000000-0005-0000-0000-000066370000}"/>
    <cellStyle name="Percent 17" xfId="1884" xr:uid="{00000000-0005-0000-0000-000067370000}"/>
    <cellStyle name="Percent 18" xfId="1885" xr:uid="{00000000-0005-0000-0000-000068370000}"/>
    <cellStyle name="Percent 19" xfId="1886" xr:uid="{00000000-0005-0000-0000-000069370000}"/>
    <cellStyle name="Percent 2" xfId="1887" xr:uid="{00000000-0005-0000-0000-00006A370000}"/>
    <cellStyle name="Percent 2 2" xfId="2755" xr:uid="{00000000-0005-0000-0000-00006B370000}"/>
    <cellStyle name="Percent 2 2 2" xfId="2756" xr:uid="{00000000-0005-0000-0000-00006C370000}"/>
    <cellStyle name="Percent 2 2 3" xfId="2757" xr:uid="{00000000-0005-0000-0000-00006D370000}"/>
    <cellStyle name="Percent 2 3" xfId="2758" xr:uid="{00000000-0005-0000-0000-00006E370000}"/>
    <cellStyle name="Percent 2 3 2" xfId="2759" xr:uid="{00000000-0005-0000-0000-00006F370000}"/>
    <cellStyle name="Percent 2 4" xfId="2760" xr:uid="{00000000-0005-0000-0000-000070370000}"/>
    <cellStyle name="Percent 2 5" xfId="2754" xr:uid="{00000000-0005-0000-0000-000071370000}"/>
    <cellStyle name="Percent 2 6" xfId="16327" xr:uid="{00000000-0005-0000-0000-000072370000}"/>
    <cellStyle name="Percent 20" xfId="1888" xr:uid="{00000000-0005-0000-0000-000073370000}"/>
    <cellStyle name="Percent 21" xfId="1889" xr:uid="{00000000-0005-0000-0000-000074370000}"/>
    <cellStyle name="Percent 22" xfId="1890" xr:uid="{00000000-0005-0000-0000-000075370000}"/>
    <cellStyle name="Percent 23" xfId="1891" xr:uid="{00000000-0005-0000-0000-000076370000}"/>
    <cellStyle name="Percent 24" xfId="1892" xr:uid="{00000000-0005-0000-0000-000077370000}"/>
    <cellStyle name="Percent 25" xfId="1893" xr:uid="{00000000-0005-0000-0000-000078370000}"/>
    <cellStyle name="Percent 26" xfId="1894" xr:uid="{00000000-0005-0000-0000-000079370000}"/>
    <cellStyle name="Percent 27" xfId="1895" xr:uid="{00000000-0005-0000-0000-00007A370000}"/>
    <cellStyle name="Percent 28" xfId="1896" xr:uid="{00000000-0005-0000-0000-00007B370000}"/>
    <cellStyle name="Percent 29" xfId="1897" xr:uid="{00000000-0005-0000-0000-00007C370000}"/>
    <cellStyle name="Percent 3" xfId="1898" xr:uid="{00000000-0005-0000-0000-00007D370000}"/>
    <cellStyle name="Percent 3 2" xfId="2761" xr:uid="{00000000-0005-0000-0000-00007E370000}"/>
    <cellStyle name="Percent 30" xfId="1899" xr:uid="{00000000-0005-0000-0000-00007F370000}"/>
    <cellStyle name="Percent 31" xfId="1900" xr:uid="{00000000-0005-0000-0000-000080370000}"/>
    <cellStyle name="Percent 32" xfId="1901" xr:uid="{00000000-0005-0000-0000-000081370000}"/>
    <cellStyle name="Percent 33" xfId="1902" xr:uid="{00000000-0005-0000-0000-000082370000}"/>
    <cellStyle name="Percent 34" xfId="1903" xr:uid="{00000000-0005-0000-0000-000083370000}"/>
    <cellStyle name="Percent 35" xfId="1904" xr:uid="{00000000-0005-0000-0000-000084370000}"/>
    <cellStyle name="Percent 36" xfId="1905" xr:uid="{00000000-0005-0000-0000-000085370000}"/>
    <cellStyle name="Percent 37" xfId="1906" xr:uid="{00000000-0005-0000-0000-000086370000}"/>
    <cellStyle name="Percent 38" xfId="1907" xr:uid="{00000000-0005-0000-0000-000087370000}"/>
    <cellStyle name="Percent 39" xfId="1908" xr:uid="{00000000-0005-0000-0000-000088370000}"/>
    <cellStyle name="Percent 4" xfId="1909" xr:uid="{00000000-0005-0000-0000-000089370000}"/>
    <cellStyle name="Percent 4 2" xfId="2762" xr:uid="{00000000-0005-0000-0000-00008A370000}"/>
    <cellStyle name="Percent 40" xfId="1910" xr:uid="{00000000-0005-0000-0000-00008B370000}"/>
    <cellStyle name="Percent 41" xfId="1911" xr:uid="{00000000-0005-0000-0000-00008C370000}"/>
    <cellStyle name="Percent 42" xfId="1912" xr:uid="{00000000-0005-0000-0000-00008D370000}"/>
    <cellStyle name="Percent 43" xfId="1913" xr:uid="{00000000-0005-0000-0000-00008E370000}"/>
    <cellStyle name="Percent 44" xfId="1914" xr:uid="{00000000-0005-0000-0000-00008F370000}"/>
    <cellStyle name="Percent 45" xfId="2763" xr:uid="{00000000-0005-0000-0000-000090370000}"/>
    <cellStyle name="Percent 45 2" xfId="6491" xr:uid="{00000000-0005-0000-0000-000091370000}"/>
    <cellStyle name="Percent 45 3" xfId="6492" xr:uid="{00000000-0005-0000-0000-000092370000}"/>
    <cellStyle name="Percent 5" xfId="1915" xr:uid="{00000000-0005-0000-0000-000093370000}"/>
    <cellStyle name="Percent 5 2" xfId="2764" xr:uid="{00000000-0005-0000-0000-000094370000}"/>
    <cellStyle name="Percent 6" xfId="1916" xr:uid="{00000000-0005-0000-0000-000095370000}"/>
    <cellStyle name="Percent 7" xfId="1917" xr:uid="{00000000-0005-0000-0000-000096370000}"/>
    <cellStyle name="Percent 8" xfId="1918" xr:uid="{00000000-0005-0000-0000-000097370000}"/>
    <cellStyle name="Percent 9" xfId="1919" xr:uid="{00000000-0005-0000-0000-000098370000}"/>
    <cellStyle name="rs" xfId="2765" xr:uid="{00000000-0005-0000-0000-000099370000}"/>
    <cellStyle name="RS (000)" xfId="2766" xr:uid="{00000000-0005-0000-0000-00009A370000}"/>
    <cellStyle name="rs.ps" xfId="2767" xr:uid="{00000000-0005-0000-0000-00009B370000}"/>
    <cellStyle name="rs_Consolidated RIL 0904" xfId="2768" xr:uid="{00000000-0005-0000-0000-00009C370000}"/>
    <cellStyle name="S - Style4" xfId="2769" xr:uid="{00000000-0005-0000-0000-00009D370000}"/>
    <cellStyle name="S - Style4 2" xfId="4531" xr:uid="{00000000-0005-0000-0000-00009E370000}"/>
    <cellStyle name="Style 1" xfId="6" xr:uid="{00000000-0005-0000-0000-00009F370000}"/>
    <cellStyle name="Style 1 2" xfId="2061" xr:uid="{00000000-0005-0000-0000-0000A0370000}"/>
    <cellStyle name="Style 1 3" xfId="2062" xr:uid="{00000000-0005-0000-0000-0000A1370000}"/>
    <cellStyle name="Style 1 3 2" xfId="2770" xr:uid="{00000000-0005-0000-0000-0000A2370000}"/>
    <cellStyle name="Style 1 4" xfId="2771" xr:uid="{00000000-0005-0000-0000-0000A3370000}"/>
    <cellStyle name="Style 1 5" xfId="2051" xr:uid="{00000000-0005-0000-0000-0000A4370000}"/>
    <cellStyle name="subhead" xfId="2772" xr:uid="{00000000-0005-0000-0000-0000A5370000}"/>
    <cellStyle name="subhead 2" xfId="4532" xr:uid="{00000000-0005-0000-0000-0000A6370000}"/>
    <cellStyle name="Times New Roman" xfId="2773" xr:uid="{00000000-0005-0000-0000-0000A7370000}"/>
    <cellStyle name="Title 10" xfId="1920" xr:uid="{00000000-0005-0000-0000-0000A8370000}"/>
    <cellStyle name="Title 11" xfId="1921" xr:uid="{00000000-0005-0000-0000-0000A9370000}"/>
    <cellStyle name="Title 12" xfId="1922" xr:uid="{00000000-0005-0000-0000-0000AA370000}"/>
    <cellStyle name="Title 13" xfId="1923" xr:uid="{00000000-0005-0000-0000-0000AB370000}"/>
    <cellStyle name="Title 14" xfId="1924" xr:uid="{00000000-0005-0000-0000-0000AC370000}"/>
    <cellStyle name="Title 15" xfId="1925" xr:uid="{00000000-0005-0000-0000-0000AD370000}"/>
    <cellStyle name="Title 16" xfId="1926" xr:uid="{00000000-0005-0000-0000-0000AE370000}"/>
    <cellStyle name="Title 17" xfId="1927" xr:uid="{00000000-0005-0000-0000-0000AF370000}"/>
    <cellStyle name="Title 18" xfId="1928" xr:uid="{00000000-0005-0000-0000-0000B0370000}"/>
    <cellStyle name="Title 19" xfId="1929" xr:uid="{00000000-0005-0000-0000-0000B1370000}"/>
    <cellStyle name="Title 2" xfId="1930" xr:uid="{00000000-0005-0000-0000-0000B2370000}"/>
    <cellStyle name="Title 20" xfId="1931" xr:uid="{00000000-0005-0000-0000-0000B3370000}"/>
    <cellStyle name="Title 21" xfId="1932" xr:uid="{00000000-0005-0000-0000-0000B4370000}"/>
    <cellStyle name="Title 22" xfId="1933" xr:uid="{00000000-0005-0000-0000-0000B5370000}"/>
    <cellStyle name="Title 23" xfId="1934" xr:uid="{00000000-0005-0000-0000-0000B6370000}"/>
    <cellStyle name="Title 24" xfId="1935" xr:uid="{00000000-0005-0000-0000-0000B7370000}"/>
    <cellStyle name="Title 25" xfId="1936" xr:uid="{00000000-0005-0000-0000-0000B8370000}"/>
    <cellStyle name="Title 26" xfId="1937" xr:uid="{00000000-0005-0000-0000-0000B9370000}"/>
    <cellStyle name="Title 27" xfId="1938" xr:uid="{00000000-0005-0000-0000-0000BA370000}"/>
    <cellStyle name="Title 28" xfId="1939" xr:uid="{00000000-0005-0000-0000-0000BB370000}"/>
    <cellStyle name="Title 29" xfId="1940" xr:uid="{00000000-0005-0000-0000-0000BC370000}"/>
    <cellStyle name="Title 3" xfId="1941" xr:uid="{00000000-0005-0000-0000-0000BD370000}"/>
    <cellStyle name="Title 30" xfId="1942" xr:uid="{00000000-0005-0000-0000-0000BE370000}"/>
    <cellStyle name="Title 31" xfId="1943" xr:uid="{00000000-0005-0000-0000-0000BF370000}"/>
    <cellStyle name="Title 32" xfId="1944" xr:uid="{00000000-0005-0000-0000-0000C0370000}"/>
    <cellStyle name="Title 33" xfId="1945" xr:uid="{00000000-0005-0000-0000-0000C1370000}"/>
    <cellStyle name="Title 34" xfId="1946" xr:uid="{00000000-0005-0000-0000-0000C2370000}"/>
    <cellStyle name="Title 35" xfId="1947" xr:uid="{00000000-0005-0000-0000-0000C3370000}"/>
    <cellStyle name="Title 36" xfId="1948" xr:uid="{00000000-0005-0000-0000-0000C4370000}"/>
    <cellStyle name="Title 37" xfId="1949" xr:uid="{00000000-0005-0000-0000-0000C5370000}"/>
    <cellStyle name="Title 38" xfId="1950" xr:uid="{00000000-0005-0000-0000-0000C6370000}"/>
    <cellStyle name="Title 39" xfId="1951" xr:uid="{00000000-0005-0000-0000-0000C7370000}"/>
    <cellStyle name="Title 4" xfId="1952" xr:uid="{00000000-0005-0000-0000-0000C8370000}"/>
    <cellStyle name="Title 40" xfId="1953" xr:uid="{00000000-0005-0000-0000-0000C9370000}"/>
    <cellStyle name="Title 41" xfId="1954" xr:uid="{00000000-0005-0000-0000-0000CA370000}"/>
    <cellStyle name="Title 42" xfId="1955" xr:uid="{00000000-0005-0000-0000-0000CB370000}"/>
    <cellStyle name="Title 43" xfId="1956" xr:uid="{00000000-0005-0000-0000-0000CC370000}"/>
    <cellStyle name="Title 44" xfId="1957" xr:uid="{00000000-0005-0000-0000-0000CD370000}"/>
    <cellStyle name="Title 45" xfId="58" xr:uid="{00000000-0005-0000-0000-0000CE370000}"/>
    <cellStyle name="Title 5" xfId="1958" xr:uid="{00000000-0005-0000-0000-0000CF370000}"/>
    <cellStyle name="Title 6" xfId="1959" xr:uid="{00000000-0005-0000-0000-0000D0370000}"/>
    <cellStyle name="Title 7" xfId="1960" xr:uid="{00000000-0005-0000-0000-0000D1370000}"/>
    <cellStyle name="Title 8" xfId="1961" xr:uid="{00000000-0005-0000-0000-0000D2370000}"/>
    <cellStyle name="Title 9" xfId="1962" xr:uid="{00000000-0005-0000-0000-0000D3370000}"/>
    <cellStyle name="Total" xfId="33" builtinId="25" customBuiltin="1"/>
    <cellStyle name="Total 10" xfId="1963" xr:uid="{00000000-0005-0000-0000-0000D5370000}"/>
    <cellStyle name="Total 10 2" xfId="2775" xr:uid="{00000000-0005-0000-0000-0000D6370000}"/>
    <cellStyle name="Total 10 2 2" xfId="5573" xr:uid="{00000000-0005-0000-0000-0000D7370000}"/>
    <cellStyle name="Total 10 2 2 2" xfId="8523" xr:uid="{00000000-0005-0000-0000-0000D8370000}"/>
    <cellStyle name="Total 10 2 2 2 2" xfId="13263" xr:uid="{00000000-0005-0000-0000-0000D9370000}"/>
    <cellStyle name="Total 10 2 2 2 3" xfId="15792" xr:uid="{00000000-0005-0000-0000-0000DA370000}"/>
    <cellStyle name="Total 10 2 3" xfId="5127" xr:uid="{00000000-0005-0000-0000-0000DB370000}"/>
    <cellStyle name="Total 10 2 3 2" xfId="8079" xr:uid="{00000000-0005-0000-0000-0000DC370000}"/>
    <cellStyle name="Total 10 2 3 2 2" xfId="12819" xr:uid="{00000000-0005-0000-0000-0000DD370000}"/>
    <cellStyle name="Total 10 2 3 2 3" xfId="15348" xr:uid="{00000000-0005-0000-0000-0000DE370000}"/>
    <cellStyle name="Total 10 2 4" xfId="6110" xr:uid="{00000000-0005-0000-0000-0000DF370000}"/>
    <cellStyle name="Total 10 2 4 2" xfId="11024" xr:uid="{00000000-0005-0000-0000-0000E0370000}"/>
    <cellStyle name="Total 10 2 5" xfId="7025" xr:uid="{00000000-0005-0000-0000-0000E1370000}"/>
    <cellStyle name="Total 10 2 5 2" xfId="11794" xr:uid="{00000000-0005-0000-0000-0000E2370000}"/>
    <cellStyle name="Total 10 2 5 3" xfId="14333" xr:uid="{00000000-0005-0000-0000-0000E3370000}"/>
    <cellStyle name="Total 10 2 6" xfId="9804" xr:uid="{00000000-0005-0000-0000-0000E4370000}"/>
    <cellStyle name="Total 10 2 7" xfId="10836" xr:uid="{00000000-0005-0000-0000-0000E5370000}"/>
    <cellStyle name="Total 10 3" xfId="2774" xr:uid="{00000000-0005-0000-0000-0000E6370000}"/>
    <cellStyle name="Total 10 3 2" xfId="5572" xr:uid="{00000000-0005-0000-0000-0000E7370000}"/>
    <cellStyle name="Total 10 3 2 2" xfId="8522" xr:uid="{00000000-0005-0000-0000-0000E8370000}"/>
    <cellStyle name="Total 10 3 2 2 2" xfId="13262" xr:uid="{00000000-0005-0000-0000-0000E9370000}"/>
    <cellStyle name="Total 10 3 2 2 3" xfId="15791" xr:uid="{00000000-0005-0000-0000-0000EA370000}"/>
    <cellStyle name="Total 10 3 3" xfId="5126" xr:uid="{00000000-0005-0000-0000-0000EB370000}"/>
    <cellStyle name="Total 10 3 3 2" xfId="8078" xr:uid="{00000000-0005-0000-0000-0000EC370000}"/>
    <cellStyle name="Total 10 3 3 2 2" xfId="12818" xr:uid="{00000000-0005-0000-0000-0000ED370000}"/>
    <cellStyle name="Total 10 3 3 2 3" xfId="15347" xr:uid="{00000000-0005-0000-0000-0000EE370000}"/>
    <cellStyle name="Total 10 3 4" xfId="7024" xr:uid="{00000000-0005-0000-0000-0000EF370000}"/>
    <cellStyle name="Total 10 3 4 2" xfId="11793" xr:uid="{00000000-0005-0000-0000-0000F0370000}"/>
    <cellStyle name="Total 10 3 4 3" xfId="14332" xr:uid="{00000000-0005-0000-0000-0000F1370000}"/>
    <cellStyle name="Total 10 3 5" xfId="9803" xr:uid="{00000000-0005-0000-0000-0000F2370000}"/>
    <cellStyle name="Total 10 3 6" xfId="10923" xr:uid="{00000000-0005-0000-0000-0000F3370000}"/>
    <cellStyle name="Total 10 4" xfId="4735" xr:uid="{00000000-0005-0000-0000-0000F4370000}"/>
    <cellStyle name="Total 10 4 2" xfId="7689" xr:uid="{00000000-0005-0000-0000-0000F5370000}"/>
    <cellStyle name="Total 10 4 2 2" xfId="12429" xr:uid="{00000000-0005-0000-0000-0000F6370000}"/>
    <cellStyle name="Total 10 4 2 3" xfId="14958" xr:uid="{00000000-0005-0000-0000-0000F7370000}"/>
    <cellStyle name="Total 10 4 3" xfId="10768" xr:uid="{00000000-0005-0000-0000-0000F8370000}"/>
    <cellStyle name="Total 10 4 4" xfId="8998" xr:uid="{00000000-0005-0000-0000-0000F9370000}"/>
    <cellStyle name="Total 10 5" xfId="6111" xr:uid="{00000000-0005-0000-0000-0000FA370000}"/>
    <cellStyle name="Total 10 5 2" xfId="11025" xr:uid="{00000000-0005-0000-0000-0000FB370000}"/>
    <cellStyle name="Total 11" xfId="1964" xr:uid="{00000000-0005-0000-0000-0000FC370000}"/>
    <cellStyle name="Total 11 2" xfId="2777" xr:uid="{00000000-0005-0000-0000-0000FD370000}"/>
    <cellStyle name="Total 11 2 2" xfId="5575" xr:uid="{00000000-0005-0000-0000-0000FE370000}"/>
    <cellStyle name="Total 11 2 2 2" xfId="8525" xr:uid="{00000000-0005-0000-0000-0000FF370000}"/>
    <cellStyle name="Total 11 2 2 2 2" xfId="13265" xr:uid="{00000000-0005-0000-0000-000000380000}"/>
    <cellStyle name="Total 11 2 2 2 3" xfId="15794" xr:uid="{00000000-0005-0000-0000-000001380000}"/>
    <cellStyle name="Total 11 2 3" xfId="5129" xr:uid="{00000000-0005-0000-0000-000002380000}"/>
    <cellStyle name="Total 11 2 3 2" xfId="8081" xr:uid="{00000000-0005-0000-0000-000003380000}"/>
    <cellStyle name="Total 11 2 3 2 2" xfId="12821" xr:uid="{00000000-0005-0000-0000-000004380000}"/>
    <cellStyle name="Total 11 2 3 2 3" xfId="15350" xr:uid="{00000000-0005-0000-0000-000005380000}"/>
    <cellStyle name="Total 11 2 4" xfId="6108" xr:uid="{00000000-0005-0000-0000-000006380000}"/>
    <cellStyle name="Total 11 2 4 2" xfId="11022" xr:uid="{00000000-0005-0000-0000-000007380000}"/>
    <cellStyle name="Total 11 2 5" xfId="7027" xr:uid="{00000000-0005-0000-0000-000008380000}"/>
    <cellStyle name="Total 11 2 5 2" xfId="11796" xr:uid="{00000000-0005-0000-0000-000009380000}"/>
    <cellStyle name="Total 11 2 5 3" xfId="14335" xr:uid="{00000000-0005-0000-0000-00000A380000}"/>
    <cellStyle name="Total 11 2 6" xfId="9806" xr:uid="{00000000-0005-0000-0000-00000B380000}"/>
    <cellStyle name="Total 11 2 7" xfId="10837" xr:uid="{00000000-0005-0000-0000-00000C380000}"/>
    <cellStyle name="Total 11 3" xfId="2776" xr:uid="{00000000-0005-0000-0000-00000D380000}"/>
    <cellStyle name="Total 11 3 2" xfId="5574" xr:uid="{00000000-0005-0000-0000-00000E380000}"/>
    <cellStyle name="Total 11 3 2 2" xfId="8524" xr:uid="{00000000-0005-0000-0000-00000F380000}"/>
    <cellStyle name="Total 11 3 2 2 2" xfId="13264" xr:uid="{00000000-0005-0000-0000-000010380000}"/>
    <cellStyle name="Total 11 3 2 2 3" xfId="15793" xr:uid="{00000000-0005-0000-0000-000011380000}"/>
    <cellStyle name="Total 11 3 3" xfId="5128" xr:uid="{00000000-0005-0000-0000-000012380000}"/>
    <cellStyle name="Total 11 3 3 2" xfId="8080" xr:uid="{00000000-0005-0000-0000-000013380000}"/>
    <cellStyle name="Total 11 3 3 2 2" xfId="12820" xr:uid="{00000000-0005-0000-0000-000014380000}"/>
    <cellStyle name="Total 11 3 3 2 3" xfId="15349" xr:uid="{00000000-0005-0000-0000-000015380000}"/>
    <cellStyle name="Total 11 3 4" xfId="7026" xr:uid="{00000000-0005-0000-0000-000016380000}"/>
    <cellStyle name="Total 11 3 4 2" xfId="11795" xr:uid="{00000000-0005-0000-0000-000017380000}"/>
    <cellStyle name="Total 11 3 4 3" xfId="14334" xr:uid="{00000000-0005-0000-0000-000018380000}"/>
    <cellStyle name="Total 11 3 5" xfId="9805" xr:uid="{00000000-0005-0000-0000-000019380000}"/>
    <cellStyle name="Total 11 3 6" xfId="10878" xr:uid="{00000000-0005-0000-0000-00001A380000}"/>
    <cellStyle name="Total 11 4" xfId="4736" xr:uid="{00000000-0005-0000-0000-00001B380000}"/>
    <cellStyle name="Total 11 4 2" xfId="7690" xr:uid="{00000000-0005-0000-0000-00001C380000}"/>
    <cellStyle name="Total 11 4 2 2" xfId="12430" xr:uid="{00000000-0005-0000-0000-00001D380000}"/>
    <cellStyle name="Total 11 4 2 3" xfId="14959" xr:uid="{00000000-0005-0000-0000-00001E380000}"/>
    <cellStyle name="Total 11 4 3" xfId="10769" xr:uid="{00000000-0005-0000-0000-00001F380000}"/>
    <cellStyle name="Total 11 4 4" xfId="9920" xr:uid="{00000000-0005-0000-0000-000020380000}"/>
    <cellStyle name="Total 11 5" xfId="6109" xr:uid="{00000000-0005-0000-0000-000021380000}"/>
    <cellStyle name="Total 11 5 2" xfId="11023" xr:uid="{00000000-0005-0000-0000-000022380000}"/>
    <cellStyle name="Total 12" xfId="1965" xr:uid="{00000000-0005-0000-0000-000023380000}"/>
    <cellStyle name="Total 12 2" xfId="2779" xr:uid="{00000000-0005-0000-0000-000024380000}"/>
    <cellStyle name="Total 12 2 2" xfId="5577" xr:uid="{00000000-0005-0000-0000-000025380000}"/>
    <cellStyle name="Total 12 2 2 2" xfId="8527" xr:uid="{00000000-0005-0000-0000-000026380000}"/>
    <cellStyle name="Total 12 2 2 2 2" xfId="13267" xr:uid="{00000000-0005-0000-0000-000027380000}"/>
    <cellStyle name="Total 12 2 2 2 3" xfId="15796" xr:uid="{00000000-0005-0000-0000-000028380000}"/>
    <cellStyle name="Total 12 2 3" xfId="5131" xr:uid="{00000000-0005-0000-0000-000029380000}"/>
    <cellStyle name="Total 12 2 3 2" xfId="8083" xr:uid="{00000000-0005-0000-0000-00002A380000}"/>
    <cellStyle name="Total 12 2 3 2 2" xfId="12823" xr:uid="{00000000-0005-0000-0000-00002B380000}"/>
    <cellStyle name="Total 12 2 3 2 3" xfId="15352" xr:uid="{00000000-0005-0000-0000-00002C380000}"/>
    <cellStyle name="Total 12 2 4" xfId="6106" xr:uid="{00000000-0005-0000-0000-00002D380000}"/>
    <cellStyle name="Total 12 2 4 2" xfId="11020" xr:uid="{00000000-0005-0000-0000-00002E380000}"/>
    <cellStyle name="Total 12 2 5" xfId="7029" xr:uid="{00000000-0005-0000-0000-00002F380000}"/>
    <cellStyle name="Total 12 2 5 2" xfId="11798" xr:uid="{00000000-0005-0000-0000-000030380000}"/>
    <cellStyle name="Total 12 2 5 3" xfId="14337" xr:uid="{00000000-0005-0000-0000-000031380000}"/>
    <cellStyle name="Total 12 2 6" xfId="9808" xr:uid="{00000000-0005-0000-0000-000032380000}"/>
    <cellStyle name="Total 12 2 7" xfId="10924" xr:uid="{00000000-0005-0000-0000-000033380000}"/>
    <cellStyle name="Total 12 3" xfId="2778" xr:uid="{00000000-0005-0000-0000-000034380000}"/>
    <cellStyle name="Total 12 3 2" xfId="5576" xr:uid="{00000000-0005-0000-0000-000035380000}"/>
    <cellStyle name="Total 12 3 2 2" xfId="8526" xr:uid="{00000000-0005-0000-0000-000036380000}"/>
    <cellStyle name="Total 12 3 2 2 2" xfId="13266" xr:uid="{00000000-0005-0000-0000-000037380000}"/>
    <cellStyle name="Total 12 3 2 2 3" xfId="15795" xr:uid="{00000000-0005-0000-0000-000038380000}"/>
    <cellStyle name="Total 12 3 3" xfId="5130" xr:uid="{00000000-0005-0000-0000-000039380000}"/>
    <cellStyle name="Total 12 3 3 2" xfId="8082" xr:uid="{00000000-0005-0000-0000-00003A380000}"/>
    <cellStyle name="Total 12 3 3 2 2" xfId="12822" xr:uid="{00000000-0005-0000-0000-00003B380000}"/>
    <cellStyle name="Total 12 3 3 2 3" xfId="15351" xr:uid="{00000000-0005-0000-0000-00003C380000}"/>
    <cellStyle name="Total 12 3 4" xfId="7028" xr:uid="{00000000-0005-0000-0000-00003D380000}"/>
    <cellStyle name="Total 12 3 4 2" xfId="11797" xr:uid="{00000000-0005-0000-0000-00003E380000}"/>
    <cellStyle name="Total 12 3 4 3" xfId="14336" xr:uid="{00000000-0005-0000-0000-00003F380000}"/>
    <cellStyle name="Total 12 3 5" xfId="9807" xr:uid="{00000000-0005-0000-0000-000040380000}"/>
    <cellStyle name="Total 12 3 6" xfId="10879" xr:uid="{00000000-0005-0000-0000-000041380000}"/>
    <cellStyle name="Total 12 4" xfId="4737" xr:uid="{00000000-0005-0000-0000-000042380000}"/>
    <cellStyle name="Total 12 4 2" xfId="7691" xr:uid="{00000000-0005-0000-0000-000043380000}"/>
    <cellStyle name="Total 12 4 2 2" xfId="12431" xr:uid="{00000000-0005-0000-0000-000044380000}"/>
    <cellStyle name="Total 12 4 2 3" xfId="14960" xr:uid="{00000000-0005-0000-0000-000045380000}"/>
    <cellStyle name="Total 12 4 3" xfId="10770" xr:uid="{00000000-0005-0000-0000-000046380000}"/>
    <cellStyle name="Total 12 4 4" xfId="8997" xr:uid="{00000000-0005-0000-0000-000047380000}"/>
    <cellStyle name="Total 12 5" xfId="6107" xr:uid="{00000000-0005-0000-0000-000048380000}"/>
    <cellStyle name="Total 12 5 2" xfId="11021" xr:uid="{00000000-0005-0000-0000-000049380000}"/>
    <cellStyle name="Total 13" xfId="1966" xr:uid="{00000000-0005-0000-0000-00004A380000}"/>
    <cellStyle name="Total 13 2" xfId="2781" xr:uid="{00000000-0005-0000-0000-00004B380000}"/>
    <cellStyle name="Total 13 2 2" xfId="5579" xr:uid="{00000000-0005-0000-0000-00004C380000}"/>
    <cellStyle name="Total 13 2 2 2" xfId="8529" xr:uid="{00000000-0005-0000-0000-00004D380000}"/>
    <cellStyle name="Total 13 2 2 2 2" xfId="13269" xr:uid="{00000000-0005-0000-0000-00004E380000}"/>
    <cellStyle name="Total 13 2 2 2 3" xfId="15798" xr:uid="{00000000-0005-0000-0000-00004F380000}"/>
    <cellStyle name="Total 13 2 3" xfId="5133" xr:uid="{00000000-0005-0000-0000-000050380000}"/>
    <cellStyle name="Total 13 2 3 2" xfId="8085" xr:uid="{00000000-0005-0000-0000-000051380000}"/>
    <cellStyle name="Total 13 2 3 2 2" xfId="12825" xr:uid="{00000000-0005-0000-0000-000052380000}"/>
    <cellStyle name="Total 13 2 3 2 3" xfId="15354" xr:uid="{00000000-0005-0000-0000-000053380000}"/>
    <cellStyle name="Total 13 2 4" xfId="6104" xr:uid="{00000000-0005-0000-0000-000054380000}"/>
    <cellStyle name="Total 13 2 4 2" xfId="11018" xr:uid="{00000000-0005-0000-0000-000055380000}"/>
    <cellStyle name="Total 13 2 5" xfId="7031" xr:uid="{00000000-0005-0000-0000-000056380000}"/>
    <cellStyle name="Total 13 2 5 2" xfId="11800" xr:uid="{00000000-0005-0000-0000-000057380000}"/>
    <cellStyle name="Total 13 2 5 3" xfId="14339" xr:uid="{00000000-0005-0000-0000-000058380000}"/>
    <cellStyle name="Total 13 2 6" xfId="9810" xr:uid="{00000000-0005-0000-0000-000059380000}"/>
    <cellStyle name="Total 13 2 7" xfId="10921" xr:uid="{00000000-0005-0000-0000-00005A380000}"/>
    <cellStyle name="Total 13 3" xfId="2780" xr:uid="{00000000-0005-0000-0000-00005B380000}"/>
    <cellStyle name="Total 13 3 2" xfId="5578" xr:uid="{00000000-0005-0000-0000-00005C380000}"/>
    <cellStyle name="Total 13 3 2 2" xfId="8528" xr:uid="{00000000-0005-0000-0000-00005D380000}"/>
    <cellStyle name="Total 13 3 2 2 2" xfId="13268" xr:uid="{00000000-0005-0000-0000-00005E380000}"/>
    <cellStyle name="Total 13 3 2 2 3" xfId="15797" xr:uid="{00000000-0005-0000-0000-00005F380000}"/>
    <cellStyle name="Total 13 3 3" xfId="5132" xr:uid="{00000000-0005-0000-0000-000060380000}"/>
    <cellStyle name="Total 13 3 3 2" xfId="8084" xr:uid="{00000000-0005-0000-0000-000061380000}"/>
    <cellStyle name="Total 13 3 3 2 2" xfId="12824" xr:uid="{00000000-0005-0000-0000-000062380000}"/>
    <cellStyle name="Total 13 3 3 2 3" xfId="15353" xr:uid="{00000000-0005-0000-0000-000063380000}"/>
    <cellStyle name="Total 13 3 4" xfId="7030" xr:uid="{00000000-0005-0000-0000-000064380000}"/>
    <cellStyle name="Total 13 3 4 2" xfId="11799" xr:uid="{00000000-0005-0000-0000-000065380000}"/>
    <cellStyle name="Total 13 3 4 3" xfId="14338" xr:uid="{00000000-0005-0000-0000-000066380000}"/>
    <cellStyle name="Total 13 3 5" xfId="9809" xr:uid="{00000000-0005-0000-0000-000067380000}"/>
    <cellStyle name="Total 13 3 6" xfId="9269" xr:uid="{00000000-0005-0000-0000-000068380000}"/>
    <cellStyle name="Total 13 4" xfId="4738" xr:uid="{00000000-0005-0000-0000-000069380000}"/>
    <cellStyle name="Total 13 4 2" xfId="7692" xr:uid="{00000000-0005-0000-0000-00006A380000}"/>
    <cellStyle name="Total 13 4 2 2" xfId="12432" xr:uid="{00000000-0005-0000-0000-00006B380000}"/>
    <cellStyle name="Total 13 4 2 3" xfId="14961" xr:uid="{00000000-0005-0000-0000-00006C380000}"/>
    <cellStyle name="Total 13 4 3" xfId="10771" xr:uid="{00000000-0005-0000-0000-00006D380000}"/>
    <cellStyle name="Total 13 4 4" xfId="9919" xr:uid="{00000000-0005-0000-0000-00006E380000}"/>
    <cellStyle name="Total 13 5" xfId="6105" xr:uid="{00000000-0005-0000-0000-00006F380000}"/>
    <cellStyle name="Total 13 5 2" xfId="11019" xr:uid="{00000000-0005-0000-0000-000070380000}"/>
    <cellStyle name="Total 14" xfId="1967" xr:uid="{00000000-0005-0000-0000-000071380000}"/>
    <cellStyle name="Total 14 2" xfId="2783" xr:uid="{00000000-0005-0000-0000-000072380000}"/>
    <cellStyle name="Total 14 2 2" xfId="5581" xr:uid="{00000000-0005-0000-0000-000073380000}"/>
    <cellStyle name="Total 14 2 2 2" xfId="8531" xr:uid="{00000000-0005-0000-0000-000074380000}"/>
    <cellStyle name="Total 14 2 2 2 2" xfId="13271" xr:uid="{00000000-0005-0000-0000-000075380000}"/>
    <cellStyle name="Total 14 2 2 2 3" xfId="15800" xr:uid="{00000000-0005-0000-0000-000076380000}"/>
    <cellStyle name="Total 14 2 3" xfId="5135" xr:uid="{00000000-0005-0000-0000-000077380000}"/>
    <cellStyle name="Total 14 2 3 2" xfId="8087" xr:uid="{00000000-0005-0000-0000-000078380000}"/>
    <cellStyle name="Total 14 2 3 2 2" xfId="12827" xr:uid="{00000000-0005-0000-0000-000079380000}"/>
    <cellStyle name="Total 14 2 3 2 3" xfId="15356" xr:uid="{00000000-0005-0000-0000-00007A380000}"/>
    <cellStyle name="Total 14 2 4" xfId="6102" xr:uid="{00000000-0005-0000-0000-00007B380000}"/>
    <cellStyle name="Total 14 2 4 2" xfId="11016" xr:uid="{00000000-0005-0000-0000-00007C380000}"/>
    <cellStyle name="Total 14 2 5" xfId="7033" xr:uid="{00000000-0005-0000-0000-00007D380000}"/>
    <cellStyle name="Total 14 2 5 2" xfId="11802" xr:uid="{00000000-0005-0000-0000-00007E380000}"/>
    <cellStyle name="Total 14 2 5 3" xfId="14341" xr:uid="{00000000-0005-0000-0000-00007F380000}"/>
    <cellStyle name="Total 14 2 6" xfId="9812" xr:uid="{00000000-0005-0000-0000-000080380000}"/>
    <cellStyle name="Total 14 2 7" xfId="10876" xr:uid="{00000000-0005-0000-0000-000081380000}"/>
    <cellStyle name="Total 14 3" xfId="2782" xr:uid="{00000000-0005-0000-0000-000082380000}"/>
    <cellStyle name="Total 14 3 2" xfId="5580" xr:uid="{00000000-0005-0000-0000-000083380000}"/>
    <cellStyle name="Total 14 3 2 2" xfId="8530" xr:uid="{00000000-0005-0000-0000-000084380000}"/>
    <cellStyle name="Total 14 3 2 2 2" xfId="13270" xr:uid="{00000000-0005-0000-0000-000085380000}"/>
    <cellStyle name="Total 14 3 2 2 3" xfId="15799" xr:uid="{00000000-0005-0000-0000-000086380000}"/>
    <cellStyle name="Total 14 3 3" xfId="5134" xr:uid="{00000000-0005-0000-0000-000087380000}"/>
    <cellStyle name="Total 14 3 3 2" xfId="8086" xr:uid="{00000000-0005-0000-0000-000088380000}"/>
    <cellStyle name="Total 14 3 3 2 2" xfId="12826" xr:uid="{00000000-0005-0000-0000-000089380000}"/>
    <cellStyle name="Total 14 3 3 2 3" xfId="15355" xr:uid="{00000000-0005-0000-0000-00008A380000}"/>
    <cellStyle name="Total 14 3 4" xfId="7032" xr:uid="{00000000-0005-0000-0000-00008B380000}"/>
    <cellStyle name="Total 14 3 4 2" xfId="11801" xr:uid="{00000000-0005-0000-0000-00008C380000}"/>
    <cellStyle name="Total 14 3 4 3" xfId="14340" xr:uid="{00000000-0005-0000-0000-00008D380000}"/>
    <cellStyle name="Total 14 3 5" xfId="9811" xr:uid="{00000000-0005-0000-0000-00008E380000}"/>
    <cellStyle name="Total 14 3 6" xfId="10834" xr:uid="{00000000-0005-0000-0000-00008F380000}"/>
    <cellStyle name="Total 14 4" xfId="4739" xr:uid="{00000000-0005-0000-0000-000090380000}"/>
    <cellStyle name="Total 14 4 2" xfId="7693" xr:uid="{00000000-0005-0000-0000-000091380000}"/>
    <cellStyle name="Total 14 4 2 2" xfId="12433" xr:uid="{00000000-0005-0000-0000-000092380000}"/>
    <cellStyle name="Total 14 4 2 3" xfId="14962" xr:uid="{00000000-0005-0000-0000-000093380000}"/>
    <cellStyle name="Total 14 4 3" xfId="10772" xr:uid="{00000000-0005-0000-0000-000094380000}"/>
    <cellStyle name="Total 14 4 4" xfId="8996" xr:uid="{00000000-0005-0000-0000-000095380000}"/>
    <cellStyle name="Total 14 5" xfId="6103" xr:uid="{00000000-0005-0000-0000-000096380000}"/>
    <cellStyle name="Total 14 5 2" xfId="11017" xr:uid="{00000000-0005-0000-0000-000097380000}"/>
    <cellStyle name="Total 15" xfId="1968" xr:uid="{00000000-0005-0000-0000-000098380000}"/>
    <cellStyle name="Total 15 2" xfId="2785" xr:uid="{00000000-0005-0000-0000-000099380000}"/>
    <cellStyle name="Total 15 2 2" xfId="5583" xr:uid="{00000000-0005-0000-0000-00009A380000}"/>
    <cellStyle name="Total 15 2 2 2" xfId="8533" xr:uid="{00000000-0005-0000-0000-00009B380000}"/>
    <cellStyle name="Total 15 2 2 2 2" xfId="13273" xr:uid="{00000000-0005-0000-0000-00009C380000}"/>
    <cellStyle name="Total 15 2 2 2 3" xfId="15802" xr:uid="{00000000-0005-0000-0000-00009D380000}"/>
    <cellStyle name="Total 15 2 3" xfId="5137" xr:uid="{00000000-0005-0000-0000-00009E380000}"/>
    <cellStyle name="Total 15 2 3 2" xfId="8089" xr:uid="{00000000-0005-0000-0000-00009F380000}"/>
    <cellStyle name="Total 15 2 3 2 2" xfId="12829" xr:uid="{00000000-0005-0000-0000-0000A0380000}"/>
    <cellStyle name="Total 15 2 3 2 3" xfId="15358" xr:uid="{00000000-0005-0000-0000-0000A1380000}"/>
    <cellStyle name="Total 15 2 4" xfId="6100" xr:uid="{00000000-0005-0000-0000-0000A2380000}"/>
    <cellStyle name="Total 15 2 4 2" xfId="11014" xr:uid="{00000000-0005-0000-0000-0000A3380000}"/>
    <cellStyle name="Total 15 2 5" xfId="7035" xr:uid="{00000000-0005-0000-0000-0000A4380000}"/>
    <cellStyle name="Total 15 2 5 2" xfId="11804" xr:uid="{00000000-0005-0000-0000-0000A5380000}"/>
    <cellStyle name="Total 15 2 5 3" xfId="14343" xr:uid="{00000000-0005-0000-0000-0000A6380000}"/>
    <cellStyle name="Total 15 2 6" xfId="9814" xr:uid="{00000000-0005-0000-0000-0000A7380000}"/>
    <cellStyle name="Total 15 2 7" xfId="10877" xr:uid="{00000000-0005-0000-0000-0000A8380000}"/>
    <cellStyle name="Total 15 3" xfId="2784" xr:uid="{00000000-0005-0000-0000-0000A9380000}"/>
    <cellStyle name="Total 15 3 2" xfId="5582" xr:uid="{00000000-0005-0000-0000-0000AA380000}"/>
    <cellStyle name="Total 15 3 2 2" xfId="8532" xr:uid="{00000000-0005-0000-0000-0000AB380000}"/>
    <cellStyle name="Total 15 3 2 2 2" xfId="13272" xr:uid="{00000000-0005-0000-0000-0000AC380000}"/>
    <cellStyle name="Total 15 3 2 2 3" xfId="15801" xr:uid="{00000000-0005-0000-0000-0000AD380000}"/>
    <cellStyle name="Total 15 3 3" xfId="5136" xr:uid="{00000000-0005-0000-0000-0000AE380000}"/>
    <cellStyle name="Total 15 3 3 2" xfId="8088" xr:uid="{00000000-0005-0000-0000-0000AF380000}"/>
    <cellStyle name="Total 15 3 3 2 2" xfId="12828" xr:uid="{00000000-0005-0000-0000-0000B0380000}"/>
    <cellStyle name="Total 15 3 3 2 3" xfId="15357" xr:uid="{00000000-0005-0000-0000-0000B1380000}"/>
    <cellStyle name="Total 15 3 4" xfId="7034" xr:uid="{00000000-0005-0000-0000-0000B2380000}"/>
    <cellStyle name="Total 15 3 4 2" xfId="11803" xr:uid="{00000000-0005-0000-0000-0000B3380000}"/>
    <cellStyle name="Total 15 3 4 3" xfId="14342" xr:uid="{00000000-0005-0000-0000-0000B4380000}"/>
    <cellStyle name="Total 15 3 5" xfId="9813" xr:uid="{00000000-0005-0000-0000-0000B5380000}"/>
    <cellStyle name="Total 15 3 6" xfId="10835" xr:uid="{00000000-0005-0000-0000-0000B6380000}"/>
    <cellStyle name="Total 15 4" xfId="4740" xr:uid="{00000000-0005-0000-0000-0000B7380000}"/>
    <cellStyle name="Total 15 4 2" xfId="7694" xr:uid="{00000000-0005-0000-0000-0000B8380000}"/>
    <cellStyle name="Total 15 4 2 2" xfId="12434" xr:uid="{00000000-0005-0000-0000-0000B9380000}"/>
    <cellStyle name="Total 15 4 2 3" xfId="14963" xr:uid="{00000000-0005-0000-0000-0000BA380000}"/>
    <cellStyle name="Total 15 4 3" xfId="10773" xr:uid="{00000000-0005-0000-0000-0000BB380000}"/>
    <cellStyle name="Total 15 4 4" xfId="9918" xr:uid="{00000000-0005-0000-0000-0000BC380000}"/>
    <cellStyle name="Total 15 5" xfId="6101" xr:uid="{00000000-0005-0000-0000-0000BD380000}"/>
    <cellStyle name="Total 15 5 2" xfId="11015" xr:uid="{00000000-0005-0000-0000-0000BE380000}"/>
    <cellStyle name="Total 16" xfId="1969" xr:uid="{00000000-0005-0000-0000-0000BF380000}"/>
    <cellStyle name="Total 16 2" xfId="2787" xr:uid="{00000000-0005-0000-0000-0000C0380000}"/>
    <cellStyle name="Total 16 2 2" xfId="5585" xr:uid="{00000000-0005-0000-0000-0000C1380000}"/>
    <cellStyle name="Total 16 2 2 2" xfId="8535" xr:uid="{00000000-0005-0000-0000-0000C2380000}"/>
    <cellStyle name="Total 16 2 2 2 2" xfId="13275" xr:uid="{00000000-0005-0000-0000-0000C3380000}"/>
    <cellStyle name="Total 16 2 2 2 3" xfId="15804" xr:uid="{00000000-0005-0000-0000-0000C4380000}"/>
    <cellStyle name="Total 16 2 3" xfId="5139" xr:uid="{00000000-0005-0000-0000-0000C5380000}"/>
    <cellStyle name="Total 16 2 3 2" xfId="8091" xr:uid="{00000000-0005-0000-0000-0000C6380000}"/>
    <cellStyle name="Total 16 2 3 2 2" xfId="12831" xr:uid="{00000000-0005-0000-0000-0000C7380000}"/>
    <cellStyle name="Total 16 2 3 2 3" xfId="15360" xr:uid="{00000000-0005-0000-0000-0000C8380000}"/>
    <cellStyle name="Total 16 2 4" xfId="6098" xr:uid="{00000000-0005-0000-0000-0000C9380000}"/>
    <cellStyle name="Total 16 2 4 2" xfId="11012" xr:uid="{00000000-0005-0000-0000-0000CA380000}"/>
    <cellStyle name="Total 16 2 5" xfId="7037" xr:uid="{00000000-0005-0000-0000-0000CB380000}"/>
    <cellStyle name="Total 16 2 5 2" xfId="11806" xr:uid="{00000000-0005-0000-0000-0000CC380000}"/>
    <cellStyle name="Total 16 2 5 3" xfId="14345" xr:uid="{00000000-0005-0000-0000-0000CD380000}"/>
    <cellStyle name="Total 16 2 6" xfId="9816" xr:uid="{00000000-0005-0000-0000-0000CE380000}"/>
    <cellStyle name="Total 16 2 7" xfId="9268" xr:uid="{00000000-0005-0000-0000-0000CF380000}"/>
    <cellStyle name="Total 16 3" xfId="2786" xr:uid="{00000000-0005-0000-0000-0000D0380000}"/>
    <cellStyle name="Total 16 3 2" xfId="5584" xr:uid="{00000000-0005-0000-0000-0000D1380000}"/>
    <cellStyle name="Total 16 3 2 2" xfId="8534" xr:uid="{00000000-0005-0000-0000-0000D2380000}"/>
    <cellStyle name="Total 16 3 2 2 2" xfId="13274" xr:uid="{00000000-0005-0000-0000-0000D3380000}"/>
    <cellStyle name="Total 16 3 2 2 3" xfId="15803" xr:uid="{00000000-0005-0000-0000-0000D4380000}"/>
    <cellStyle name="Total 16 3 3" xfId="5138" xr:uid="{00000000-0005-0000-0000-0000D5380000}"/>
    <cellStyle name="Total 16 3 3 2" xfId="8090" xr:uid="{00000000-0005-0000-0000-0000D6380000}"/>
    <cellStyle name="Total 16 3 3 2 2" xfId="12830" xr:uid="{00000000-0005-0000-0000-0000D7380000}"/>
    <cellStyle name="Total 16 3 3 2 3" xfId="15359" xr:uid="{00000000-0005-0000-0000-0000D8380000}"/>
    <cellStyle name="Total 16 3 4" xfId="7036" xr:uid="{00000000-0005-0000-0000-0000D9380000}"/>
    <cellStyle name="Total 16 3 4 2" xfId="11805" xr:uid="{00000000-0005-0000-0000-0000DA380000}"/>
    <cellStyle name="Total 16 3 4 3" xfId="14344" xr:uid="{00000000-0005-0000-0000-0000DB380000}"/>
    <cellStyle name="Total 16 3 5" xfId="9815" xr:uid="{00000000-0005-0000-0000-0000DC380000}"/>
    <cellStyle name="Total 16 3 6" xfId="10922" xr:uid="{00000000-0005-0000-0000-0000DD380000}"/>
    <cellStyle name="Total 16 4" xfId="4741" xr:uid="{00000000-0005-0000-0000-0000DE380000}"/>
    <cellStyle name="Total 16 4 2" xfId="7695" xr:uid="{00000000-0005-0000-0000-0000DF380000}"/>
    <cellStyle name="Total 16 4 2 2" xfId="12435" xr:uid="{00000000-0005-0000-0000-0000E0380000}"/>
    <cellStyle name="Total 16 4 2 3" xfId="14964" xr:uid="{00000000-0005-0000-0000-0000E1380000}"/>
    <cellStyle name="Total 16 4 3" xfId="10774" xr:uid="{00000000-0005-0000-0000-0000E2380000}"/>
    <cellStyle name="Total 16 4 4" xfId="8995" xr:uid="{00000000-0005-0000-0000-0000E3380000}"/>
    <cellStyle name="Total 16 5" xfId="6099" xr:uid="{00000000-0005-0000-0000-0000E4380000}"/>
    <cellStyle name="Total 16 5 2" xfId="11013" xr:uid="{00000000-0005-0000-0000-0000E5380000}"/>
    <cellStyle name="Total 17" xfId="1970" xr:uid="{00000000-0005-0000-0000-0000E6380000}"/>
    <cellStyle name="Total 17 2" xfId="2789" xr:uid="{00000000-0005-0000-0000-0000E7380000}"/>
    <cellStyle name="Total 17 2 2" xfId="5587" xr:uid="{00000000-0005-0000-0000-0000E8380000}"/>
    <cellStyle name="Total 17 2 2 2" xfId="8537" xr:uid="{00000000-0005-0000-0000-0000E9380000}"/>
    <cellStyle name="Total 17 2 2 2 2" xfId="13277" xr:uid="{00000000-0005-0000-0000-0000EA380000}"/>
    <cellStyle name="Total 17 2 2 2 3" xfId="15806" xr:uid="{00000000-0005-0000-0000-0000EB380000}"/>
    <cellStyle name="Total 17 2 3" xfId="5141" xr:uid="{00000000-0005-0000-0000-0000EC380000}"/>
    <cellStyle name="Total 17 2 3 2" xfId="8093" xr:uid="{00000000-0005-0000-0000-0000ED380000}"/>
    <cellStyle name="Total 17 2 3 2 2" xfId="12833" xr:uid="{00000000-0005-0000-0000-0000EE380000}"/>
    <cellStyle name="Total 17 2 3 2 3" xfId="15362" xr:uid="{00000000-0005-0000-0000-0000EF380000}"/>
    <cellStyle name="Total 17 2 4" xfId="6096" xr:uid="{00000000-0005-0000-0000-0000F0380000}"/>
    <cellStyle name="Total 17 2 4 2" xfId="11010" xr:uid="{00000000-0005-0000-0000-0000F1380000}"/>
    <cellStyle name="Total 17 2 5" xfId="7039" xr:uid="{00000000-0005-0000-0000-0000F2380000}"/>
    <cellStyle name="Total 17 2 5 2" xfId="11808" xr:uid="{00000000-0005-0000-0000-0000F3380000}"/>
    <cellStyle name="Total 17 2 5 3" xfId="14347" xr:uid="{00000000-0005-0000-0000-0000F4380000}"/>
    <cellStyle name="Total 17 2 6" xfId="9818" xr:uid="{00000000-0005-0000-0000-0000F5380000}"/>
    <cellStyle name="Total 17 2 7" xfId="10832" xr:uid="{00000000-0005-0000-0000-0000F6380000}"/>
    <cellStyle name="Total 17 3" xfId="2788" xr:uid="{00000000-0005-0000-0000-0000F7380000}"/>
    <cellStyle name="Total 17 3 2" xfId="5586" xr:uid="{00000000-0005-0000-0000-0000F8380000}"/>
    <cellStyle name="Total 17 3 2 2" xfId="8536" xr:uid="{00000000-0005-0000-0000-0000F9380000}"/>
    <cellStyle name="Total 17 3 2 2 2" xfId="13276" xr:uid="{00000000-0005-0000-0000-0000FA380000}"/>
    <cellStyle name="Total 17 3 2 2 3" xfId="15805" xr:uid="{00000000-0005-0000-0000-0000FB380000}"/>
    <cellStyle name="Total 17 3 3" xfId="5140" xr:uid="{00000000-0005-0000-0000-0000FC380000}"/>
    <cellStyle name="Total 17 3 3 2" xfId="8092" xr:uid="{00000000-0005-0000-0000-0000FD380000}"/>
    <cellStyle name="Total 17 3 3 2 2" xfId="12832" xr:uid="{00000000-0005-0000-0000-0000FE380000}"/>
    <cellStyle name="Total 17 3 3 2 3" xfId="15361" xr:uid="{00000000-0005-0000-0000-0000FF380000}"/>
    <cellStyle name="Total 17 3 4" xfId="7038" xr:uid="{00000000-0005-0000-0000-000000390000}"/>
    <cellStyle name="Total 17 3 4 2" xfId="11807" xr:uid="{00000000-0005-0000-0000-000001390000}"/>
    <cellStyle name="Total 17 3 4 3" xfId="14346" xr:uid="{00000000-0005-0000-0000-000002390000}"/>
    <cellStyle name="Total 17 3 5" xfId="9817" xr:uid="{00000000-0005-0000-0000-000003390000}"/>
    <cellStyle name="Total 17 3 6" xfId="10919" xr:uid="{00000000-0005-0000-0000-000004390000}"/>
    <cellStyle name="Total 17 4" xfId="4742" xr:uid="{00000000-0005-0000-0000-000005390000}"/>
    <cellStyle name="Total 17 4 2" xfId="7696" xr:uid="{00000000-0005-0000-0000-000006390000}"/>
    <cellStyle name="Total 17 4 2 2" xfId="12436" xr:uid="{00000000-0005-0000-0000-000007390000}"/>
    <cellStyle name="Total 17 4 2 3" xfId="14965" xr:uid="{00000000-0005-0000-0000-000008390000}"/>
    <cellStyle name="Total 17 4 3" xfId="10775" xr:uid="{00000000-0005-0000-0000-000009390000}"/>
    <cellStyle name="Total 17 4 4" xfId="9917" xr:uid="{00000000-0005-0000-0000-00000A390000}"/>
    <cellStyle name="Total 17 5" xfId="6097" xr:uid="{00000000-0005-0000-0000-00000B390000}"/>
    <cellStyle name="Total 17 5 2" xfId="11011" xr:uid="{00000000-0005-0000-0000-00000C390000}"/>
    <cellStyle name="Total 18" xfId="1971" xr:uid="{00000000-0005-0000-0000-00000D390000}"/>
    <cellStyle name="Total 18 2" xfId="2791" xr:uid="{00000000-0005-0000-0000-00000E390000}"/>
    <cellStyle name="Total 18 2 2" xfId="5589" xr:uid="{00000000-0005-0000-0000-00000F390000}"/>
    <cellStyle name="Total 18 2 2 2" xfId="8539" xr:uid="{00000000-0005-0000-0000-000010390000}"/>
    <cellStyle name="Total 18 2 2 2 2" xfId="13279" xr:uid="{00000000-0005-0000-0000-000011390000}"/>
    <cellStyle name="Total 18 2 2 2 3" xfId="15808" xr:uid="{00000000-0005-0000-0000-000012390000}"/>
    <cellStyle name="Total 18 2 3" xfId="5143" xr:uid="{00000000-0005-0000-0000-000013390000}"/>
    <cellStyle name="Total 18 2 3 2" xfId="8095" xr:uid="{00000000-0005-0000-0000-000014390000}"/>
    <cellStyle name="Total 18 2 3 2 2" xfId="12835" xr:uid="{00000000-0005-0000-0000-000015390000}"/>
    <cellStyle name="Total 18 2 3 2 3" xfId="15364" xr:uid="{00000000-0005-0000-0000-000016390000}"/>
    <cellStyle name="Total 18 2 4" xfId="6094" xr:uid="{00000000-0005-0000-0000-000017390000}"/>
    <cellStyle name="Total 18 2 4 2" xfId="11008" xr:uid="{00000000-0005-0000-0000-000018390000}"/>
    <cellStyle name="Total 18 2 5" xfId="7041" xr:uid="{00000000-0005-0000-0000-000019390000}"/>
    <cellStyle name="Total 18 2 5 2" xfId="11810" xr:uid="{00000000-0005-0000-0000-00001A390000}"/>
    <cellStyle name="Total 18 2 5 3" xfId="14349" xr:uid="{00000000-0005-0000-0000-00001B390000}"/>
    <cellStyle name="Total 18 2 6" xfId="9820" xr:uid="{00000000-0005-0000-0000-00001C390000}"/>
    <cellStyle name="Total 18 2 7" xfId="10833" xr:uid="{00000000-0005-0000-0000-00001D390000}"/>
    <cellStyle name="Total 18 3" xfId="2790" xr:uid="{00000000-0005-0000-0000-00001E390000}"/>
    <cellStyle name="Total 18 3 2" xfId="5588" xr:uid="{00000000-0005-0000-0000-00001F390000}"/>
    <cellStyle name="Total 18 3 2 2" xfId="8538" xr:uid="{00000000-0005-0000-0000-000020390000}"/>
    <cellStyle name="Total 18 3 2 2 2" xfId="13278" xr:uid="{00000000-0005-0000-0000-000021390000}"/>
    <cellStyle name="Total 18 3 2 2 3" xfId="15807" xr:uid="{00000000-0005-0000-0000-000022390000}"/>
    <cellStyle name="Total 18 3 3" xfId="5142" xr:uid="{00000000-0005-0000-0000-000023390000}"/>
    <cellStyle name="Total 18 3 3 2" xfId="8094" xr:uid="{00000000-0005-0000-0000-000024390000}"/>
    <cellStyle name="Total 18 3 3 2 2" xfId="12834" xr:uid="{00000000-0005-0000-0000-000025390000}"/>
    <cellStyle name="Total 18 3 3 2 3" xfId="15363" xr:uid="{00000000-0005-0000-0000-000026390000}"/>
    <cellStyle name="Total 18 3 4" xfId="7040" xr:uid="{00000000-0005-0000-0000-000027390000}"/>
    <cellStyle name="Total 18 3 4 2" xfId="11809" xr:uid="{00000000-0005-0000-0000-000028390000}"/>
    <cellStyle name="Total 18 3 4 3" xfId="14348" xr:uid="{00000000-0005-0000-0000-000029390000}"/>
    <cellStyle name="Total 18 3 5" xfId="9819" xr:uid="{00000000-0005-0000-0000-00002A390000}"/>
    <cellStyle name="Total 18 3 6" xfId="10874" xr:uid="{00000000-0005-0000-0000-00002B390000}"/>
    <cellStyle name="Total 18 4" xfId="4743" xr:uid="{00000000-0005-0000-0000-00002C390000}"/>
    <cellStyle name="Total 18 4 2" xfId="7697" xr:uid="{00000000-0005-0000-0000-00002D390000}"/>
    <cellStyle name="Total 18 4 2 2" xfId="12437" xr:uid="{00000000-0005-0000-0000-00002E390000}"/>
    <cellStyle name="Total 18 4 2 3" xfId="14966" xr:uid="{00000000-0005-0000-0000-00002F390000}"/>
    <cellStyle name="Total 18 4 3" xfId="10776" xr:uid="{00000000-0005-0000-0000-000030390000}"/>
    <cellStyle name="Total 18 4 4" xfId="8994" xr:uid="{00000000-0005-0000-0000-000031390000}"/>
    <cellStyle name="Total 18 5" xfId="6095" xr:uid="{00000000-0005-0000-0000-000032390000}"/>
    <cellStyle name="Total 18 5 2" xfId="11009" xr:uid="{00000000-0005-0000-0000-000033390000}"/>
    <cellStyle name="Total 19" xfId="1972" xr:uid="{00000000-0005-0000-0000-000034390000}"/>
    <cellStyle name="Total 19 2" xfId="2793" xr:uid="{00000000-0005-0000-0000-000035390000}"/>
    <cellStyle name="Total 19 2 2" xfId="5591" xr:uid="{00000000-0005-0000-0000-000036390000}"/>
    <cellStyle name="Total 19 2 2 2" xfId="8541" xr:uid="{00000000-0005-0000-0000-000037390000}"/>
    <cellStyle name="Total 19 2 2 2 2" xfId="13281" xr:uid="{00000000-0005-0000-0000-000038390000}"/>
    <cellStyle name="Total 19 2 2 2 3" xfId="15810" xr:uid="{00000000-0005-0000-0000-000039390000}"/>
    <cellStyle name="Total 19 2 3" xfId="5145" xr:uid="{00000000-0005-0000-0000-00003A390000}"/>
    <cellStyle name="Total 19 2 3 2" xfId="8097" xr:uid="{00000000-0005-0000-0000-00003B390000}"/>
    <cellStyle name="Total 19 2 3 2 2" xfId="12837" xr:uid="{00000000-0005-0000-0000-00003C390000}"/>
    <cellStyle name="Total 19 2 3 2 3" xfId="15366" xr:uid="{00000000-0005-0000-0000-00003D390000}"/>
    <cellStyle name="Total 19 2 4" xfId="6092" xr:uid="{00000000-0005-0000-0000-00003E390000}"/>
    <cellStyle name="Total 19 2 4 2" xfId="11006" xr:uid="{00000000-0005-0000-0000-00003F390000}"/>
    <cellStyle name="Total 19 2 5" xfId="7043" xr:uid="{00000000-0005-0000-0000-000040390000}"/>
    <cellStyle name="Total 19 2 5 2" xfId="11812" xr:uid="{00000000-0005-0000-0000-000041390000}"/>
    <cellStyle name="Total 19 2 5 3" xfId="14351" xr:uid="{00000000-0005-0000-0000-000042390000}"/>
    <cellStyle name="Total 19 2 6" xfId="9822" xr:uid="{00000000-0005-0000-0000-000043390000}"/>
    <cellStyle name="Total 19 2 7" xfId="10920" xr:uid="{00000000-0005-0000-0000-000044390000}"/>
    <cellStyle name="Total 19 3" xfId="2792" xr:uid="{00000000-0005-0000-0000-000045390000}"/>
    <cellStyle name="Total 19 3 2" xfId="5590" xr:uid="{00000000-0005-0000-0000-000046390000}"/>
    <cellStyle name="Total 19 3 2 2" xfId="8540" xr:uid="{00000000-0005-0000-0000-000047390000}"/>
    <cellStyle name="Total 19 3 2 2 2" xfId="13280" xr:uid="{00000000-0005-0000-0000-000048390000}"/>
    <cellStyle name="Total 19 3 2 2 3" xfId="15809" xr:uid="{00000000-0005-0000-0000-000049390000}"/>
    <cellStyle name="Total 19 3 3" xfId="5144" xr:uid="{00000000-0005-0000-0000-00004A390000}"/>
    <cellStyle name="Total 19 3 3 2" xfId="8096" xr:uid="{00000000-0005-0000-0000-00004B390000}"/>
    <cellStyle name="Total 19 3 3 2 2" xfId="12836" xr:uid="{00000000-0005-0000-0000-00004C390000}"/>
    <cellStyle name="Total 19 3 3 2 3" xfId="15365" xr:uid="{00000000-0005-0000-0000-00004D390000}"/>
    <cellStyle name="Total 19 3 4" xfId="7042" xr:uid="{00000000-0005-0000-0000-00004E390000}"/>
    <cellStyle name="Total 19 3 4 2" xfId="11811" xr:uid="{00000000-0005-0000-0000-00004F390000}"/>
    <cellStyle name="Total 19 3 4 3" xfId="14350" xr:uid="{00000000-0005-0000-0000-000050390000}"/>
    <cellStyle name="Total 19 3 5" xfId="9821" xr:uid="{00000000-0005-0000-0000-000051390000}"/>
    <cellStyle name="Total 19 3 6" xfId="10875" xr:uid="{00000000-0005-0000-0000-000052390000}"/>
    <cellStyle name="Total 19 4" xfId="4744" xr:uid="{00000000-0005-0000-0000-000053390000}"/>
    <cellStyle name="Total 19 4 2" xfId="7698" xr:uid="{00000000-0005-0000-0000-000054390000}"/>
    <cellStyle name="Total 19 4 2 2" xfId="12438" xr:uid="{00000000-0005-0000-0000-000055390000}"/>
    <cellStyle name="Total 19 4 2 3" xfId="14967" xr:uid="{00000000-0005-0000-0000-000056390000}"/>
    <cellStyle name="Total 19 4 3" xfId="10777" xr:uid="{00000000-0005-0000-0000-000057390000}"/>
    <cellStyle name="Total 19 4 4" xfId="9916" xr:uid="{00000000-0005-0000-0000-000058390000}"/>
    <cellStyle name="Total 19 5" xfId="6093" xr:uid="{00000000-0005-0000-0000-000059390000}"/>
    <cellStyle name="Total 19 5 2" xfId="11007" xr:uid="{00000000-0005-0000-0000-00005A390000}"/>
    <cellStyle name="Total 2" xfId="1973" xr:uid="{00000000-0005-0000-0000-00005B390000}"/>
    <cellStyle name="Total 2 2" xfId="2795" xr:uid="{00000000-0005-0000-0000-00005C390000}"/>
    <cellStyle name="Total 2 2 2" xfId="5593" xr:uid="{00000000-0005-0000-0000-00005D390000}"/>
    <cellStyle name="Total 2 2 2 2" xfId="8543" xr:uid="{00000000-0005-0000-0000-00005E390000}"/>
    <cellStyle name="Total 2 2 2 2 2" xfId="13283" xr:uid="{00000000-0005-0000-0000-00005F390000}"/>
    <cellStyle name="Total 2 2 2 2 3" xfId="15812" xr:uid="{00000000-0005-0000-0000-000060390000}"/>
    <cellStyle name="Total 2 2 3" xfId="5147" xr:uid="{00000000-0005-0000-0000-000061390000}"/>
    <cellStyle name="Total 2 2 3 2" xfId="8099" xr:uid="{00000000-0005-0000-0000-000062390000}"/>
    <cellStyle name="Total 2 2 3 2 2" xfId="12839" xr:uid="{00000000-0005-0000-0000-000063390000}"/>
    <cellStyle name="Total 2 2 3 2 3" xfId="15368" xr:uid="{00000000-0005-0000-0000-000064390000}"/>
    <cellStyle name="Total 2 2 4" xfId="6090" xr:uid="{00000000-0005-0000-0000-000065390000}"/>
    <cellStyle name="Total 2 2 4 2" xfId="11004" xr:uid="{00000000-0005-0000-0000-000066390000}"/>
    <cellStyle name="Total 2 2 5" xfId="7045" xr:uid="{00000000-0005-0000-0000-000067390000}"/>
    <cellStyle name="Total 2 2 5 2" xfId="11814" xr:uid="{00000000-0005-0000-0000-000068390000}"/>
    <cellStyle name="Total 2 2 5 3" xfId="14353" xr:uid="{00000000-0005-0000-0000-000069390000}"/>
    <cellStyle name="Total 2 2 6" xfId="9824" xr:uid="{00000000-0005-0000-0000-00006A390000}"/>
    <cellStyle name="Total 2 2 7" xfId="10917" xr:uid="{00000000-0005-0000-0000-00006B390000}"/>
    <cellStyle name="Total 2 3" xfId="2794" xr:uid="{00000000-0005-0000-0000-00006C390000}"/>
    <cellStyle name="Total 2 3 2" xfId="5592" xr:uid="{00000000-0005-0000-0000-00006D390000}"/>
    <cellStyle name="Total 2 3 2 2" xfId="8542" xr:uid="{00000000-0005-0000-0000-00006E390000}"/>
    <cellStyle name="Total 2 3 2 2 2" xfId="13282" xr:uid="{00000000-0005-0000-0000-00006F390000}"/>
    <cellStyle name="Total 2 3 2 2 3" xfId="15811" xr:uid="{00000000-0005-0000-0000-000070390000}"/>
    <cellStyle name="Total 2 3 3" xfId="5146" xr:uid="{00000000-0005-0000-0000-000071390000}"/>
    <cellStyle name="Total 2 3 3 2" xfId="8098" xr:uid="{00000000-0005-0000-0000-000072390000}"/>
    <cellStyle name="Total 2 3 3 2 2" xfId="12838" xr:uid="{00000000-0005-0000-0000-000073390000}"/>
    <cellStyle name="Total 2 3 3 2 3" xfId="15367" xr:uid="{00000000-0005-0000-0000-000074390000}"/>
    <cellStyle name="Total 2 3 4" xfId="7044" xr:uid="{00000000-0005-0000-0000-000075390000}"/>
    <cellStyle name="Total 2 3 4 2" xfId="11813" xr:uid="{00000000-0005-0000-0000-000076390000}"/>
    <cellStyle name="Total 2 3 4 3" xfId="14352" xr:uid="{00000000-0005-0000-0000-000077390000}"/>
    <cellStyle name="Total 2 3 5" xfId="9823" xr:uid="{00000000-0005-0000-0000-000078390000}"/>
    <cellStyle name="Total 2 3 6" xfId="9267" xr:uid="{00000000-0005-0000-0000-000079390000}"/>
    <cellStyle name="Total 2 4" xfId="4745" xr:uid="{00000000-0005-0000-0000-00007A390000}"/>
    <cellStyle name="Total 2 4 2" xfId="7699" xr:uid="{00000000-0005-0000-0000-00007B390000}"/>
    <cellStyle name="Total 2 4 2 2" xfId="12439" xr:uid="{00000000-0005-0000-0000-00007C390000}"/>
    <cellStyle name="Total 2 4 2 3" xfId="14968" xr:uid="{00000000-0005-0000-0000-00007D390000}"/>
    <cellStyle name="Total 2 4 3" xfId="10778" xr:uid="{00000000-0005-0000-0000-00007E390000}"/>
    <cellStyle name="Total 2 4 4" xfId="8993" xr:uid="{00000000-0005-0000-0000-00007F390000}"/>
    <cellStyle name="Total 2 5" xfId="6091" xr:uid="{00000000-0005-0000-0000-000080390000}"/>
    <cellStyle name="Total 2 5 2" xfId="11005" xr:uid="{00000000-0005-0000-0000-000081390000}"/>
    <cellStyle name="Total 20" xfId="1974" xr:uid="{00000000-0005-0000-0000-000082390000}"/>
    <cellStyle name="Total 20 2" xfId="2797" xr:uid="{00000000-0005-0000-0000-000083390000}"/>
    <cellStyle name="Total 20 2 2" xfId="5595" xr:uid="{00000000-0005-0000-0000-000084390000}"/>
    <cellStyle name="Total 20 2 2 2" xfId="8545" xr:uid="{00000000-0005-0000-0000-000085390000}"/>
    <cellStyle name="Total 20 2 2 2 2" xfId="13285" xr:uid="{00000000-0005-0000-0000-000086390000}"/>
    <cellStyle name="Total 20 2 2 2 3" xfId="15814" xr:uid="{00000000-0005-0000-0000-000087390000}"/>
    <cellStyle name="Total 20 2 3" xfId="5149" xr:uid="{00000000-0005-0000-0000-000088390000}"/>
    <cellStyle name="Total 20 2 3 2" xfId="8101" xr:uid="{00000000-0005-0000-0000-000089390000}"/>
    <cellStyle name="Total 20 2 3 2 2" xfId="12841" xr:uid="{00000000-0005-0000-0000-00008A390000}"/>
    <cellStyle name="Total 20 2 3 2 3" xfId="15370" xr:uid="{00000000-0005-0000-0000-00008B390000}"/>
    <cellStyle name="Total 20 2 4" xfId="6088" xr:uid="{00000000-0005-0000-0000-00008C390000}"/>
    <cellStyle name="Total 20 2 4 2" xfId="11002" xr:uid="{00000000-0005-0000-0000-00008D390000}"/>
    <cellStyle name="Total 20 2 5" xfId="7047" xr:uid="{00000000-0005-0000-0000-00008E390000}"/>
    <cellStyle name="Total 20 2 5 2" xfId="11816" xr:uid="{00000000-0005-0000-0000-00008F390000}"/>
    <cellStyle name="Total 20 2 5 3" xfId="14355" xr:uid="{00000000-0005-0000-0000-000090390000}"/>
    <cellStyle name="Total 20 2 6" xfId="9826" xr:uid="{00000000-0005-0000-0000-000091390000}"/>
    <cellStyle name="Total 20 2 7" xfId="10872" xr:uid="{00000000-0005-0000-0000-000092390000}"/>
    <cellStyle name="Total 20 3" xfId="2796" xr:uid="{00000000-0005-0000-0000-000093390000}"/>
    <cellStyle name="Total 20 3 2" xfId="5594" xr:uid="{00000000-0005-0000-0000-000094390000}"/>
    <cellStyle name="Total 20 3 2 2" xfId="8544" xr:uid="{00000000-0005-0000-0000-000095390000}"/>
    <cellStyle name="Total 20 3 2 2 2" xfId="13284" xr:uid="{00000000-0005-0000-0000-000096390000}"/>
    <cellStyle name="Total 20 3 2 2 3" xfId="15813" xr:uid="{00000000-0005-0000-0000-000097390000}"/>
    <cellStyle name="Total 20 3 3" xfId="5148" xr:uid="{00000000-0005-0000-0000-000098390000}"/>
    <cellStyle name="Total 20 3 3 2" xfId="8100" xr:uid="{00000000-0005-0000-0000-000099390000}"/>
    <cellStyle name="Total 20 3 3 2 2" xfId="12840" xr:uid="{00000000-0005-0000-0000-00009A390000}"/>
    <cellStyle name="Total 20 3 3 2 3" xfId="15369" xr:uid="{00000000-0005-0000-0000-00009B390000}"/>
    <cellStyle name="Total 20 3 4" xfId="7046" xr:uid="{00000000-0005-0000-0000-00009C390000}"/>
    <cellStyle name="Total 20 3 4 2" xfId="11815" xr:uid="{00000000-0005-0000-0000-00009D390000}"/>
    <cellStyle name="Total 20 3 4 3" xfId="14354" xr:uid="{00000000-0005-0000-0000-00009E390000}"/>
    <cellStyle name="Total 20 3 5" xfId="9825" xr:uid="{00000000-0005-0000-0000-00009F390000}"/>
    <cellStyle name="Total 20 3 6" xfId="10830" xr:uid="{00000000-0005-0000-0000-0000A0390000}"/>
    <cellStyle name="Total 20 4" xfId="4746" xr:uid="{00000000-0005-0000-0000-0000A1390000}"/>
    <cellStyle name="Total 20 4 2" xfId="7700" xr:uid="{00000000-0005-0000-0000-0000A2390000}"/>
    <cellStyle name="Total 20 4 2 2" xfId="12440" xr:uid="{00000000-0005-0000-0000-0000A3390000}"/>
    <cellStyle name="Total 20 4 2 3" xfId="14969" xr:uid="{00000000-0005-0000-0000-0000A4390000}"/>
    <cellStyle name="Total 20 4 3" xfId="10779" xr:uid="{00000000-0005-0000-0000-0000A5390000}"/>
    <cellStyle name="Total 20 4 4" xfId="9915" xr:uid="{00000000-0005-0000-0000-0000A6390000}"/>
    <cellStyle name="Total 20 5" xfId="6089" xr:uid="{00000000-0005-0000-0000-0000A7390000}"/>
    <cellStyle name="Total 20 5 2" xfId="11003" xr:uid="{00000000-0005-0000-0000-0000A8390000}"/>
    <cellStyle name="Total 21" xfId="1975" xr:uid="{00000000-0005-0000-0000-0000A9390000}"/>
    <cellStyle name="Total 21 2" xfId="2799" xr:uid="{00000000-0005-0000-0000-0000AA390000}"/>
    <cellStyle name="Total 21 2 2" xfId="5597" xr:uid="{00000000-0005-0000-0000-0000AB390000}"/>
    <cellStyle name="Total 21 2 2 2" xfId="8547" xr:uid="{00000000-0005-0000-0000-0000AC390000}"/>
    <cellStyle name="Total 21 2 2 2 2" xfId="13287" xr:uid="{00000000-0005-0000-0000-0000AD390000}"/>
    <cellStyle name="Total 21 2 2 2 3" xfId="15816" xr:uid="{00000000-0005-0000-0000-0000AE390000}"/>
    <cellStyle name="Total 21 2 3" xfId="5151" xr:uid="{00000000-0005-0000-0000-0000AF390000}"/>
    <cellStyle name="Total 21 2 3 2" xfId="8103" xr:uid="{00000000-0005-0000-0000-0000B0390000}"/>
    <cellStyle name="Total 21 2 3 2 2" xfId="12843" xr:uid="{00000000-0005-0000-0000-0000B1390000}"/>
    <cellStyle name="Total 21 2 3 2 3" xfId="15372" xr:uid="{00000000-0005-0000-0000-0000B2390000}"/>
    <cellStyle name="Total 21 2 4" xfId="6086" xr:uid="{00000000-0005-0000-0000-0000B3390000}"/>
    <cellStyle name="Total 21 2 4 2" xfId="11000" xr:uid="{00000000-0005-0000-0000-0000B4390000}"/>
    <cellStyle name="Total 21 2 5" xfId="7049" xr:uid="{00000000-0005-0000-0000-0000B5390000}"/>
    <cellStyle name="Total 21 2 5 2" xfId="11818" xr:uid="{00000000-0005-0000-0000-0000B6390000}"/>
    <cellStyle name="Total 21 2 5 3" xfId="14357" xr:uid="{00000000-0005-0000-0000-0000B7390000}"/>
    <cellStyle name="Total 21 2 6" xfId="9828" xr:uid="{00000000-0005-0000-0000-0000B8390000}"/>
    <cellStyle name="Total 21 2 7" xfId="10873" xr:uid="{00000000-0005-0000-0000-0000B9390000}"/>
    <cellStyle name="Total 21 3" xfId="2798" xr:uid="{00000000-0005-0000-0000-0000BA390000}"/>
    <cellStyle name="Total 21 3 2" xfId="5596" xr:uid="{00000000-0005-0000-0000-0000BB390000}"/>
    <cellStyle name="Total 21 3 2 2" xfId="8546" xr:uid="{00000000-0005-0000-0000-0000BC390000}"/>
    <cellStyle name="Total 21 3 2 2 2" xfId="13286" xr:uid="{00000000-0005-0000-0000-0000BD390000}"/>
    <cellStyle name="Total 21 3 2 2 3" xfId="15815" xr:uid="{00000000-0005-0000-0000-0000BE390000}"/>
    <cellStyle name="Total 21 3 3" xfId="5150" xr:uid="{00000000-0005-0000-0000-0000BF390000}"/>
    <cellStyle name="Total 21 3 3 2" xfId="8102" xr:uid="{00000000-0005-0000-0000-0000C0390000}"/>
    <cellStyle name="Total 21 3 3 2 2" xfId="12842" xr:uid="{00000000-0005-0000-0000-0000C1390000}"/>
    <cellStyle name="Total 21 3 3 2 3" xfId="15371" xr:uid="{00000000-0005-0000-0000-0000C2390000}"/>
    <cellStyle name="Total 21 3 4" xfId="7048" xr:uid="{00000000-0005-0000-0000-0000C3390000}"/>
    <cellStyle name="Total 21 3 4 2" xfId="11817" xr:uid="{00000000-0005-0000-0000-0000C4390000}"/>
    <cellStyle name="Total 21 3 4 3" xfId="14356" xr:uid="{00000000-0005-0000-0000-0000C5390000}"/>
    <cellStyle name="Total 21 3 5" xfId="9827" xr:uid="{00000000-0005-0000-0000-0000C6390000}"/>
    <cellStyle name="Total 21 3 6" xfId="10831" xr:uid="{00000000-0005-0000-0000-0000C7390000}"/>
    <cellStyle name="Total 21 4" xfId="4747" xr:uid="{00000000-0005-0000-0000-0000C8390000}"/>
    <cellStyle name="Total 21 4 2" xfId="7701" xr:uid="{00000000-0005-0000-0000-0000C9390000}"/>
    <cellStyle name="Total 21 4 2 2" xfId="12441" xr:uid="{00000000-0005-0000-0000-0000CA390000}"/>
    <cellStyle name="Total 21 4 2 3" xfId="14970" xr:uid="{00000000-0005-0000-0000-0000CB390000}"/>
    <cellStyle name="Total 21 4 3" xfId="10780" xr:uid="{00000000-0005-0000-0000-0000CC390000}"/>
    <cellStyle name="Total 21 4 4" xfId="8992" xr:uid="{00000000-0005-0000-0000-0000CD390000}"/>
    <cellStyle name="Total 21 5" xfId="6087" xr:uid="{00000000-0005-0000-0000-0000CE390000}"/>
    <cellStyle name="Total 21 5 2" xfId="11001" xr:uid="{00000000-0005-0000-0000-0000CF390000}"/>
    <cellStyle name="Total 22" xfId="1976" xr:uid="{00000000-0005-0000-0000-0000D0390000}"/>
    <cellStyle name="Total 22 2" xfId="2801" xr:uid="{00000000-0005-0000-0000-0000D1390000}"/>
    <cellStyle name="Total 22 2 2" xfId="5599" xr:uid="{00000000-0005-0000-0000-0000D2390000}"/>
    <cellStyle name="Total 22 2 2 2" xfId="8549" xr:uid="{00000000-0005-0000-0000-0000D3390000}"/>
    <cellStyle name="Total 22 2 2 2 2" xfId="13289" xr:uid="{00000000-0005-0000-0000-0000D4390000}"/>
    <cellStyle name="Total 22 2 2 2 3" xfId="15818" xr:uid="{00000000-0005-0000-0000-0000D5390000}"/>
    <cellStyle name="Total 22 2 3" xfId="5153" xr:uid="{00000000-0005-0000-0000-0000D6390000}"/>
    <cellStyle name="Total 22 2 3 2" xfId="8105" xr:uid="{00000000-0005-0000-0000-0000D7390000}"/>
    <cellStyle name="Total 22 2 3 2 2" xfId="12845" xr:uid="{00000000-0005-0000-0000-0000D8390000}"/>
    <cellStyle name="Total 22 2 3 2 3" xfId="15374" xr:uid="{00000000-0005-0000-0000-0000D9390000}"/>
    <cellStyle name="Total 22 2 4" xfId="6084" xr:uid="{00000000-0005-0000-0000-0000DA390000}"/>
    <cellStyle name="Total 22 2 4 2" xfId="10998" xr:uid="{00000000-0005-0000-0000-0000DB390000}"/>
    <cellStyle name="Total 22 2 5" xfId="7051" xr:uid="{00000000-0005-0000-0000-0000DC390000}"/>
    <cellStyle name="Total 22 2 5 2" xfId="11820" xr:uid="{00000000-0005-0000-0000-0000DD390000}"/>
    <cellStyle name="Total 22 2 5 3" xfId="14359" xr:uid="{00000000-0005-0000-0000-0000DE390000}"/>
    <cellStyle name="Total 22 2 6" xfId="9830" xr:uid="{00000000-0005-0000-0000-0000DF390000}"/>
    <cellStyle name="Total 22 2 7" xfId="9266" xr:uid="{00000000-0005-0000-0000-0000E0390000}"/>
    <cellStyle name="Total 22 3" xfId="2800" xr:uid="{00000000-0005-0000-0000-0000E1390000}"/>
    <cellStyle name="Total 22 3 2" xfId="5598" xr:uid="{00000000-0005-0000-0000-0000E2390000}"/>
    <cellStyle name="Total 22 3 2 2" xfId="8548" xr:uid="{00000000-0005-0000-0000-0000E3390000}"/>
    <cellStyle name="Total 22 3 2 2 2" xfId="13288" xr:uid="{00000000-0005-0000-0000-0000E4390000}"/>
    <cellStyle name="Total 22 3 2 2 3" xfId="15817" xr:uid="{00000000-0005-0000-0000-0000E5390000}"/>
    <cellStyle name="Total 22 3 3" xfId="5152" xr:uid="{00000000-0005-0000-0000-0000E6390000}"/>
    <cellStyle name="Total 22 3 3 2" xfId="8104" xr:uid="{00000000-0005-0000-0000-0000E7390000}"/>
    <cellStyle name="Total 22 3 3 2 2" xfId="12844" xr:uid="{00000000-0005-0000-0000-0000E8390000}"/>
    <cellStyle name="Total 22 3 3 2 3" xfId="15373" xr:uid="{00000000-0005-0000-0000-0000E9390000}"/>
    <cellStyle name="Total 22 3 4" xfId="7050" xr:uid="{00000000-0005-0000-0000-0000EA390000}"/>
    <cellStyle name="Total 22 3 4 2" xfId="11819" xr:uid="{00000000-0005-0000-0000-0000EB390000}"/>
    <cellStyle name="Total 22 3 4 3" xfId="14358" xr:uid="{00000000-0005-0000-0000-0000EC390000}"/>
    <cellStyle name="Total 22 3 5" xfId="9829" xr:uid="{00000000-0005-0000-0000-0000ED390000}"/>
    <cellStyle name="Total 22 3 6" xfId="10918" xr:uid="{00000000-0005-0000-0000-0000EE390000}"/>
    <cellStyle name="Total 22 4" xfId="4748" xr:uid="{00000000-0005-0000-0000-0000EF390000}"/>
    <cellStyle name="Total 22 4 2" xfId="7702" xr:uid="{00000000-0005-0000-0000-0000F0390000}"/>
    <cellStyle name="Total 22 4 2 2" xfId="12442" xr:uid="{00000000-0005-0000-0000-0000F1390000}"/>
    <cellStyle name="Total 22 4 2 3" xfId="14971" xr:uid="{00000000-0005-0000-0000-0000F2390000}"/>
    <cellStyle name="Total 22 4 3" xfId="10781" xr:uid="{00000000-0005-0000-0000-0000F3390000}"/>
    <cellStyle name="Total 22 4 4" xfId="9914" xr:uid="{00000000-0005-0000-0000-0000F4390000}"/>
    <cellStyle name="Total 22 5" xfId="6085" xr:uid="{00000000-0005-0000-0000-0000F5390000}"/>
    <cellStyle name="Total 22 5 2" xfId="10999" xr:uid="{00000000-0005-0000-0000-0000F6390000}"/>
    <cellStyle name="Total 23" xfId="1977" xr:uid="{00000000-0005-0000-0000-0000F7390000}"/>
    <cellStyle name="Total 23 2" xfId="2803" xr:uid="{00000000-0005-0000-0000-0000F8390000}"/>
    <cellStyle name="Total 23 2 2" xfId="5601" xr:uid="{00000000-0005-0000-0000-0000F9390000}"/>
    <cellStyle name="Total 23 2 2 2" xfId="8551" xr:uid="{00000000-0005-0000-0000-0000FA390000}"/>
    <cellStyle name="Total 23 2 2 2 2" xfId="13291" xr:uid="{00000000-0005-0000-0000-0000FB390000}"/>
    <cellStyle name="Total 23 2 2 2 3" xfId="15820" xr:uid="{00000000-0005-0000-0000-0000FC390000}"/>
    <cellStyle name="Total 23 2 3" xfId="5155" xr:uid="{00000000-0005-0000-0000-0000FD390000}"/>
    <cellStyle name="Total 23 2 3 2" xfId="8107" xr:uid="{00000000-0005-0000-0000-0000FE390000}"/>
    <cellStyle name="Total 23 2 3 2 2" xfId="12847" xr:uid="{00000000-0005-0000-0000-0000FF390000}"/>
    <cellStyle name="Total 23 2 3 2 3" xfId="15376" xr:uid="{00000000-0005-0000-0000-0000003A0000}"/>
    <cellStyle name="Total 23 2 4" xfId="6082" xr:uid="{00000000-0005-0000-0000-0000013A0000}"/>
    <cellStyle name="Total 23 2 4 2" xfId="10996" xr:uid="{00000000-0005-0000-0000-0000023A0000}"/>
    <cellStyle name="Total 23 2 5" xfId="7053" xr:uid="{00000000-0005-0000-0000-0000033A0000}"/>
    <cellStyle name="Total 23 2 5 2" xfId="11822" xr:uid="{00000000-0005-0000-0000-0000043A0000}"/>
    <cellStyle name="Total 23 2 5 3" xfId="14361" xr:uid="{00000000-0005-0000-0000-0000053A0000}"/>
    <cellStyle name="Total 23 2 6" xfId="9832" xr:uid="{00000000-0005-0000-0000-0000063A0000}"/>
    <cellStyle name="Total 23 2 7" xfId="10828" xr:uid="{00000000-0005-0000-0000-0000073A0000}"/>
    <cellStyle name="Total 23 3" xfId="2802" xr:uid="{00000000-0005-0000-0000-0000083A0000}"/>
    <cellStyle name="Total 23 3 2" xfId="5600" xr:uid="{00000000-0005-0000-0000-0000093A0000}"/>
    <cellStyle name="Total 23 3 2 2" xfId="8550" xr:uid="{00000000-0005-0000-0000-00000A3A0000}"/>
    <cellStyle name="Total 23 3 2 2 2" xfId="13290" xr:uid="{00000000-0005-0000-0000-00000B3A0000}"/>
    <cellStyle name="Total 23 3 2 2 3" xfId="15819" xr:uid="{00000000-0005-0000-0000-00000C3A0000}"/>
    <cellStyle name="Total 23 3 3" xfId="5154" xr:uid="{00000000-0005-0000-0000-00000D3A0000}"/>
    <cellStyle name="Total 23 3 3 2" xfId="8106" xr:uid="{00000000-0005-0000-0000-00000E3A0000}"/>
    <cellStyle name="Total 23 3 3 2 2" xfId="12846" xr:uid="{00000000-0005-0000-0000-00000F3A0000}"/>
    <cellStyle name="Total 23 3 3 2 3" xfId="15375" xr:uid="{00000000-0005-0000-0000-0000103A0000}"/>
    <cellStyle name="Total 23 3 4" xfId="7052" xr:uid="{00000000-0005-0000-0000-0000113A0000}"/>
    <cellStyle name="Total 23 3 4 2" xfId="11821" xr:uid="{00000000-0005-0000-0000-0000123A0000}"/>
    <cellStyle name="Total 23 3 4 3" xfId="14360" xr:uid="{00000000-0005-0000-0000-0000133A0000}"/>
    <cellStyle name="Total 23 3 5" xfId="9831" xr:uid="{00000000-0005-0000-0000-0000143A0000}"/>
    <cellStyle name="Total 23 3 6" xfId="10915" xr:uid="{00000000-0005-0000-0000-0000153A0000}"/>
    <cellStyle name="Total 23 4" xfId="4749" xr:uid="{00000000-0005-0000-0000-0000163A0000}"/>
    <cellStyle name="Total 23 4 2" xfId="7703" xr:uid="{00000000-0005-0000-0000-0000173A0000}"/>
    <cellStyle name="Total 23 4 2 2" xfId="12443" xr:uid="{00000000-0005-0000-0000-0000183A0000}"/>
    <cellStyle name="Total 23 4 2 3" xfId="14972" xr:uid="{00000000-0005-0000-0000-0000193A0000}"/>
    <cellStyle name="Total 23 4 3" xfId="10782" xr:uid="{00000000-0005-0000-0000-00001A3A0000}"/>
    <cellStyle name="Total 23 4 4" xfId="8991" xr:uid="{00000000-0005-0000-0000-00001B3A0000}"/>
    <cellStyle name="Total 23 5" xfId="6083" xr:uid="{00000000-0005-0000-0000-00001C3A0000}"/>
    <cellStyle name="Total 23 5 2" xfId="10997" xr:uid="{00000000-0005-0000-0000-00001D3A0000}"/>
    <cellStyle name="Total 24" xfId="1978" xr:uid="{00000000-0005-0000-0000-00001E3A0000}"/>
    <cellStyle name="Total 24 2" xfId="2805" xr:uid="{00000000-0005-0000-0000-00001F3A0000}"/>
    <cellStyle name="Total 24 2 2" xfId="5603" xr:uid="{00000000-0005-0000-0000-0000203A0000}"/>
    <cellStyle name="Total 24 2 2 2" xfId="8553" xr:uid="{00000000-0005-0000-0000-0000213A0000}"/>
    <cellStyle name="Total 24 2 2 2 2" xfId="13293" xr:uid="{00000000-0005-0000-0000-0000223A0000}"/>
    <cellStyle name="Total 24 2 2 2 3" xfId="15822" xr:uid="{00000000-0005-0000-0000-0000233A0000}"/>
    <cellStyle name="Total 24 2 3" xfId="5157" xr:uid="{00000000-0005-0000-0000-0000243A0000}"/>
    <cellStyle name="Total 24 2 3 2" xfId="8109" xr:uid="{00000000-0005-0000-0000-0000253A0000}"/>
    <cellStyle name="Total 24 2 3 2 2" xfId="12849" xr:uid="{00000000-0005-0000-0000-0000263A0000}"/>
    <cellStyle name="Total 24 2 3 2 3" xfId="15378" xr:uid="{00000000-0005-0000-0000-0000273A0000}"/>
    <cellStyle name="Total 24 2 4" xfId="6080" xr:uid="{00000000-0005-0000-0000-0000283A0000}"/>
    <cellStyle name="Total 24 2 4 2" xfId="10994" xr:uid="{00000000-0005-0000-0000-0000293A0000}"/>
    <cellStyle name="Total 24 2 5" xfId="7055" xr:uid="{00000000-0005-0000-0000-00002A3A0000}"/>
    <cellStyle name="Total 24 2 5 2" xfId="11824" xr:uid="{00000000-0005-0000-0000-00002B3A0000}"/>
    <cellStyle name="Total 24 2 5 3" xfId="14363" xr:uid="{00000000-0005-0000-0000-00002C3A0000}"/>
    <cellStyle name="Total 24 2 6" xfId="9834" xr:uid="{00000000-0005-0000-0000-00002D3A0000}"/>
    <cellStyle name="Total 24 2 7" xfId="10829" xr:uid="{00000000-0005-0000-0000-00002E3A0000}"/>
    <cellStyle name="Total 24 3" xfId="2804" xr:uid="{00000000-0005-0000-0000-00002F3A0000}"/>
    <cellStyle name="Total 24 3 2" xfId="5602" xr:uid="{00000000-0005-0000-0000-0000303A0000}"/>
    <cellStyle name="Total 24 3 2 2" xfId="8552" xr:uid="{00000000-0005-0000-0000-0000313A0000}"/>
    <cellStyle name="Total 24 3 2 2 2" xfId="13292" xr:uid="{00000000-0005-0000-0000-0000323A0000}"/>
    <cellStyle name="Total 24 3 2 2 3" xfId="15821" xr:uid="{00000000-0005-0000-0000-0000333A0000}"/>
    <cellStyle name="Total 24 3 3" xfId="5156" xr:uid="{00000000-0005-0000-0000-0000343A0000}"/>
    <cellStyle name="Total 24 3 3 2" xfId="8108" xr:uid="{00000000-0005-0000-0000-0000353A0000}"/>
    <cellStyle name="Total 24 3 3 2 2" xfId="12848" xr:uid="{00000000-0005-0000-0000-0000363A0000}"/>
    <cellStyle name="Total 24 3 3 2 3" xfId="15377" xr:uid="{00000000-0005-0000-0000-0000373A0000}"/>
    <cellStyle name="Total 24 3 4" xfId="7054" xr:uid="{00000000-0005-0000-0000-0000383A0000}"/>
    <cellStyle name="Total 24 3 4 2" xfId="11823" xr:uid="{00000000-0005-0000-0000-0000393A0000}"/>
    <cellStyle name="Total 24 3 4 3" xfId="14362" xr:uid="{00000000-0005-0000-0000-00003A3A0000}"/>
    <cellStyle name="Total 24 3 5" xfId="9833" xr:uid="{00000000-0005-0000-0000-00003B3A0000}"/>
    <cellStyle name="Total 24 3 6" xfId="10870" xr:uid="{00000000-0005-0000-0000-00003C3A0000}"/>
    <cellStyle name="Total 24 4" xfId="4750" xr:uid="{00000000-0005-0000-0000-00003D3A0000}"/>
    <cellStyle name="Total 24 4 2" xfId="7704" xr:uid="{00000000-0005-0000-0000-00003E3A0000}"/>
    <cellStyle name="Total 24 4 2 2" xfId="12444" xr:uid="{00000000-0005-0000-0000-00003F3A0000}"/>
    <cellStyle name="Total 24 4 2 3" xfId="14973" xr:uid="{00000000-0005-0000-0000-0000403A0000}"/>
    <cellStyle name="Total 24 4 3" xfId="10783" xr:uid="{00000000-0005-0000-0000-0000413A0000}"/>
    <cellStyle name="Total 24 4 4" xfId="9913" xr:uid="{00000000-0005-0000-0000-0000423A0000}"/>
    <cellStyle name="Total 24 5" xfId="6081" xr:uid="{00000000-0005-0000-0000-0000433A0000}"/>
    <cellStyle name="Total 24 5 2" xfId="10995" xr:uid="{00000000-0005-0000-0000-0000443A0000}"/>
    <cellStyle name="Total 25" xfId="1979" xr:uid="{00000000-0005-0000-0000-0000453A0000}"/>
    <cellStyle name="Total 25 2" xfId="2807" xr:uid="{00000000-0005-0000-0000-0000463A0000}"/>
    <cellStyle name="Total 25 2 2" xfId="5605" xr:uid="{00000000-0005-0000-0000-0000473A0000}"/>
    <cellStyle name="Total 25 2 2 2" xfId="8555" xr:uid="{00000000-0005-0000-0000-0000483A0000}"/>
    <cellStyle name="Total 25 2 2 2 2" xfId="13295" xr:uid="{00000000-0005-0000-0000-0000493A0000}"/>
    <cellStyle name="Total 25 2 2 2 3" xfId="15824" xr:uid="{00000000-0005-0000-0000-00004A3A0000}"/>
    <cellStyle name="Total 25 2 3" xfId="5159" xr:uid="{00000000-0005-0000-0000-00004B3A0000}"/>
    <cellStyle name="Total 25 2 3 2" xfId="8111" xr:uid="{00000000-0005-0000-0000-00004C3A0000}"/>
    <cellStyle name="Total 25 2 3 2 2" xfId="12851" xr:uid="{00000000-0005-0000-0000-00004D3A0000}"/>
    <cellStyle name="Total 25 2 3 2 3" xfId="15380" xr:uid="{00000000-0005-0000-0000-00004E3A0000}"/>
    <cellStyle name="Total 25 2 4" xfId="6078" xr:uid="{00000000-0005-0000-0000-00004F3A0000}"/>
    <cellStyle name="Total 25 2 4 2" xfId="10992" xr:uid="{00000000-0005-0000-0000-0000503A0000}"/>
    <cellStyle name="Total 25 2 5" xfId="7057" xr:uid="{00000000-0005-0000-0000-0000513A0000}"/>
    <cellStyle name="Total 25 2 5 2" xfId="11826" xr:uid="{00000000-0005-0000-0000-0000523A0000}"/>
    <cellStyle name="Total 25 2 5 3" xfId="14365" xr:uid="{00000000-0005-0000-0000-0000533A0000}"/>
    <cellStyle name="Total 25 2 6" xfId="9836" xr:uid="{00000000-0005-0000-0000-0000543A0000}"/>
    <cellStyle name="Total 25 2 7" xfId="10916" xr:uid="{00000000-0005-0000-0000-0000553A0000}"/>
    <cellStyle name="Total 25 3" xfId="2806" xr:uid="{00000000-0005-0000-0000-0000563A0000}"/>
    <cellStyle name="Total 25 3 2" xfId="5604" xr:uid="{00000000-0005-0000-0000-0000573A0000}"/>
    <cellStyle name="Total 25 3 2 2" xfId="8554" xr:uid="{00000000-0005-0000-0000-0000583A0000}"/>
    <cellStyle name="Total 25 3 2 2 2" xfId="13294" xr:uid="{00000000-0005-0000-0000-0000593A0000}"/>
    <cellStyle name="Total 25 3 2 2 3" xfId="15823" xr:uid="{00000000-0005-0000-0000-00005A3A0000}"/>
    <cellStyle name="Total 25 3 3" xfId="5158" xr:uid="{00000000-0005-0000-0000-00005B3A0000}"/>
    <cellStyle name="Total 25 3 3 2" xfId="8110" xr:uid="{00000000-0005-0000-0000-00005C3A0000}"/>
    <cellStyle name="Total 25 3 3 2 2" xfId="12850" xr:uid="{00000000-0005-0000-0000-00005D3A0000}"/>
    <cellStyle name="Total 25 3 3 2 3" xfId="15379" xr:uid="{00000000-0005-0000-0000-00005E3A0000}"/>
    <cellStyle name="Total 25 3 4" xfId="7056" xr:uid="{00000000-0005-0000-0000-00005F3A0000}"/>
    <cellStyle name="Total 25 3 4 2" xfId="11825" xr:uid="{00000000-0005-0000-0000-0000603A0000}"/>
    <cellStyle name="Total 25 3 4 3" xfId="14364" xr:uid="{00000000-0005-0000-0000-0000613A0000}"/>
    <cellStyle name="Total 25 3 5" xfId="9835" xr:uid="{00000000-0005-0000-0000-0000623A0000}"/>
    <cellStyle name="Total 25 3 6" xfId="10871" xr:uid="{00000000-0005-0000-0000-0000633A0000}"/>
    <cellStyle name="Total 25 4" xfId="4751" xr:uid="{00000000-0005-0000-0000-0000643A0000}"/>
    <cellStyle name="Total 25 4 2" xfId="7705" xr:uid="{00000000-0005-0000-0000-0000653A0000}"/>
    <cellStyle name="Total 25 4 2 2" xfId="12445" xr:uid="{00000000-0005-0000-0000-0000663A0000}"/>
    <cellStyle name="Total 25 4 2 3" xfId="14974" xr:uid="{00000000-0005-0000-0000-0000673A0000}"/>
    <cellStyle name="Total 25 4 3" xfId="10784" xr:uid="{00000000-0005-0000-0000-0000683A0000}"/>
    <cellStyle name="Total 25 4 4" xfId="8990" xr:uid="{00000000-0005-0000-0000-0000693A0000}"/>
    <cellStyle name="Total 25 5" xfId="6079" xr:uid="{00000000-0005-0000-0000-00006A3A0000}"/>
    <cellStyle name="Total 25 5 2" xfId="10993" xr:uid="{00000000-0005-0000-0000-00006B3A0000}"/>
    <cellStyle name="Total 26" xfId="1980" xr:uid="{00000000-0005-0000-0000-00006C3A0000}"/>
    <cellStyle name="Total 26 2" xfId="2809" xr:uid="{00000000-0005-0000-0000-00006D3A0000}"/>
    <cellStyle name="Total 26 2 2" xfId="5607" xr:uid="{00000000-0005-0000-0000-00006E3A0000}"/>
    <cellStyle name="Total 26 2 2 2" xfId="8557" xr:uid="{00000000-0005-0000-0000-00006F3A0000}"/>
    <cellStyle name="Total 26 2 2 2 2" xfId="13297" xr:uid="{00000000-0005-0000-0000-0000703A0000}"/>
    <cellStyle name="Total 26 2 2 2 3" xfId="15826" xr:uid="{00000000-0005-0000-0000-0000713A0000}"/>
    <cellStyle name="Total 26 2 3" xfId="5161" xr:uid="{00000000-0005-0000-0000-0000723A0000}"/>
    <cellStyle name="Total 26 2 3 2" xfId="8113" xr:uid="{00000000-0005-0000-0000-0000733A0000}"/>
    <cellStyle name="Total 26 2 3 2 2" xfId="12853" xr:uid="{00000000-0005-0000-0000-0000743A0000}"/>
    <cellStyle name="Total 26 2 3 2 3" xfId="15382" xr:uid="{00000000-0005-0000-0000-0000753A0000}"/>
    <cellStyle name="Total 26 2 4" xfId="6076" xr:uid="{00000000-0005-0000-0000-0000763A0000}"/>
    <cellStyle name="Total 26 2 4 2" xfId="10990" xr:uid="{00000000-0005-0000-0000-0000773A0000}"/>
    <cellStyle name="Total 26 2 5" xfId="7059" xr:uid="{00000000-0005-0000-0000-0000783A0000}"/>
    <cellStyle name="Total 26 2 5 2" xfId="11828" xr:uid="{00000000-0005-0000-0000-0000793A0000}"/>
    <cellStyle name="Total 26 2 5 3" xfId="14367" xr:uid="{00000000-0005-0000-0000-00007A3A0000}"/>
    <cellStyle name="Total 26 2 6" xfId="9838" xr:uid="{00000000-0005-0000-0000-00007B3A0000}"/>
    <cellStyle name="Total 26 2 7" xfId="10913" xr:uid="{00000000-0005-0000-0000-00007C3A0000}"/>
    <cellStyle name="Total 26 3" xfId="2808" xr:uid="{00000000-0005-0000-0000-00007D3A0000}"/>
    <cellStyle name="Total 26 3 2" xfId="5606" xr:uid="{00000000-0005-0000-0000-00007E3A0000}"/>
    <cellStyle name="Total 26 3 2 2" xfId="8556" xr:uid="{00000000-0005-0000-0000-00007F3A0000}"/>
    <cellStyle name="Total 26 3 2 2 2" xfId="13296" xr:uid="{00000000-0005-0000-0000-0000803A0000}"/>
    <cellStyle name="Total 26 3 2 2 3" xfId="15825" xr:uid="{00000000-0005-0000-0000-0000813A0000}"/>
    <cellStyle name="Total 26 3 3" xfId="5160" xr:uid="{00000000-0005-0000-0000-0000823A0000}"/>
    <cellStyle name="Total 26 3 3 2" xfId="8112" xr:uid="{00000000-0005-0000-0000-0000833A0000}"/>
    <cellStyle name="Total 26 3 3 2 2" xfId="12852" xr:uid="{00000000-0005-0000-0000-0000843A0000}"/>
    <cellStyle name="Total 26 3 3 2 3" xfId="15381" xr:uid="{00000000-0005-0000-0000-0000853A0000}"/>
    <cellStyle name="Total 26 3 4" xfId="7058" xr:uid="{00000000-0005-0000-0000-0000863A0000}"/>
    <cellStyle name="Total 26 3 4 2" xfId="11827" xr:uid="{00000000-0005-0000-0000-0000873A0000}"/>
    <cellStyle name="Total 26 3 4 3" xfId="14366" xr:uid="{00000000-0005-0000-0000-0000883A0000}"/>
    <cellStyle name="Total 26 3 5" xfId="9837" xr:uid="{00000000-0005-0000-0000-0000893A0000}"/>
    <cellStyle name="Total 26 3 6" xfId="9265" xr:uid="{00000000-0005-0000-0000-00008A3A0000}"/>
    <cellStyle name="Total 26 4" xfId="4752" xr:uid="{00000000-0005-0000-0000-00008B3A0000}"/>
    <cellStyle name="Total 26 4 2" xfId="7706" xr:uid="{00000000-0005-0000-0000-00008C3A0000}"/>
    <cellStyle name="Total 26 4 2 2" xfId="12446" xr:uid="{00000000-0005-0000-0000-00008D3A0000}"/>
    <cellStyle name="Total 26 4 2 3" xfId="14975" xr:uid="{00000000-0005-0000-0000-00008E3A0000}"/>
    <cellStyle name="Total 26 4 3" xfId="10785" xr:uid="{00000000-0005-0000-0000-00008F3A0000}"/>
    <cellStyle name="Total 26 4 4" xfId="9912" xr:uid="{00000000-0005-0000-0000-0000903A0000}"/>
    <cellStyle name="Total 26 5" xfId="6077" xr:uid="{00000000-0005-0000-0000-0000913A0000}"/>
    <cellStyle name="Total 26 5 2" xfId="10991" xr:uid="{00000000-0005-0000-0000-0000923A0000}"/>
    <cellStyle name="Total 27" xfId="1981" xr:uid="{00000000-0005-0000-0000-0000933A0000}"/>
    <cellStyle name="Total 27 2" xfId="2811" xr:uid="{00000000-0005-0000-0000-0000943A0000}"/>
    <cellStyle name="Total 27 2 2" xfId="5609" xr:uid="{00000000-0005-0000-0000-0000953A0000}"/>
    <cellStyle name="Total 27 2 2 2" xfId="8559" xr:uid="{00000000-0005-0000-0000-0000963A0000}"/>
    <cellStyle name="Total 27 2 2 2 2" xfId="13299" xr:uid="{00000000-0005-0000-0000-0000973A0000}"/>
    <cellStyle name="Total 27 2 2 2 3" xfId="15828" xr:uid="{00000000-0005-0000-0000-0000983A0000}"/>
    <cellStyle name="Total 27 2 3" xfId="5163" xr:uid="{00000000-0005-0000-0000-0000993A0000}"/>
    <cellStyle name="Total 27 2 3 2" xfId="8115" xr:uid="{00000000-0005-0000-0000-00009A3A0000}"/>
    <cellStyle name="Total 27 2 3 2 2" xfId="12855" xr:uid="{00000000-0005-0000-0000-00009B3A0000}"/>
    <cellStyle name="Total 27 2 3 2 3" xfId="15384" xr:uid="{00000000-0005-0000-0000-00009C3A0000}"/>
    <cellStyle name="Total 27 2 4" xfId="6074" xr:uid="{00000000-0005-0000-0000-00009D3A0000}"/>
    <cellStyle name="Total 27 2 4 2" xfId="10988" xr:uid="{00000000-0005-0000-0000-00009E3A0000}"/>
    <cellStyle name="Total 27 2 5" xfId="7061" xr:uid="{00000000-0005-0000-0000-00009F3A0000}"/>
    <cellStyle name="Total 27 2 5 2" xfId="11830" xr:uid="{00000000-0005-0000-0000-0000A03A0000}"/>
    <cellStyle name="Total 27 2 5 3" xfId="14369" xr:uid="{00000000-0005-0000-0000-0000A13A0000}"/>
    <cellStyle name="Total 27 2 6" xfId="9840" xr:uid="{00000000-0005-0000-0000-0000A23A0000}"/>
    <cellStyle name="Total 27 2 7" xfId="10868" xr:uid="{00000000-0005-0000-0000-0000A33A0000}"/>
    <cellStyle name="Total 27 3" xfId="2810" xr:uid="{00000000-0005-0000-0000-0000A43A0000}"/>
    <cellStyle name="Total 27 3 2" xfId="5608" xr:uid="{00000000-0005-0000-0000-0000A53A0000}"/>
    <cellStyle name="Total 27 3 2 2" xfId="8558" xr:uid="{00000000-0005-0000-0000-0000A63A0000}"/>
    <cellStyle name="Total 27 3 2 2 2" xfId="13298" xr:uid="{00000000-0005-0000-0000-0000A73A0000}"/>
    <cellStyle name="Total 27 3 2 2 3" xfId="15827" xr:uid="{00000000-0005-0000-0000-0000A83A0000}"/>
    <cellStyle name="Total 27 3 3" xfId="5162" xr:uid="{00000000-0005-0000-0000-0000A93A0000}"/>
    <cellStyle name="Total 27 3 3 2" xfId="8114" xr:uid="{00000000-0005-0000-0000-0000AA3A0000}"/>
    <cellStyle name="Total 27 3 3 2 2" xfId="12854" xr:uid="{00000000-0005-0000-0000-0000AB3A0000}"/>
    <cellStyle name="Total 27 3 3 2 3" xfId="15383" xr:uid="{00000000-0005-0000-0000-0000AC3A0000}"/>
    <cellStyle name="Total 27 3 4" xfId="7060" xr:uid="{00000000-0005-0000-0000-0000AD3A0000}"/>
    <cellStyle name="Total 27 3 4 2" xfId="11829" xr:uid="{00000000-0005-0000-0000-0000AE3A0000}"/>
    <cellStyle name="Total 27 3 4 3" xfId="14368" xr:uid="{00000000-0005-0000-0000-0000AF3A0000}"/>
    <cellStyle name="Total 27 3 5" xfId="9839" xr:uid="{00000000-0005-0000-0000-0000B03A0000}"/>
    <cellStyle name="Total 27 3 6" xfId="10826" xr:uid="{00000000-0005-0000-0000-0000B13A0000}"/>
    <cellStyle name="Total 27 4" xfId="4753" xr:uid="{00000000-0005-0000-0000-0000B23A0000}"/>
    <cellStyle name="Total 27 4 2" xfId="7707" xr:uid="{00000000-0005-0000-0000-0000B33A0000}"/>
    <cellStyle name="Total 27 4 2 2" xfId="12447" xr:uid="{00000000-0005-0000-0000-0000B43A0000}"/>
    <cellStyle name="Total 27 4 2 3" xfId="14976" xr:uid="{00000000-0005-0000-0000-0000B53A0000}"/>
    <cellStyle name="Total 27 4 3" xfId="10786" xr:uid="{00000000-0005-0000-0000-0000B63A0000}"/>
    <cellStyle name="Total 27 4 4" xfId="8989" xr:uid="{00000000-0005-0000-0000-0000B73A0000}"/>
    <cellStyle name="Total 27 5" xfId="6075" xr:uid="{00000000-0005-0000-0000-0000B83A0000}"/>
    <cellStyle name="Total 27 5 2" xfId="10989" xr:uid="{00000000-0005-0000-0000-0000B93A0000}"/>
    <cellStyle name="Total 28" xfId="1982" xr:uid="{00000000-0005-0000-0000-0000BA3A0000}"/>
    <cellStyle name="Total 28 2" xfId="2813" xr:uid="{00000000-0005-0000-0000-0000BB3A0000}"/>
    <cellStyle name="Total 28 2 2" xfId="5611" xr:uid="{00000000-0005-0000-0000-0000BC3A0000}"/>
    <cellStyle name="Total 28 2 2 2" xfId="8561" xr:uid="{00000000-0005-0000-0000-0000BD3A0000}"/>
    <cellStyle name="Total 28 2 2 2 2" xfId="13301" xr:uid="{00000000-0005-0000-0000-0000BE3A0000}"/>
    <cellStyle name="Total 28 2 2 2 3" xfId="15830" xr:uid="{00000000-0005-0000-0000-0000BF3A0000}"/>
    <cellStyle name="Total 28 2 3" xfId="5165" xr:uid="{00000000-0005-0000-0000-0000C03A0000}"/>
    <cellStyle name="Total 28 2 3 2" xfId="8117" xr:uid="{00000000-0005-0000-0000-0000C13A0000}"/>
    <cellStyle name="Total 28 2 3 2 2" xfId="12857" xr:uid="{00000000-0005-0000-0000-0000C23A0000}"/>
    <cellStyle name="Total 28 2 3 2 3" xfId="15386" xr:uid="{00000000-0005-0000-0000-0000C33A0000}"/>
    <cellStyle name="Total 28 2 4" xfId="6072" xr:uid="{00000000-0005-0000-0000-0000C43A0000}"/>
    <cellStyle name="Total 28 2 4 2" xfId="10986" xr:uid="{00000000-0005-0000-0000-0000C53A0000}"/>
    <cellStyle name="Total 28 2 5" xfId="7063" xr:uid="{00000000-0005-0000-0000-0000C63A0000}"/>
    <cellStyle name="Total 28 2 5 2" xfId="11832" xr:uid="{00000000-0005-0000-0000-0000C73A0000}"/>
    <cellStyle name="Total 28 2 5 3" xfId="14371" xr:uid="{00000000-0005-0000-0000-0000C83A0000}"/>
    <cellStyle name="Total 28 2 6" xfId="9842" xr:uid="{00000000-0005-0000-0000-0000C93A0000}"/>
    <cellStyle name="Total 28 2 7" xfId="10869" xr:uid="{00000000-0005-0000-0000-0000CA3A0000}"/>
    <cellStyle name="Total 28 3" xfId="2812" xr:uid="{00000000-0005-0000-0000-0000CB3A0000}"/>
    <cellStyle name="Total 28 3 2" xfId="5610" xr:uid="{00000000-0005-0000-0000-0000CC3A0000}"/>
    <cellStyle name="Total 28 3 2 2" xfId="8560" xr:uid="{00000000-0005-0000-0000-0000CD3A0000}"/>
    <cellStyle name="Total 28 3 2 2 2" xfId="13300" xr:uid="{00000000-0005-0000-0000-0000CE3A0000}"/>
    <cellStyle name="Total 28 3 2 2 3" xfId="15829" xr:uid="{00000000-0005-0000-0000-0000CF3A0000}"/>
    <cellStyle name="Total 28 3 3" xfId="5164" xr:uid="{00000000-0005-0000-0000-0000D03A0000}"/>
    <cellStyle name="Total 28 3 3 2" xfId="8116" xr:uid="{00000000-0005-0000-0000-0000D13A0000}"/>
    <cellStyle name="Total 28 3 3 2 2" xfId="12856" xr:uid="{00000000-0005-0000-0000-0000D23A0000}"/>
    <cellStyle name="Total 28 3 3 2 3" xfId="15385" xr:uid="{00000000-0005-0000-0000-0000D33A0000}"/>
    <cellStyle name="Total 28 3 4" xfId="7062" xr:uid="{00000000-0005-0000-0000-0000D43A0000}"/>
    <cellStyle name="Total 28 3 4 2" xfId="11831" xr:uid="{00000000-0005-0000-0000-0000D53A0000}"/>
    <cellStyle name="Total 28 3 4 3" xfId="14370" xr:uid="{00000000-0005-0000-0000-0000D63A0000}"/>
    <cellStyle name="Total 28 3 5" xfId="9841" xr:uid="{00000000-0005-0000-0000-0000D73A0000}"/>
    <cellStyle name="Total 28 3 6" xfId="10827" xr:uid="{00000000-0005-0000-0000-0000D83A0000}"/>
    <cellStyle name="Total 28 4" xfId="4754" xr:uid="{00000000-0005-0000-0000-0000D93A0000}"/>
    <cellStyle name="Total 28 4 2" xfId="7708" xr:uid="{00000000-0005-0000-0000-0000DA3A0000}"/>
    <cellStyle name="Total 28 4 2 2" xfId="12448" xr:uid="{00000000-0005-0000-0000-0000DB3A0000}"/>
    <cellStyle name="Total 28 4 2 3" xfId="14977" xr:uid="{00000000-0005-0000-0000-0000DC3A0000}"/>
    <cellStyle name="Total 28 4 3" xfId="10787" xr:uid="{00000000-0005-0000-0000-0000DD3A0000}"/>
    <cellStyle name="Total 28 4 4" xfId="9911" xr:uid="{00000000-0005-0000-0000-0000DE3A0000}"/>
    <cellStyle name="Total 28 5" xfId="6073" xr:uid="{00000000-0005-0000-0000-0000DF3A0000}"/>
    <cellStyle name="Total 28 5 2" xfId="10987" xr:uid="{00000000-0005-0000-0000-0000E03A0000}"/>
    <cellStyle name="Total 29" xfId="1983" xr:uid="{00000000-0005-0000-0000-0000E13A0000}"/>
    <cellStyle name="Total 29 2" xfId="2815" xr:uid="{00000000-0005-0000-0000-0000E23A0000}"/>
    <cellStyle name="Total 29 2 2" xfId="5613" xr:uid="{00000000-0005-0000-0000-0000E33A0000}"/>
    <cellStyle name="Total 29 2 2 2" xfId="8563" xr:uid="{00000000-0005-0000-0000-0000E43A0000}"/>
    <cellStyle name="Total 29 2 2 2 2" xfId="13303" xr:uid="{00000000-0005-0000-0000-0000E53A0000}"/>
    <cellStyle name="Total 29 2 2 2 3" xfId="15832" xr:uid="{00000000-0005-0000-0000-0000E63A0000}"/>
    <cellStyle name="Total 29 2 3" xfId="5167" xr:uid="{00000000-0005-0000-0000-0000E73A0000}"/>
    <cellStyle name="Total 29 2 3 2" xfId="8119" xr:uid="{00000000-0005-0000-0000-0000E83A0000}"/>
    <cellStyle name="Total 29 2 3 2 2" xfId="12859" xr:uid="{00000000-0005-0000-0000-0000E93A0000}"/>
    <cellStyle name="Total 29 2 3 2 3" xfId="15388" xr:uid="{00000000-0005-0000-0000-0000EA3A0000}"/>
    <cellStyle name="Total 29 2 4" xfId="6070" xr:uid="{00000000-0005-0000-0000-0000EB3A0000}"/>
    <cellStyle name="Total 29 2 4 2" xfId="10984" xr:uid="{00000000-0005-0000-0000-0000EC3A0000}"/>
    <cellStyle name="Total 29 2 5" xfId="7065" xr:uid="{00000000-0005-0000-0000-0000ED3A0000}"/>
    <cellStyle name="Total 29 2 5 2" xfId="11834" xr:uid="{00000000-0005-0000-0000-0000EE3A0000}"/>
    <cellStyle name="Total 29 2 5 3" xfId="14373" xr:uid="{00000000-0005-0000-0000-0000EF3A0000}"/>
    <cellStyle name="Total 29 2 6" xfId="9844" xr:uid="{00000000-0005-0000-0000-0000F03A0000}"/>
    <cellStyle name="Total 29 2 7" xfId="9264" xr:uid="{00000000-0005-0000-0000-0000F13A0000}"/>
    <cellStyle name="Total 29 3" xfId="2814" xr:uid="{00000000-0005-0000-0000-0000F23A0000}"/>
    <cellStyle name="Total 29 3 2" xfId="5612" xr:uid="{00000000-0005-0000-0000-0000F33A0000}"/>
    <cellStyle name="Total 29 3 2 2" xfId="8562" xr:uid="{00000000-0005-0000-0000-0000F43A0000}"/>
    <cellStyle name="Total 29 3 2 2 2" xfId="13302" xr:uid="{00000000-0005-0000-0000-0000F53A0000}"/>
    <cellStyle name="Total 29 3 2 2 3" xfId="15831" xr:uid="{00000000-0005-0000-0000-0000F63A0000}"/>
    <cellStyle name="Total 29 3 3" xfId="5166" xr:uid="{00000000-0005-0000-0000-0000F73A0000}"/>
    <cellStyle name="Total 29 3 3 2" xfId="8118" xr:uid="{00000000-0005-0000-0000-0000F83A0000}"/>
    <cellStyle name="Total 29 3 3 2 2" xfId="12858" xr:uid="{00000000-0005-0000-0000-0000F93A0000}"/>
    <cellStyle name="Total 29 3 3 2 3" xfId="15387" xr:uid="{00000000-0005-0000-0000-0000FA3A0000}"/>
    <cellStyle name="Total 29 3 4" xfId="7064" xr:uid="{00000000-0005-0000-0000-0000FB3A0000}"/>
    <cellStyle name="Total 29 3 4 2" xfId="11833" xr:uid="{00000000-0005-0000-0000-0000FC3A0000}"/>
    <cellStyle name="Total 29 3 4 3" xfId="14372" xr:uid="{00000000-0005-0000-0000-0000FD3A0000}"/>
    <cellStyle name="Total 29 3 5" xfId="9843" xr:uid="{00000000-0005-0000-0000-0000FE3A0000}"/>
    <cellStyle name="Total 29 3 6" xfId="10914" xr:uid="{00000000-0005-0000-0000-0000FF3A0000}"/>
    <cellStyle name="Total 29 4" xfId="4755" xr:uid="{00000000-0005-0000-0000-0000003B0000}"/>
    <cellStyle name="Total 29 4 2" xfId="7709" xr:uid="{00000000-0005-0000-0000-0000013B0000}"/>
    <cellStyle name="Total 29 4 2 2" xfId="12449" xr:uid="{00000000-0005-0000-0000-0000023B0000}"/>
    <cellStyle name="Total 29 4 2 3" xfId="14978" xr:uid="{00000000-0005-0000-0000-0000033B0000}"/>
    <cellStyle name="Total 29 4 3" xfId="10788" xr:uid="{00000000-0005-0000-0000-0000043B0000}"/>
    <cellStyle name="Total 29 4 4" xfId="8988" xr:uid="{00000000-0005-0000-0000-0000053B0000}"/>
    <cellStyle name="Total 29 5" xfId="6071" xr:uid="{00000000-0005-0000-0000-0000063B0000}"/>
    <cellStyle name="Total 29 5 2" xfId="10985" xr:uid="{00000000-0005-0000-0000-0000073B0000}"/>
    <cellStyle name="Total 3" xfId="1984" xr:uid="{00000000-0005-0000-0000-0000083B0000}"/>
    <cellStyle name="Total 3 2" xfId="2817" xr:uid="{00000000-0005-0000-0000-0000093B0000}"/>
    <cellStyle name="Total 3 2 2" xfId="5615" xr:uid="{00000000-0005-0000-0000-00000A3B0000}"/>
    <cellStyle name="Total 3 2 2 2" xfId="8565" xr:uid="{00000000-0005-0000-0000-00000B3B0000}"/>
    <cellStyle name="Total 3 2 2 2 2" xfId="13305" xr:uid="{00000000-0005-0000-0000-00000C3B0000}"/>
    <cellStyle name="Total 3 2 2 2 3" xfId="15834" xr:uid="{00000000-0005-0000-0000-00000D3B0000}"/>
    <cellStyle name="Total 3 2 3" xfId="5169" xr:uid="{00000000-0005-0000-0000-00000E3B0000}"/>
    <cellStyle name="Total 3 2 3 2" xfId="8121" xr:uid="{00000000-0005-0000-0000-00000F3B0000}"/>
    <cellStyle name="Total 3 2 3 2 2" xfId="12861" xr:uid="{00000000-0005-0000-0000-0000103B0000}"/>
    <cellStyle name="Total 3 2 3 2 3" xfId="15390" xr:uid="{00000000-0005-0000-0000-0000113B0000}"/>
    <cellStyle name="Total 3 2 4" xfId="6068" xr:uid="{00000000-0005-0000-0000-0000123B0000}"/>
    <cellStyle name="Total 3 2 4 2" xfId="10982" xr:uid="{00000000-0005-0000-0000-0000133B0000}"/>
    <cellStyle name="Total 3 2 5" xfId="7067" xr:uid="{00000000-0005-0000-0000-0000143B0000}"/>
    <cellStyle name="Total 3 2 5 2" xfId="11836" xr:uid="{00000000-0005-0000-0000-0000153B0000}"/>
    <cellStyle name="Total 3 2 5 3" xfId="14375" xr:uid="{00000000-0005-0000-0000-0000163B0000}"/>
    <cellStyle name="Total 3 2 6" xfId="9846" xr:uid="{00000000-0005-0000-0000-0000173B0000}"/>
    <cellStyle name="Total 3 2 7" xfId="10824" xr:uid="{00000000-0005-0000-0000-0000183B0000}"/>
    <cellStyle name="Total 3 3" xfId="2816" xr:uid="{00000000-0005-0000-0000-0000193B0000}"/>
    <cellStyle name="Total 3 3 2" xfId="5614" xr:uid="{00000000-0005-0000-0000-00001A3B0000}"/>
    <cellStyle name="Total 3 3 2 2" xfId="8564" xr:uid="{00000000-0005-0000-0000-00001B3B0000}"/>
    <cellStyle name="Total 3 3 2 2 2" xfId="13304" xr:uid="{00000000-0005-0000-0000-00001C3B0000}"/>
    <cellStyle name="Total 3 3 2 2 3" xfId="15833" xr:uid="{00000000-0005-0000-0000-00001D3B0000}"/>
    <cellStyle name="Total 3 3 3" xfId="5168" xr:uid="{00000000-0005-0000-0000-00001E3B0000}"/>
    <cellStyle name="Total 3 3 3 2" xfId="8120" xr:uid="{00000000-0005-0000-0000-00001F3B0000}"/>
    <cellStyle name="Total 3 3 3 2 2" xfId="12860" xr:uid="{00000000-0005-0000-0000-0000203B0000}"/>
    <cellStyle name="Total 3 3 3 2 3" xfId="15389" xr:uid="{00000000-0005-0000-0000-0000213B0000}"/>
    <cellStyle name="Total 3 3 4" xfId="7066" xr:uid="{00000000-0005-0000-0000-0000223B0000}"/>
    <cellStyle name="Total 3 3 4 2" xfId="11835" xr:uid="{00000000-0005-0000-0000-0000233B0000}"/>
    <cellStyle name="Total 3 3 4 3" xfId="14374" xr:uid="{00000000-0005-0000-0000-0000243B0000}"/>
    <cellStyle name="Total 3 3 5" xfId="9845" xr:uid="{00000000-0005-0000-0000-0000253B0000}"/>
    <cellStyle name="Total 3 3 6" xfId="10911" xr:uid="{00000000-0005-0000-0000-0000263B0000}"/>
    <cellStyle name="Total 3 4" xfId="4756" xr:uid="{00000000-0005-0000-0000-0000273B0000}"/>
    <cellStyle name="Total 3 4 2" xfId="7710" xr:uid="{00000000-0005-0000-0000-0000283B0000}"/>
    <cellStyle name="Total 3 4 2 2" xfId="12450" xr:uid="{00000000-0005-0000-0000-0000293B0000}"/>
    <cellStyle name="Total 3 4 2 3" xfId="14979" xr:uid="{00000000-0005-0000-0000-00002A3B0000}"/>
    <cellStyle name="Total 3 4 3" xfId="10789" xr:uid="{00000000-0005-0000-0000-00002B3B0000}"/>
    <cellStyle name="Total 3 4 4" xfId="9910" xr:uid="{00000000-0005-0000-0000-00002C3B0000}"/>
    <cellStyle name="Total 3 5" xfId="6069" xr:uid="{00000000-0005-0000-0000-00002D3B0000}"/>
    <cellStyle name="Total 3 5 2" xfId="10983" xr:uid="{00000000-0005-0000-0000-00002E3B0000}"/>
    <cellStyle name="Total 30" xfId="1985" xr:uid="{00000000-0005-0000-0000-00002F3B0000}"/>
    <cellStyle name="Total 30 2" xfId="2819" xr:uid="{00000000-0005-0000-0000-0000303B0000}"/>
    <cellStyle name="Total 30 2 2" xfId="5617" xr:uid="{00000000-0005-0000-0000-0000313B0000}"/>
    <cellStyle name="Total 30 2 2 2" xfId="8567" xr:uid="{00000000-0005-0000-0000-0000323B0000}"/>
    <cellStyle name="Total 30 2 2 2 2" xfId="13307" xr:uid="{00000000-0005-0000-0000-0000333B0000}"/>
    <cellStyle name="Total 30 2 2 2 3" xfId="15836" xr:uid="{00000000-0005-0000-0000-0000343B0000}"/>
    <cellStyle name="Total 30 2 3" xfId="5171" xr:uid="{00000000-0005-0000-0000-0000353B0000}"/>
    <cellStyle name="Total 30 2 3 2" xfId="8123" xr:uid="{00000000-0005-0000-0000-0000363B0000}"/>
    <cellStyle name="Total 30 2 3 2 2" xfId="12863" xr:uid="{00000000-0005-0000-0000-0000373B0000}"/>
    <cellStyle name="Total 30 2 3 2 3" xfId="15392" xr:uid="{00000000-0005-0000-0000-0000383B0000}"/>
    <cellStyle name="Total 30 2 4" xfId="6066" xr:uid="{00000000-0005-0000-0000-0000393B0000}"/>
    <cellStyle name="Total 30 2 4 2" xfId="10980" xr:uid="{00000000-0005-0000-0000-00003A3B0000}"/>
    <cellStyle name="Total 30 2 5" xfId="7069" xr:uid="{00000000-0005-0000-0000-00003B3B0000}"/>
    <cellStyle name="Total 30 2 5 2" xfId="11838" xr:uid="{00000000-0005-0000-0000-00003C3B0000}"/>
    <cellStyle name="Total 30 2 5 3" xfId="14377" xr:uid="{00000000-0005-0000-0000-00003D3B0000}"/>
    <cellStyle name="Total 30 2 6" xfId="9848" xr:uid="{00000000-0005-0000-0000-00003E3B0000}"/>
    <cellStyle name="Total 30 2 7" xfId="10825" xr:uid="{00000000-0005-0000-0000-00003F3B0000}"/>
    <cellStyle name="Total 30 3" xfId="2818" xr:uid="{00000000-0005-0000-0000-0000403B0000}"/>
    <cellStyle name="Total 30 3 2" xfId="5616" xr:uid="{00000000-0005-0000-0000-0000413B0000}"/>
    <cellStyle name="Total 30 3 2 2" xfId="8566" xr:uid="{00000000-0005-0000-0000-0000423B0000}"/>
    <cellStyle name="Total 30 3 2 2 2" xfId="13306" xr:uid="{00000000-0005-0000-0000-0000433B0000}"/>
    <cellStyle name="Total 30 3 2 2 3" xfId="15835" xr:uid="{00000000-0005-0000-0000-0000443B0000}"/>
    <cellStyle name="Total 30 3 3" xfId="5170" xr:uid="{00000000-0005-0000-0000-0000453B0000}"/>
    <cellStyle name="Total 30 3 3 2" xfId="8122" xr:uid="{00000000-0005-0000-0000-0000463B0000}"/>
    <cellStyle name="Total 30 3 3 2 2" xfId="12862" xr:uid="{00000000-0005-0000-0000-0000473B0000}"/>
    <cellStyle name="Total 30 3 3 2 3" xfId="15391" xr:uid="{00000000-0005-0000-0000-0000483B0000}"/>
    <cellStyle name="Total 30 3 4" xfId="7068" xr:uid="{00000000-0005-0000-0000-0000493B0000}"/>
    <cellStyle name="Total 30 3 4 2" xfId="11837" xr:uid="{00000000-0005-0000-0000-00004A3B0000}"/>
    <cellStyle name="Total 30 3 4 3" xfId="14376" xr:uid="{00000000-0005-0000-0000-00004B3B0000}"/>
    <cellStyle name="Total 30 3 5" xfId="9847" xr:uid="{00000000-0005-0000-0000-00004C3B0000}"/>
    <cellStyle name="Total 30 3 6" xfId="10866" xr:uid="{00000000-0005-0000-0000-00004D3B0000}"/>
    <cellStyle name="Total 30 4" xfId="4757" xr:uid="{00000000-0005-0000-0000-00004E3B0000}"/>
    <cellStyle name="Total 30 4 2" xfId="7711" xr:uid="{00000000-0005-0000-0000-00004F3B0000}"/>
    <cellStyle name="Total 30 4 2 2" xfId="12451" xr:uid="{00000000-0005-0000-0000-0000503B0000}"/>
    <cellStyle name="Total 30 4 2 3" xfId="14980" xr:uid="{00000000-0005-0000-0000-0000513B0000}"/>
    <cellStyle name="Total 30 4 3" xfId="10790" xr:uid="{00000000-0005-0000-0000-0000523B0000}"/>
    <cellStyle name="Total 30 4 4" xfId="8987" xr:uid="{00000000-0005-0000-0000-0000533B0000}"/>
    <cellStyle name="Total 30 5" xfId="6067" xr:uid="{00000000-0005-0000-0000-0000543B0000}"/>
    <cellStyle name="Total 30 5 2" xfId="10981" xr:uid="{00000000-0005-0000-0000-0000553B0000}"/>
    <cellStyle name="Total 31" xfId="1986" xr:uid="{00000000-0005-0000-0000-0000563B0000}"/>
    <cellStyle name="Total 31 2" xfId="2821" xr:uid="{00000000-0005-0000-0000-0000573B0000}"/>
    <cellStyle name="Total 31 2 2" xfId="5619" xr:uid="{00000000-0005-0000-0000-0000583B0000}"/>
    <cellStyle name="Total 31 2 2 2" xfId="8569" xr:uid="{00000000-0005-0000-0000-0000593B0000}"/>
    <cellStyle name="Total 31 2 2 2 2" xfId="13309" xr:uid="{00000000-0005-0000-0000-00005A3B0000}"/>
    <cellStyle name="Total 31 2 2 2 3" xfId="15838" xr:uid="{00000000-0005-0000-0000-00005B3B0000}"/>
    <cellStyle name="Total 31 2 3" xfId="5173" xr:uid="{00000000-0005-0000-0000-00005C3B0000}"/>
    <cellStyle name="Total 31 2 3 2" xfId="8125" xr:uid="{00000000-0005-0000-0000-00005D3B0000}"/>
    <cellStyle name="Total 31 2 3 2 2" xfId="12865" xr:uid="{00000000-0005-0000-0000-00005E3B0000}"/>
    <cellStyle name="Total 31 2 3 2 3" xfId="15394" xr:uid="{00000000-0005-0000-0000-00005F3B0000}"/>
    <cellStyle name="Total 31 2 4" xfId="6064" xr:uid="{00000000-0005-0000-0000-0000603B0000}"/>
    <cellStyle name="Total 31 2 4 2" xfId="10978" xr:uid="{00000000-0005-0000-0000-0000613B0000}"/>
    <cellStyle name="Total 31 2 5" xfId="7071" xr:uid="{00000000-0005-0000-0000-0000623B0000}"/>
    <cellStyle name="Total 31 2 5 2" xfId="11840" xr:uid="{00000000-0005-0000-0000-0000633B0000}"/>
    <cellStyle name="Total 31 2 5 3" xfId="14379" xr:uid="{00000000-0005-0000-0000-0000643B0000}"/>
    <cellStyle name="Total 31 2 6" xfId="9850" xr:uid="{00000000-0005-0000-0000-0000653B0000}"/>
    <cellStyle name="Total 31 2 7" xfId="10912" xr:uid="{00000000-0005-0000-0000-0000663B0000}"/>
    <cellStyle name="Total 31 3" xfId="2820" xr:uid="{00000000-0005-0000-0000-0000673B0000}"/>
    <cellStyle name="Total 31 3 2" xfId="5618" xr:uid="{00000000-0005-0000-0000-0000683B0000}"/>
    <cellStyle name="Total 31 3 2 2" xfId="8568" xr:uid="{00000000-0005-0000-0000-0000693B0000}"/>
    <cellStyle name="Total 31 3 2 2 2" xfId="13308" xr:uid="{00000000-0005-0000-0000-00006A3B0000}"/>
    <cellStyle name="Total 31 3 2 2 3" xfId="15837" xr:uid="{00000000-0005-0000-0000-00006B3B0000}"/>
    <cellStyle name="Total 31 3 3" xfId="5172" xr:uid="{00000000-0005-0000-0000-00006C3B0000}"/>
    <cellStyle name="Total 31 3 3 2" xfId="8124" xr:uid="{00000000-0005-0000-0000-00006D3B0000}"/>
    <cellStyle name="Total 31 3 3 2 2" xfId="12864" xr:uid="{00000000-0005-0000-0000-00006E3B0000}"/>
    <cellStyle name="Total 31 3 3 2 3" xfId="15393" xr:uid="{00000000-0005-0000-0000-00006F3B0000}"/>
    <cellStyle name="Total 31 3 4" xfId="7070" xr:uid="{00000000-0005-0000-0000-0000703B0000}"/>
    <cellStyle name="Total 31 3 4 2" xfId="11839" xr:uid="{00000000-0005-0000-0000-0000713B0000}"/>
    <cellStyle name="Total 31 3 4 3" xfId="14378" xr:uid="{00000000-0005-0000-0000-0000723B0000}"/>
    <cellStyle name="Total 31 3 5" xfId="9849" xr:uid="{00000000-0005-0000-0000-0000733B0000}"/>
    <cellStyle name="Total 31 3 6" xfId="10867" xr:uid="{00000000-0005-0000-0000-0000743B0000}"/>
    <cellStyle name="Total 31 4" xfId="4758" xr:uid="{00000000-0005-0000-0000-0000753B0000}"/>
    <cellStyle name="Total 31 4 2" xfId="7712" xr:uid="{00000000-0005-0000-0000-0000763B0000}"/>
    <cellStyle name="Total 31 4 2 2" xfId="12452" xr:uid="{00000000-0005-0000-0000-0000773B0000}"/>
    <cellStyle name="Total 31 4 2 3" xfId="14981" xr:uid="{00000000-0005-0000-0000-0000783B0000}"/>
    <cellStyle name="Total 31 4 3" xfId="10791" xr:uid="{00000000-0005-0000-0000-0000793B0000}"/>
    <cellStyle name="Total 31 4 4" xfId="9909" xr:uid="{00000000-0005-0000-0000-00007A3B0000}"/>
    <cellStyle name="Total 31 5" xfId="6065" xr:uid="{00000000-0005-0000-0000-00007B3B0000}"/>
    <cellStyle name="Total 31 5 2" xfId="10979" xr:uid="{00000000-0005-0000-0000-00007C3B0000}"/>
    <cellStyle name="Total 32" xfId="1987" xr:uid="{00000000-0005-0000-0000-00007D3B0000}"/>
    <cellStyle name="Total 32 2" xfId="2823" xr:uid="{00000000-0005-0000-0000-00007E3B0000}"/>
    <cellStyle name="Total 32 2 2" xfId="5621" xr:uid="{00000000-0005-0000-0000-00007F3B0000}"/>
    <cellStyle name="Total 32 2 2 2" xfId="8571" xr:uid="{00000000-0005-0000-0000-0000803B0000}"/>
    <cellStyle name="Total 32 2 2 2 2" xfId="13311" xr:uid="{00000000-0005-0000-0000-0000813B0000}"/>
    <cellStyle name="Total 32 2 2 2 3" xfId="15840" xr:uid="{00000000-0005-0000-0000-0000823B0000}"/>
    <cellStyle name="Total 32 2 3" xfId="5175" xr:uid="{00000000-0005-0000-0000-0000833B0000}"/>
    <cellStyle name="Total 32 2 3 2" xfId="8127" xr:uid="{00000000-0005-0000-0000-0000843B0000}"/>
    <cellStyle name="Total 32 2 3 2 2" xfId="12867" xr:uid="{00000000-0005-0000-0000-0000853B0000}"/>
    <cellStyle name="Total 32 2 3 2 3" xfId="15396" xr:uid="{00000000-0005-0000-0000-0000863B0000}"/>
    <cellStyle name="Total 32 2 4" xfId="6062" xr:uid="{00000000-0005-0000-0000-0000873B0000}"/>
    <cellStyle name="Total 32 2 4 2" xfId="10976" xr:uid="{00000000-0005-0000-0000-0000883B0000}"/>
    <cellStyle name="Total 32 2 5" xfId="7073" xr:uid="{00000000-0005-0000-0000-0000893B0000}"/>
    <cellStyle name="Total 32 2 5 2" xfId="11842" xr:uid="{00000000-0005-0000-0000-00008A3B0000}"/>
    <cellStyle name="Total 32 2 5 3" xfId="14381" xr:uid="{00000000-0005-0000-0000-00008B3B0000}"/>
    <cellStyle name="Total 32 2 6" xfId="9852" xr:uid="{00000000-0005-0000-0000-00008C3B0000}"/>
    <cellStyle name="Total 32 2 7" xfId="10909" xr:uid="{00000000-0005-0000-0000-00008D3B0000}"/>
    <cellStyle name="Total 32 3" xfId="2822" xr:uid="{00000000-0005-0000-0000-00008E3B0000}"/>
    <cellStyle name="Total 32 3 2" xfId="5620" xr:uid="{00000000-0005-0000-0000-00008F3B0000}"/>
    <cellStyle name="Total 32 3 2 2" xfId="8570" xr:uid="{00000000-0005-0000-0000-0000903B0000}"/>
    <cellStyle name="Total 32 3 2 2 2" xfId="13310" xr:uid="{00000000-0005-0000-0000-0000913B0000}"/>
    <cellStyle name="Total 32 3 2 2 3" xfId="15839" xr:uid="{00000000-0005-0000-0000-0000923B0000}"/>
    <cellStyle name="Total 32 3 3" xfId="5174" xr:uid="{00000000-0005-0000-0000-0000933B0000}"/>
    <cellStyle name="Total 32 3 3 2" xfId="8126" xr:uid="{00000000-0005-0000-0000-0000943B0000}"/>
    <cellStyle name="Total 32 3 3 2 2" xfId="12866" xr:uid="{00000000-0005-0000-0000-0000953B0000}"/>
    <cellStyle name="Total 32 3 3 2 3" xfId="15395" xr:uid="{00000000-0005-0000-0000-0000963B0000}"/>
    <cellStyle name="Total 32 3 4" xfId="7072" xr:uid="{00000000-0005-0000-0000-0000973B0000}"/>
    <cellStyle name="Total 32 3 4 2" xfId="11841" xr:uid="{00000000-0005-0000-0000-0000983B0000}"/>
    <cellStyle name="Total 32 3 4 3" xfId="14380" xr:uid="{00000000-0005-0000-0000-0000993B0000}"/>
    <cellStyle name="Total 32 3 5" xfId="9851" xr:uid="{00000000-0005-0000-0000-00009A3B0000}"/>
    <cellStyle name="Total 32 3 6" xfId="9263" xr:uid="{00000000-0005-0000-0000-00009B3B0000}"/>
    <cellStyle name="Total 32 4" xfId="4759" xr:uid="{00000000-0005-0000-0000-00009C3B0000}"/>
    <cellStyle name="Total 32 4 2" xfId="7713" xr:uid="{00000000-0005-0000-0000-00009D3B0000}"/>
    <cellStyle name="Total 32 4 2 2" xfId="12453" xr:uid="{00000000-0005-0000-0000-00009E3B0000}"/>
    <cellStyle name="Total 32 4 2 3" xfId="14982" xr:uid="{00000000-0005-0000-0000-00009F3B0000}"/>
    <cellStyle name="Total 32 4 3" xfId="10792" xr:uid="{00000000-0005-0000-0000-0000A03B0000}"/>
    <cellStyle name="Total 32 4 4" xfId="8986" xr:uid="{00000000-0005-0000-0000-0000A13B0000}"/>
    <cellStyle name="Total 32 5" xfId="6063" xr:uid="{00000000-0005-0000-0000-0000A23B0000}"/>
    <cellStyle name="Total 32 5 2" xfId="10977" xr:uid="{00000000-0005-0000-0000-0000A33B0000}"/>
    <cellStyle name="Total 33" xfId="1988" xr:uid="{00000000-0005-0000-0000-0000A43B0000}"/>
    <cellStyle name="Total 33 2" xfId="2825" xr:uid="{00000000-0005-0000-0000-0000A53B0000}"/>
    <cellStyle name="Total 33 2 2" xfId="5623" xr:uid="{00000000-0005-0000-0000-0000A63B0000}"/>
    <cellStyle name="Total 33 2 2 2" xfId="8573" xr:uid="{00000000-0005-0000-0000-0000A73B0000}"/>
    <cellStyle name="Total 33 2 2 2 2" xfId="13313" xr:uid="{00000000-0005-0000-0000-0000A83B0000}"/>
    <cellStyle name="Total 33 2 2 2 3" xfId="15842" xr:uid="{00000000-0005-0000-0000-0000A93B0000}"/>
    <cellStyle name="Total 33 2 3" xfId="5177" xr:uid="{00000000-0005-0000-0000-0000AA3B0000}"/>
    <cellStyle name="Total 33 2 3 2" xfId="8129" xr:uid="{00000000-0005-0000-0000-0000AB3B0000}"/>
    <cellStyle name="Total 33 2 3 2 2" xfId="12869" xr:uid="{00000000-0005-0000-0000-0000AC3B0000}"/>
    <cellStyle name="Total 33 2 3 2 3" xfId="15398" xr:uid="{00000000-0005-0000-0000-0000AD3B0000}"/>
    <cellStyle name="Total 33 2 4" xfId="6060" xr:uid="{00000000-0005-0000-0000-0000AE3B0000}"/>
    <cellStyle name="Total 33 2 4 2" xfId="10974" xr:uid="{00000000-0005-0000-0000-0000AF3B0000}"/>
    <cellStyle name="Total 33 2 5" xfId="7075" xr:uid="{00000000-0005-0000-0000-0000B03B0000}"/>
    <cellStyle name="Total 33 2 5 2" xfId="11844" xr:uid="{00000000-0005-0000-0000-0000B13B0000}"/>
    <cellStyle name="Total 33 2 5 3" xfId="14383" xr:uid="{00000000-0005-0000-0000-0000B23B0000}"/>
    <cellStyle name="Total 33 2 6" xfId="9854" xr:uid="{00000000-0005-0000-0000-0000B33B0000}"/>
    <cellStyle name="Total 33 2 7" xfId="10864" xr:uid="{00000000-0005-0000-0000-0000B43B0000}"/>
    <cellStyle name="Total 33 3" xfId="2824" xr:uid="{00000000-0005-0000-0000-0000B53B0000}"/>
    <cellStyle name="Total 33 3 2" xfId="5622" xr:uid="{00000000-0005-0000-0000-0000B63B0000}"/>
    <cellStyle name="Total 33 3 2 2" xfId="8572" xr:uid="{00000000-0005-0000-0000-0000B73B0000}"/>
    <cellStyle name="Total 33 3 2 2 2" xfId="13312" xr:uid="{00000000-0005-0000-0000-0000B83B0000}"/>
    <cellStyle name="Total 33 3 2 2 3" xfId="15841" xr:uid="{00000000-0005-0000-0000-0000B93B0000}"/>
    <cellStyle name="Total 33 3 3" xfId="5176" xr:uid="{00000000-0005-0000-0000-0000BA3B0000}"/>
    <cellStyle name="Total 33 3 3 2" xfId="8128" xr:uid="{00000000-0005-0000-0000-0000BB3B0000}"/>
    <cellStyle name="Total 33 3 3 2 2" xfId="12868" xr:uid="{00000000-0005-0000-0000-0000BC3B0000}"/>
    <cellStyle name="Total 33 3 3 2 3" xfId="15397" xr:uid="{00000000-0005-0000-0000-0000BD3B0000}"/>
    <cellStyle name="Total 33 3 4" xfId="7074" xr:uid="{00000000-0005-0000-0000-0000BE3B0000}"/>
    <cellStyle name="Total 33 3 4 2" xfId="11843" xr:uid="{00000000-0005-0000-0000-0000BF3B0000}"/>
    <cellStyle name="Total 33 3 4 3" xfId="14382" xr:uid="{00000000-0005-0000-0000-0000C03B0000}"/>
    <cellStyle name="Total 33 3 5" xfId="9853" xr:uid="{00000000-0005-0000-0000-0000C13B0000}"/>
    <cellStyle name="Total 33 3 6" xfId="10822" xr:uid="{00000000-0005-0000-0000-0000C23B0000}"/>
    <cellStyle name="Total 33 4" xfId="4760" xr:uid="{00000000-0005-0000-0000-0000C33B0000}"/>
    <cellStyle name="Total 33 4 2" xfId="7714" xr:uid="{00000000-0005-0000-0000-0000C43B0000}"/>
    <cellStyle name="Total 33 4 2 2" xfId="12454" xr:uid="{00000000-0005-0000-0000-0000C53B0000}"/>
    <cellStyle name="Total 33 4 2 3" xfId="14983" xr:uid="{00000000-0005-0000-0000-0000C63B0000}"/>
    <cellStyle name="Total 33 4 3" xfId="10793" xr:uid="{00000000-0005-0000-0000-0000C73B0000}"/>
    <cellStyle name="Total 33 4 4" xfId="9908" xr:uid="{00000000-0005-0000-0000-0000C83B0000}"/>
    <cellStyle name="Total 33 5" xfId="6061" xr:uid="{00000000-0005-0000-0000-0000C93B0000}"/>
    <cellStyle name="Total 33 5 2" xfId="10975" xr:uid="{00000000-0005-0000-0000-0000CA3B0000}"/>
    <cellStyle name="Total 34" xfId="1989" xr:uid="{00000000-0005-0000-0000-0000CB3B0000}"/>
    <cellStyle name="Total 34 2" xfId="2827" xr:uid="{00000000-0005-0000-0000-0000CC3B0000}"/>
    <cellStyle name="Total 34 2 2" xfId="5625" xr:uid="{00000000-0005-0000-0000-0000CD3B0000}"/>
    <cellStyle name="Total 34 2 2 2" xfId="8575" xr:uid="{00000000-0005-0000-0000-0000CE3B0000}"/>
    <cellStyle name="Total 34 2 2 2 2" xfId="13315" xr:uid="{00000000-0005-0000-0000-0000CF3B0000}"/>
    <cellStyle name="Total 34 2 2 2 3" xfId="15844" xr:uid="{00000000-0005-0000-0000-0000D03B0000}"/>
    <cellStyle name="Total 34 2 3" xfId="5179" xr:uid="{00000000-0005-0000-0000-0000D13B0000}"/>
    <cellStyle name="Total 34 2 3 2" xfId="8131" xr:uid="{00000000-0005-0000-0000-0000D23B0000}"/>
    <cellStyle name="Total 34 2 3 2 2" xfId="12871" xr:uid="{00000000-0005-0000-0000-0000D33B0000}"/>
    <cellStyle name="Total 34 2 3 2 3" xfId="15400" xr:uid="{00000000-0005-0000-0000-0000D43B0000}"/>
    <cellStyle name="Total 34 2 4" xfId="6058" xr:uid="{00000000-0005-0000-0000-0000D53B0000}"/>
    <cellStyle name="Total 34 2 4 2" xfId="10972" xr:uid="{00000000-0005-0000-0000-0000D63B0000}"/>
    <cellStyle name="Total 34 2 5" xfId="7077" xr:uid="{00000000-0005-0000-0000-0000D73B0000}"/>
    <cellStyle name="Total 34 2 5 2" xfId="11846" xr:uid="{00000000-0005-0000-0000-0000D83B0000}"/>
    <cellStyle name="Total 34 2 5 3" xfId="14385" xr:uid="{00000000-0005-0000-0000-0000D93B0000}"/>
    <cellStyle name="Total 34 2 6" xfId="9856" xr:uid="{00000000-0005-0000-0000-0000DA3B0000}"/>
    <cellStyle name="Total 34 2 7" xfId="10865" xr:uid="{00000000-0005-0000-0000-0000DB3B0000}"/>
    <cellStyle name="Total 34 3" xfId="2826" xr:uid="{00000000-0005-0000-0000-0000DC3B0000}"/>
    <cellStyle name="Total 34 3 2" xfId="5624" xr:uid="{00000000-0005-0000-0000-0000DD3B0000}"/>
    <cellStyle name="Total 34 3 2 2" xfId="8574" xr:uid="{00000000-0005-0000-0000-0000DE3B0000}"/>
    <cellStyle name="Total 34 3 2 2 2" xfId="13314" xr:uid="{00000000-0005-0000-0000-0000DF3B0000}"/>
    <cellStyle name="Total 34 3 2 2 3" xfId="15843" xr:uid="{00000000-0005-0000-0000-0000E03B0000}"/>
    <cellStyle name="Total 34 3 3" xfId="5178" xr:uid="{00000000-0005-0000-0000-0000E13B0000}"/>
    <cellStyle name="Total 34 3 3 2" xfId="8130" xr:uid="{00000000-0005-0000-0000-0000E23B0000}"/>
    <cellStyle name="Total 34 3 3 2 2" xfId="12870" xr:uid="{00000000-0005-0000-0000-0000E33B0000}"/>
    <cellStyle name="Total 34 3 3 2 3" xfId="15399" xr:uid="{00000000-0005-0000-0000-0000E43B0000}"/>
    <cellStyle name="Total 34 3 4" xfId="7076" xr:uid="{00000000-0005-0000-0000-0000E53B0000}"/>
    <cellStyle name="Total 34 3 4 2" xfId="11845" xr:uid="{00000000-0005-0000-0000-0000E63B0000}"/>
    <cellStyle name="Total 34 3 4 3" xfId="14384" xr:uid="{00000000-0005-0000-0000-0000E73B0000}"/>
    <cellStyle name="Total 34 3 5" xfId="9855" xr:uid="{00000000-0005-0000-0000-0000E83B0000}"/>
    <cellStyle name="Total 34 3 6" xfId="10823" xr:uid="{00000000-0005-0000-0000-0000E93B0000}"/>
    <cellStyle name="Total 34 4" xfId="4761" xr:uid="{00000000-0005-0000-0000-0000EA3B0000}"/>
    <cellStyle name="Total 34 4 2" xfId="7715" xr:uid="{00000000-0005-0000-0000-0000EB3B0000}"/>
    <cellStyle name="Total 34 4 2 2" xfId="12455" xr:uid="{00000000-0005-0000-0000-0000EC3B0000}"/>
    <cellStyle name="Total 34 4 2 3" xfId="14984" xr:uid="{00000000-0005-0000-0000-0000ED3B0000}"/>
    <cellStyle name="Total 34 4 3" xfId="10794" xr:uid="{00000000-0005-0000-0000-0000EE3B0000}"/>
    <cellStyle name="Total 34 4 4" xfId="8985" xr:uid="{00000000-0005-0000-0000-0000EF3B0000}"/>
    <cellStyle name="Total 34 5" xfId="6059" xr:uid="{00000000-0005-0000-0000-0000F03B0000}"/>
    <cellStyle name="Total 34 5 2" xfId="10973" xr:uid="{00000000-0005-0000-0000-0000F13B0000}"/>
    <cellStyle name="Total 35" xfId="1990" xr:uid="{00000000-0005-0000-0000-0000F23B0000}"/>
    <cellStyle name="Total 35 2" xfId="2829" xr:uid="{00000000-0005-0000-0000-0000F33B0000}"/>
    <cellStyle name="Total 35 2 2" xfId="5627" xr:uid="{00000000-0005-0000-0000-0000F43B0000}"/>
    <cellStyle name="Total 35 2 2 2" xfId="8577" xr:uid="{00000000-0005-0000-0000-0000F53B0000}"/>
    <cellStyle name="Total 35 2 2 2 2" xfId="13317" xr:uid="{00000000-0005-0000-0000-0000F63B0000}"/>
    <cellStyle name="Total 35 2 2 2 3" xfId="15846" xr:uid="{00000000-0005-0000-0000-0000F73B0000}"/>
    <cellStyle name="Total 35 2 3" xfId="5181" xr:uid="{00000000-0005-0000-0000-0000F83B0000}"/>
    <cellStyle name="Total 35 2 3 2" xfId="8133" xr:uid="{00000000-0005-0000-0000-0000F93B0000}"/>
    <cellStyle name="Total 35 2 3 2 2" xfId="12873" xr:uid="{00000000-0005-0000-0000-0000FA3B0000}"/>
    <cellStyle name="Total 35 2 3 2 3" xfId="15402" xr:uid="{00000000-0005-0000-0000-0000FB3B0000}"/>
    <cellStyle name="Total 35 2 4" xfId="6056" xr:uid="{00000000-0005-0000-0000-0000FC3B0000}"/>
    <cellStyle name="Total 35 2 4 2" xfId="10970" xr:uid="{00000000-0005-0000-0000-0000FD3B0000}"/>
    <cellStyle name="Total 35 2 5" xfId="7079" xr:uid="{00000000-0005-0000-0000-0000FE3B0000}"/>
    <cellStyle name="Total 35 2 5 2" xfId="11848" xr:uid="{00000000-0005-0000-0000-0000FF3B0000}"/>
    <cellStyle name="Total 35 2 5 3" xfId="14387" xr:uid="{00000000-0005-0000-0000-0000003C0000}"/>
    <cellStyle name="Total 35 2 6" xfId="9858" xr:uid="{00000000-0005-0000-0000-0000013C0000}"/>
    <cellStyle name="Total 35 2 7" xfId="9262" xr:uid="{00000000-0005-0000-0000-0000023C0000}"/>
    <cellStyle name="Total 35 3" xfId="2828" xr:uid="{00000000-0005-0000-0000-0000033C0000}"/>
    <cellStyle name="Total 35 3 2" xfId="5626" xr:uid="{00000000-0005-0000-0000-0000043C0000}"/>
    <cellStyle name="Total 35 3 2 2" xfId="8576" xr:uid="{00000000-0005-0000-0000-0000053C0000}"/>
    <cellStyle name="Total 35 3 2 2 2" xfId="13316" xr:uid="{00000000-0005-0000-0000-0000063C0000}"/>
    <cellStyle name="Total 35 3 2 2 3" xfId="15845" xr:uid="{00000000-0005-0000-0000-0000073C0000}"/>
    <cellStyle name="Total 35 3 3" xfId="5180" xr:uid="{00000000-0005-0000-0000-0000083C0000}"/>
    <cellStyle name="Total 35 3 3 2" xfId="8132" xr:uid="{00000000-0005-0000-0000-0000093C0000}"/>
    <cellStyle name="Total 35 3 3 2 2" xfId="12872" xr:uid="{00000000-0005-0000-0000-00000A3C0000}"/>
    <cellStyle name="Total 35 3 3 2 3" xfId="15401" xr:uid="{00000000-0005-0000-0000-00000B3C0000}"/>
    <cellStyle name="Total 35 3 4" xfId="7078" xr:uid="{00000000-0005-0000-0000-00000C3C0000}"/>
    <cellStyle name="Total 35 3 4 2" xfId="11847" xr:uid="{00000000-0005-0000-0000-00000D3C0000}"/>
    <cellStyle name="Total 35 3 4 3" xfId="14386" xr:uid="{00000000-0005-0000-0000-00000E3C0000}"/>
    <cellStyle name="Total 35 3 5" xfId="9857" xr:uid="{00000000-0005-0000-0000-00000F3C0000}"/>
    <cellStyle name="Total 35 3 6" xfId="10910" xr:uid="{00000000-0005-0000-0000-0000103C0000}"/>
    <cellStyle name="Total 35 4" xfId="4762" xr:uid="{00000000-0005-0000-0000-0000113C0000}"/>
    <cellStyle name="Total 35 4 2" xfId="7716" xr:uid="{00000000-0005-0000-0000-0000123C0000}"/>
    <cellStyle name="Total 35 4 2 2" xfId="12456" xr:uid="{00000000-0005-0000-0000-0000133C0000}"/>
    <cellStyle name="Total 35 4 2 3" xfId="14985" xr:uid="{00000000-0005-0000-0000-0000143C0000}"/>
    <cellStyle name="Total 35 4 3" xfId="10795" xr:uid="{00000000-0005-0000-0000-0000153C0000}"/>
    <cellStyle name="Total 35 4 4" xfId="9907" xr:uid="{00000000-0005-0000-0000-0000163C0000}"/>
    <cellStyle name="Total 35 5" xfId="6057" xr:uid="{00000000-0005-0000-0000-0000173C0000}"/>
    <cellStyle name="Total 35 5 2" xfId="10971" xr:uid="{00000000-0005-0000-0000-0000183C0000}"/>
    <cellStyle name="Total 36" xfId="1991" xr:uid="{00000000-0005-0000-0000-0000193C0000}"/>
    <cellStyle name="Total 36 2" xfId="2831" xr:uid="{00000000-0005-0000-0000-00001A3C0000}"/>
    <cellStyle name="Total 36 2 2" xfId="5629" xr:uid="{00000000-0005-0000-0000-00001B3C0000}"/>
    <cellStyle name="Total 36 2 2 2" xfId="8579" xr:uid="{00000000-0005-0000-0000-00001C3C0000}"/>
    <cellStyle name="Total 36 2 2 2 2" xfId="13319" xr:uid="{00000000-0005-0000-0000-00001D3C0000}"/>
    <cellStyle name="Total 36 2 2 2 3" xfId="15848" xr:uid="{00000000-0005-0000-0000-00001E3C0000}"/>
    <cellStyle name="Total 36 2 3" xfId="5183" xr:uid="{00000000-0005-0000-0000-00001F3C0000}"/>
    <cellStyle name="Total 36 2 3 2" xfId="8135" xr:uid="{00000000-0005-0000-0000-0000203C0000}"/>
    <cellStyle name="Total 36 2 3 2 2" xfId="12875" xr:uid="{00000000-0005-0000-0000-0000213C0000}"/>
    <cellStyle name="Total 36 2 3 2 3" xfId="15404" xr:uid="{00000000-0005-0000-0000-0000223C0000}"/>
    <cellStyle name="Total 36 2 4" xfId="6054" xr:uid="{00000000-0005-0000-0000-0000233C0000}"/>
    <cellStyle name="Total 36 2 4 2" xfId="10968" xr:uid="{00000000-0005-0000-0000-0000243C0000}"/>
    <cellStyle name="Total 36 2 5" xfId="7081" xr:uid="{00000000-0005-0000-0000-0000253C0000}"/>
    <cellStyle name="Total 36 2 5 2" xfId="11850" xr:uid="{00000000-0005-0000-0000-0000263C0000}"/>
    <cellStyle name="Total 36 2 5 3" xfId="14389" xr:uid="{00000000-0005-0000-0000-0000273C0000}"/>
    <cellStyle name="Total 36 2 6" xfId="9860" xr:uid="{00000000-0005-0000-0000-0000283C0000}"/>
    <cellStyle name="Total 36 2 7" xfId="10820" xr:uid="{00000000-0005-0000-0000-0000293C0000}"/>
    <cellStyle name="Total 36 3" xfId="2830" xr:uid="{00000000-0005-0000-0000-00002A3C0000}"/>
    <cellStyle name="Total 36 3 2" xfId="5628" xr:uid="{00000000-0005-0000-0000-00002B3C0000}"/>
    <cellStyle name="Total 36 3 2 2" xfId="8578" xr:uid="{00000000-0005-0000-0000-00002C3C0000}"/>
    <cellStyle name="Total 36 3 2 2 2" xfId="13318" xr:uid="{00000000-0005-0000-0000-00002D3C0000}"/>
    <cellStyle name="Total 36 3 2 2 3" xfId="15847" xr:uid="{00000000-0005-0000-0000-00002E3C0000}"/>
    <cellStyle name="Total 36 3 3" xfId="5182" xr:uid="{00000000-0005-0000-0000-00002F3C0000}"/>
    <cellStyle name="Total 36 3 3 2" xfId="8134" xr:uid="{00000000-0005-0000-0000-0000303C0000}"/>
    <cellStyle name="Total 36 3 3 2 2" xfId="12874" xr:uid="{00000000-0005-0000-0000-0000313C0000}"/>
    <cellStyle name="Total 36 3 3 2 3" xfId="15403" xr:uid="{00000000-0005-0000-0000-0000323C0000}"/>
    <cellStyle name="Total 36 3 4" xfId="7080" xr:uid="{00000000-0005-0000-0000-0000333C0000}"/>
    <cellStyle name="Total 36 3 4 2" xfId="11849" xr:uid="{00000000-0005-0000-0000-0000343C0000}"/>
    <cellStyle name="Total 36 3 4 3" xfId="14388" xr:uid="{00000000-0005-0000-0000-0000353C0000}"/>
    <cellStyle name="Total 36 3 5" xfId="9859" xr:uid="{00000000-0005-0000-0000-0000363C0000}"/>
    <cellStyle name="Total 36 3 6" xfId="10907" xr:uid="{00000000-0005-0000-0000-0000373C0000}"/>
    <cellStyle name="Total 36 4" xfId="4763" xr:uid="{00000000-0005-0000-0000-0000383C0000}"/>
    <cellStyle name="Total 36 4 2" xfId="7717" xr:uid="{00000000-0005-0000-0000-0000393C0000}"/>
    <cellStyle name="Total 36 4 2 2" xfId="12457" xr:uid="{00000000-0005-0000-0000-00003A3C0000}"/>
    <cellStyle name="Total 36 4 2 3" xfId="14986" xr:uid="{00000000-0005-0000-0000-00003B3C0000}"/>
    <cellStyle name="Total 36 4 3" xfId="10796" xr:uid="{00000000-0005-0000-0000-00003C3C0000}"/>
    <cellStyle name="Total 36 4 4" xfId="8984" xr:uid="{00000000-0005-0000-0000-00003D3C0000}"/>
    <cellStyle name="Total 36 5" xfId="6055" xr:uid="{00000000-0005-0000-0000-00003E3C0000}"/>
    <cellStyle name="Total 36 5 2" xfId="10969" xr:uid="{00000000-0005-0000-0000-00003F3C0000}"/>
    <cellStyle name="Total 37" xfId="1992" xr:uid="{00000000-0005-0000-0000-0000403C0000}"/>
    <cellStyle name="Total 37 2" xfId="2833" xr:uid="{00000000-0005-0000-0000-0000413C0000}"/>
    <cellStyle name="Total 37 2 2" xfId="5631" xr:uid="{00000000-0005-0000-0000-0000423C0000}"/>
    <cellStyle name="Total 37 2 2 2" xfId="8581" xr:uid="{00000000-0005-0000-0000-0000433C0000}"/>
    <cellStyle name="Total 37 2 2 2 2" xfId="13321" xr:uid="{00000000-0005-0000-0000-0000443C0000}"/>
    <cellStyle name="Total 37 2 2 2 3" xfId="15850" xr:uid="{00000000-0005-0000-0000-0000453C0000}"/>
    <cellStyle name="Total 37 2 3" xfId="5185" xr:uid="{00000000-0005-0000-0000-0000463C0000}"/>
    <cellStyle name="Total 37 2 3 2" xfId="8137" xr:uid="{00000000-0005-0000-0000-0000473C0000}"/>
    <cellStyle name="Total 37 2 3 2 2" xfId="12877" xr:uid="{00000000-0005-0000-0000-0000483C0000}"/>
    <cellStyle name="Total 37 2 3 2 3" xfId="15406" xr:uid="{00000000-0005-0000-0000-0000493C0000}"/>
    <cellStyle name="Total 37 2 4" xfId="6052" xr:uid="{00000000-0005-0000-0000-00004A3C0000}"/>
    <cellStyle name="Total 37 2 4 2" xfId="10966" xr:uid="{00000000-0005-0000-0000-00004B3C0000}"/>
    <cellStyle name="Total 37 2 5" xfId="7083" xr:uid="{00000000-0005-0000-0000-00004C3C0000}"/>
    <cellStyle name="Total 37 2 5 2" xfId="11852" xr:uid="{00000000-0005-0000-0000-00004D3C0000}"/>
    <cellStyle name="Total 37 2 5 3" xfId="14391" xr:uid="{00000000-0005-0000-0000-00004E3C0000}"/>
    <cellStyle name="Total 37 2 6" xfId="9862" xr:uid="{00000000-0005-0000-0000-00004F3C0000}"/>
    <cellStyle name="Total 37 2 7" xfId="10821" xr:uid="{00000000-0005-0000-0000-0000503C0000}"/>
    <cellStyle name="Total 37 3" xfId="2832" xr:uid="{00000000-0005-0000-0000-0000513C0000}"/>
    <cellStyle name="Total 37 3 2" xfId="5630" xr:uid="{00000000-0005-0000-0000-0000523C0000}"/>
    <cellStyle name="Total 37 3 2 2" xfId="8580" xr:uid="{00000000-0005-0000-0000-0000533C0000}"/>
    <cellStyle name="Total 37 3 2 2 2" xfId="13320" xr:uid="{00000000-0005-0000-0000-0000543C0000}"/>
    <cellStyle name="Total 37 3 2 2 3" xfId="15849" xr:uid="{00000000-0005-0000-0000-0000553C0000}"/>
    <cellStyle name="Total 37 3 3" xfId="5184" xr:uid="{00000000-0005-0000-0000-0000563C0000}"/>
    <cellStyle name="Total 37 3 3 2" xfId="8136" xr:uid="{00000000-0005-0000-0000-0000573C0000}"/>
    <cellStyle name="Total 37 3 3 2 2" xfId="12876" xr:uid="{00000000-0005-0000-0000-0000583C0000}"/>
    <cellStyle name="Total 37 3 3 2 3" xfId="15405" xr:uid="{00000000-0005-0000-0000-0000593C0000}"/>
    <cellStyle name="Total 37 3 4" xfId="7082" xr:uid="{00000000-0005-0000-0000-00005A3C0000}"/>
    <cellStyle name="Total 37 3 4 2" xfId="11851" xr:uid="{00000000-0005-0000-0000-00005B3C0000}"/>
    <cellStyle name="Total 37 3 4 3" xfId="14390" xr:uid="{00000000-0005-0000-0000-00005C3C0000}"/>
    <cellStyle name="Total 37 3 5" xfId="9861" xr:uid="{00000000-0005-0000-0000-00005D3C0000}"/>
    <cellStyle name="Total 37 3 6" xfId="10862" xr:uid="{00000000-0005-0000-0000-00005E3C0000}"/>
    <cellStyle name="Total 37 4" xfId="4764" xr:uid="{00000000-0005-0000-0000-00005F3C0000}"/>
    <cellStyle name="Total 37 4 2" xfId="7718" xr:uid="{00000000-0005-0000-0000-0000603C0000}"/>
    <cellStyle name="Total 37 4 2 2" xfId="12458" xr:uid="{00000000-0005-0000-0000-0000613C0000}"/>
    <cellStyle name="Total 37 4 2 3" xfId="14987" xr:uid="{00000000-0005-0000-0000-0000623C0000}"/>
    <cellStyle name="Total 37 4 3" xfId="10797" xr:uid="{00000000-0005-0000-0000-0000633C0000}"/>
    <cellStyle name="Total 37 4 4" xfId="9906" xr:uid="{00000000-0005-0000-0000-0000643C0000}"/>
    <cellStyle name="Total 37 5" xfId="6053" xr:uid="{00000000-0005-0000-0000-0000653C0000}"/>
    <cellStyle name="Total 37 5 2" xfId="10967" xr:uid="{00000000-0005-0000-0000-0000663C0000}"/>
    <cellStyle name="Total 38" xfId="1993" xr:uid="{00000000-0005-0000-0000-0000673C0000}"/>
    <cellStyle name="Total 38 2" xfId="2835" xr:uid="{00000000-0005-0000-0000-0000683C0000}"/>
    <cellStyle name="Total 38 2 2" xfId="5633" xr:uid="{00000000-0005-0000-0000-0000693C0000}"/>
    <cellStyle name="Total 38 2 2 2" xfId="8583" xr:uid="{00000000-0005-0000-0000-00006A3C0000}"/>
    <cellStyle name="Total 38 2 2 2 2" xfId="13323" xr:uid="{00000000-0005-0000-0000-00006B3C0000}"/>
    <cellStyle name="Total 38 2 2 2 3" xfId="15852" xr:uid="{00000000-0005-0000-0000-00006C3C0000}"/>
    <cellStyle name="Total 38 2 3" xfId="5187" xr:uid="{00000000-0005-0000-0000-00006D3C0000}"/>
    <cellStyle name="Total 38 2 3 2" xfId="8139" xr:uid="{00000000-0005-0000-0000-00006E3C0000}"/>
    <cellStyle name="Total 38 2 3 2 2" xfId="12879" xr:uid="{00000000-0005-0000-0000-00006F3C0000}"/>
    <cellStyle name="Total 38 2 3 2 3" xfId="15408" xr:uid="{00000000-0005-0000-0000-0000703C0000}"/>
    <cellStyle name="Total 38 2 4" xfId="6050" xr:uid="{00000000-0005-0000-0000-0000713C0000}"/>
    <cellStyle name="Total 38 2 4 2" xfId="10964" xr:uid="{00000000-0005-0000-0000-0000723C0000}"/>
    <cellStyle name="Total 38 2 5" xfId="7085" xr:uid="{00000000-0005-0000-0000-0000733C0000}"/>
    <cellStyle name="Total 38 2 5 2" xfId="11854" xr:uid="{00000000-0005-0000-0000-0000743C0000}"/>
    <cellStyle name="Total 38 2 5 3" xfId="14393" xr:uid="{00000000-0005-0000-0000-0000753C0000}"/>
    <cellStyle name="Total 38 2 6" xfId="9864" xr:uid="{00000000-0005-0000-0000-0000763C0000}"/>
    <cellStyle name="Total 38 2 7" xfId="10908" xr:uid="{00000000-0005-0000-0000-0000773C0000}"/>
    <cellStyle name="Total 38 3" xfId="2834" xr:uid="{00000000-0005-0000-0000-0000783C0000}"/>
    <cellStyle name="Total 38 3 2" xfId="5632" xr:uid="{00000000-0005-0000-0000-0000793C0000}"/>
    <cellStyle name="Total 38 3 2 2" xfId="8582" xr:uid="{00000000-0005-0000-0000-00007A3C0000}"/>
    <cellStyle name="Total 38 3 2 2 2" xfId="13322" xr:uid="{00000000-0005-0000-0000-00007B3C0000}"/>
    <cellStyle name="Total 38 3 2 2 3" xfId="15851" xr:uid="{00000000-0005-0000-0000-00007C3C0000}"/>
    <cellStyle name="Total 38 3 3" xfId="5186" xr:uid="{00000000-0005-0000-0000-00007D3C0000}"/>
    <cellStyle name="Total 38 3 3 2" xfId="8138" xr:uid="{00000000-0005-0000-0000-00007E3C0000}"/>
    <cellStyle name="Total 38 3 3 2 2" xfId="12878" xr:uid="{00000000-0005-0000-0000-00007F3C0000}"/>
    <cellStyle name="Total 38 3 3 2 3" xfId="15407" xr:uid="{00000000-0005-0000-0000-0000803C0000}"/>
    <cellStyle name="Total 38 3 4" xfId="7084" xr:uid="{00000000-0005-0000-0000-0000813C0000}"/>
    <cellStyle name="Total 38 3 4 2" xfId="11853" xr:uid="{00000000-0005-0000-0000-0000823C0000}"/>
    <cellStyle name="Total 38 3 4 3" xfId="14392" xr:uid="{00000000-0005-0000-0000-0000833C0000}"/>
    <cellStyle name="Total 38 3 5" xfId="9863" xr:uid="{00000000-0005-0000-0000-0000843C0000}"/>
    <cellStyle name="Total 38 3 6" xfId="10863" xr:uid="{00000000-0005-0000-0000-0000853C0000}"/>
    <cellStyle name="Total 38 4" xfId="4765" xr:uid="{00000000-0005-0000-0000-0000863C0000}"/>
    <cellStyle name="Total 38 4 2" xfId="7719" xr:uid="{00000000-0005-0000-0000-0000873C0000}"/>
    <cellStyle name="Total 38 4 2 2" xfId="12459" xr:uid="{00000000-0005-0000-0000-0000883C0000}"/>
    <cellStyle name="Total 38 4 2 3" xfId="14988" xr:uid="{00000000-0005-0000-0000-0000893C0000}"/>
    <cellStyle name="Total 38 4 3" xfId="10798" xr:uid="{00000000-0005-0000-0000-00008A3C0000}"/>
    <cellStyle name="Total 38 4 4" xfId="8983" xr:uid="{00000000-0005-0000-0000-00008B3C0000}"/>
    <cellStyle name="Total 38 5" xfId="6051" xr:uid="{00000000-0005-0000-0000-00008C3C0000}"/>
    <cellStyle name="Total 38 5 2" xfId="10965" xr:uid="{00000000-0005-0000-0000-00008D3C0000}"/>
    <cellStyle name="Total 39" xfId="1994" xr:uid="{00000000-0005-0000-0000-00008E3C0000}"/>
    <cellStyle name="Total 39 2" xfId="2837" xr:uid="{00000000-0005-0000-0000-00008F3C0000}"/>
    <cellStyle name="Total 39 2 2" xfId="5635" xr:uid="{00000000-0005-0000-0000-0000903C0000}"/>
    <cellStyle name="Total 39 2 2 2" xfId="8585" xr:uid="{00000000-0005-0000-0000-0000913C0000}"/>
    <cellStyle name="Total 39 2 2 2 2" xfId="13325" xr:uid="{00000000-0005-0000-0000-0000923C0000}"/>
    <cellStyle name="Total 39 2 2 2 3" xfId="15854" xr:uid="{00000000-0005-0000-0000-0000933C0000}"/>
    <cellStyle name="Total 39 2 3" xfId="5189" xr:uid="{00000000-0005-0000-0000-0000943C0000}"/>
    <cellStyle name="Total 39 2 3 2" xfId="8141" xr:uid="{00000000-0005-0000-0000-0000953C0000}"/>
    <cellStyle name="Total 39 2 3 2 2" xfId="12881" xr:uid="{00000000-0005-0000-0000-0000963C0000}"/>
    <cellStyle name="Total 39 2 3 2 3" xfId="15410" xr:uid="{00000000-0005-0000-0000-0000973C0000}"/>
    <cellStyle name="Total 39 2 4" xfId="6048" xr:uid="{00000000-0005-0000-0000-0000983C0000}"/>
    <cellStyle name="Total 39 2 4 2" xfId="10962" xr:uid="{00000000-0005-0000-0000-0000993C0000}"/>
    <cellStyle name="Total 39 2 5" xfId="7087" xr:uid="{00000000-0005-0000-0000-00009A3C0000}"/>
    <cellStyle name="Total 39 2 5 2" xfId="11856" xr:uid="{00000000-0005-0000-0000-00009B3C0000}"/>
    <cellStyle name="Total 39 2 5 3" xfId="14395" xr:uid="{00000000-0005-0000-0000-00009C3C0000}"/>
    <cellStyle name="Total 39 2 6" xfId="9866" xr:uid="{00000000-0005-0000-0000-00009D3C0000}"/>
    <cellStyle name="Total 39 2 7" xfId="10905" xr:uid="{00000000-0005-0000-0000-00009E3C0000}"/>
    <cellStyle name="Total 39 3" xfId="2836" xr:uid="{00000000-0005-0000-0000-00009F3C0000}"/>
    <cellStyle name="Total 39 3 2" xfId="5634" xr:uid="{00000000-0005-0000-0000-0000A03C0000}"/>
    <cellStyle name="Total 39 3 2 2" xfId="8584" xr:uid="{00000000-0005-0000-0000-0000A13C0000}"/>
    <cellStyle name="Total 39 3 2 2 2" xfId="13324" xr:uid="{00000000-0005-0000-0000-0000A23C0000}"/>
    <cellStyle name="Total 39 3 2 2 3" xfId="15853" xr:uid="{00000000-0005-0000-0000-0000A33C0000}"/>
    <cellStyle name="Total 39 3 3" xfId="5188" xr:uid="{00000000-0005-0000-0000-0000A43C0000}"/>
    <cellStyle name="Total 39 3 3 2" xfId="8140" xr:uid="{00000000-0005-0000-0000-0000A53C0000}"/>
    <cellStyle name="Total 39 3 3 2 2" xfId="12880" xr:uid="{00000000-0005-0000-0000-0000A63C0000}"/>
    <cellStyle name="Total 39 3 3 2 3" xfId="15409" xr:uid="{00000000-0005-0000-0000-0000A73C0000}"/>
    <cellStyle name="Total 39 3 4" xfId="7086" xr:uid="{00000000-0005-0000-0000-0000A83C0000}"/>
    <cellStyle name="Total 39 3 4 2" xfId="11855" xr:uid="{00000000-0005-0000-0000-0000A93C0000}"/>
    <cellStyle name="Total 39 3 4 3" xfId="14394" xr:uid="{00000000-0005-0000-0000-0000AA3C0000}"/>
    <cellStyle name="Total 39 3 5" xfId="9865" xr:uid="{00000000-0005-0000-0000-0000AB3C0000}"/>
    <cellStyle name="Total 39 3 6" xfId="9261" xr:uid="{00000000-0005-0000-0000-0000AC3C0000}"/>
    <cellStyle name="Total 39 4" xfId="4766" xr:uid="{00000000-0005-0000-0000-0000AD3C0000}"/>
    <cellStyle name="Total 39 4 2" xfId="7720" xr:uid="{00000000-0005-0000-0000-0000AE3C0000}"/>
    <cellStyle name="Total 39 4 2 2" xfId="12460" xr:uid="{00000000-0005-0000-0000-0000AF3C0000}"/>
    <cellStyle name="Total 39 4 2 3" xfId="14989" xr:uid="{00000000-0005-0000-0000-0000B03C0000}"/>
    <cellStyle name="Total 39 4 3" xfId="10799" xr:uid="{00000000-0005-0000-0000-0000B13C0000}"/>
    <cellStyle name="Total 39 4 4" xfId="9905" xr:uid="{00000000-0005-0000-0000-0000B23C0000}"/>
    <cellStyle name="Total 39 5" xfId="6049" xr:uid="{00000000-0005-0000-0000-0000B33C0000}"/>
    <cellStyle name="Total 39 5 2" xfId="10963" xr:uid="{00000000-0005-0000-0000-0000B43C0000}"/>
    <cellStyle name="Total 4" xfId="1995" xr:uid="{00000000-0005-0000-0000-0000B53C0000}"/>
    <cellStyle name="Total 4 2" xfId="2839" xr:uid="{00000000-0005-0000-0000-0000B63C0000}"/>
    <cellStyle name="Total 4 2 2" xfId="5637" xr:uid="{00000000-0005-0000-0000-0000B73C0000}"/>
    <cellStyle name="Total 4 2 2 2" xfId="8587" xr:uid="{00000000-0005-0000-0000-0000B83C0000}"/>
    <cellStyle name="Total 4 2 2 2 2" xfId="13327" xr:uid="{00000000-0005-0000-0000-0000B93C0000}"/>
    <cellStyle name="Total 4 2 2 2 3" xfId="15856" xr:uid="{00000000-0005-0000-0000-0000BA3C0000}"/>
    <cellStyle name="Total 4 2 3" xfId="5191" xr:uid="{00000000-0005-0000-0000-0000BB3C0000}"/>
    <cellStyle name="Total 4 2 3 2" xfId="8143" xr:uid="{00000000-0005-0000-0000-0000BC3C0000}"/>
    <cellStyle name="Total 4 2 3 2 2" xfId="12883" xr:uid="{00000000-0005-0000-0000-0000BD3C0000}"/>
    <cellStyle name="Total 4 2 3 2 3" xfId="15412" xr:uid="{00000000-0005-0000-0000-0000BE3C0000}"/>
    <cellStyle name="Total 4 2 4" xfId="6046" xr:uid="{00000000-0005-0000-0000-0000BF3C0000}"/>
    <cellStyle name="Total 4 2 4 2" xfId="10960" xr:uid="{00000000-0005-0000-0000-0000C03C0000}"/>
    <cellStyle name="Total 4 2 5" xfId="7089" xr:uid="{00000000-0005-0000-0000-0000C13C0000}"/>
    <cellStyle name="Total 4 2 5 2" xfId="11858" xr:uid="{00000000-0005-0000-0000-0000C23C0000}"/>
    <cellStyle name="Total 4 2 5 3" xfId="14397" xr:uid="{00000000-0005-0000-0000-0000C33C0000}"/>
    <cellStyle name="Total 4 2 6" xfId="9868" xr:uid="{00000000-0005-0000-0000-0000C43C0000}"/>
    <cellStyle name="Total 4 2 7" xfId="10860" xr:uid="{00000000-0005-0000-0000-0000C53C0000}"/>
    <cellStyle name="Total 4 3" xfId="2838" xr:uid="{00000000-0005-0000-0000-0000C63C0000}"/>
    <cellStyle name="Total 4 3 2" xfId="5636" xr:uid="{00000000-0005-0000-0000-0000C73C0000}"/>
    <cellStyle name="Total 4 3 2 2" xfId="8586" xr:uid="{00000000-0005-0000-0000-0000C83C0000}"/>
    <cellStyle name="Total 4 3 2 2 2" xfId="13326" xr:uid="{00000000-0005-0000-0000-0000C93C0000}"/>
    <cellStyle name="Total 4 3 2 2 3" xfId="15855" xr:uid="{00000000-0005-0000-0000-0000CA3C0000}"/>
    <cellStyle name="Total 4 3 3" xfId="5190" xr:uid="{00000000-0005-0000-0000-0000CB3C0000}"/>
    <cellStyle name="Total 4 3 3 2" xfId="8142" xr:uid="{00000000-0005-0000-0000-0000CC3C0000}"/>
    <cellStyle name="Total 4 3 3 2 2" xfId="12882" xr:uid="{00000000-0005-0000-0000-0000CD3C0000}"/>
    <cellStyle name="Total 4 3 3 2 3" xfId="15411" xr:uid="{00000000-0005-0000-0000-0000CE3C0000}"/>
    <cellStyle name="Total 4 3 4" xfId="7088" xr:uid="{00000000-0005-0000-0000-0000CF3C0000}"/>
    <cellStyle name="Total 4 3 4 2" xfId="11857" xr:uid="{00000000-0005-0000-0000-0000D03C0000}"/>
    <cellStyle name="Total 4 3 4 3" xfId="14396" xr:uid="{00000000-0005-0000-0000-0000D13C0000}"/>
    <cellStyle name="Total 4 3 5" xfId="9867" xr:uid="{00000000-0005-0000-0000-0000D23C0000}"/>
    <cellStyle name="Total 4 3 6" xfId="10818" xr:uid="{00000000-0005-0000-0000-0000D33C0000}"/>
    <cellStyle name="Total 4 4" xfId="4767" xr:uid="{00000000-0005-0000-0000-0000D43C0000}"/>
    <cellStyle name="Total 4 4 2" xfId="7721" xr:uid="{00000000-0005-0000-0000-0000D53C0000}"/>
    <cellStyle name="Total 4 4 2 2" xfId="12461" xr:uid="{00000000-0005-0000-0000-0000D63C0000}"/>
    <cellStyle name="Total 4 4 2 3" xfId="14990" xr:uid="{00000000-0005-0000-0000-0000D73C0000}"/>
    <cellStyle name="Total 4 4 3" xfId="10800" xr:uid="{00000000-0005-0000-0000-0000D83C0000}"/>
    <cellStyle name="Total 4 4 4" xfId="8982" xr:uid="{00000000-0005-0000-0000-0000D93C0000}"/>
    <cellStyle name="Total 4 5" xfId="6047" xr:uid="{00000000-0005-0000-0000-0000DA3C0000}"/>
    <cellStyle name="Total 4 5 2" xfId="10961" xr:uid="{00000000-0005-0000-0000-0000DB3C0000}"/>
    <cellStyle name="Total 40" xfId="1996" xr:uid="{00000000-0005-0000-0000-0000DC3C0000}"/>
    <cellStyle name="Total 40 2" xfId="2841" xr:uid="{00000000-0005-0000-0000-0000DD3C0000}"/>
    <cellStyle name="Total 40 2 2" xfId="5639" xr:uid="{00000000-0005-0000-0000-0000DE3C0000}"/>
    <cellStyle name="Total 40 2 2 2" xfId="8589" xr:uid="{00000000-0005-0000-0000-0000DF3C0000}"/>
    <cellStyle name="Total 40 2 2 2 2" xfId="13329" xr:uid="{00000000-0005-0000-0000-0000E03C0000}"/>
    <cellStyle name="Total 40 2 2 2 3" xfId="15858" xr:uid="{00000000-0005-0000-0000-0000E13C0000}"/>
    <cellStyle name="Total 40 2 3" xfId="5193" xr:uid="{00000000-0005-0000-0000-0000E23C0000}"/>
    <cellStyle name="Total 40 2 3 2" xfId="8145" xr:uid="{00000000-0005-0000-0000-0000E33C0000}"/>
    <cellStyle name="Total 40 2 3 2 2" xfId="12885" xr:uid="{00000000-0005-0000-0000-0000E43C0000}"/>
    <cellStyle name="Total 40 2 3 2 3" xfId="15414" xr:uid="{00000000-0005-0000-0000-0000E53C0000}"/>
    <cellStyle name="Total 40 2 4" xfId="6044" xr:uid="{00000000-0005-0000-0000-0000E63C0000}"/>
    <cellStyle name="Total 40 2 4 2" xfId="10958" xr:uid="{00000000-0005-0000-0000-0000E73C0000}"/>
    <cellStyle name="Total 40 2 5" xfId="7091" xr:uid="{00000000-0005-0000-0000-0000E83C0000}"/>
    <cellStyle name="Total 40 2 5 2" xfId="11860" xr:uid="{00000000-0005-0000-0000-0000E93C0000}"/>
    <cellStyle name="Total 40 2 5 3" xfId="14399" xr:uid="{00000000-0005-0000-0000-0000EA3C0000}"/>
    <cellStyle name="Total 40 2 6" xfId="9870" xr:uid="{00000000-0005-0000-0000-0000EB3C0000}"/>
    <cellStyle name="Total 40 2 7" xfId="10861" xr:uid="{00000000-0005-0000-0000-0000EC3C0000}"/>
    <cellStyle name="Total 40 3" xfId="2840" xr:uid="{00000000-0005-0000-0000-0000ED3C0000}"/>
    <cellStyle name="Total 40 3 2" xfId="5638" xr:uid="{00000000-0005-0000-0000-0000EE3C0000}"/>
    <cellStyle name="Total 40 3 2 2" xfId="8588" xr:uid="{00000000-0005-0000-0000-0000EF3C0000}"/>
    <cellStyle name="Total 40 3 2 2 2" xfId="13328" xr:uid="{00000000-0005-0000-0000-0000F03C0000}"/>
    <cellStyle name="Total 40 3 2 2 3" xfId="15857" xr:uid="{00000000-0005-0000-0000-0000F13C0000}"/>
    <cellStyle name="Total 40 3 3" xfId="5192" xr:uid="{00000000-0005-0000-0000-0000F23C0000}"/>
    <cellStyle name="Total 40 3 3 2" xfId="8144" xr:uid="{00000000-0005-0000-0000-0000F33C0000}"/>
    <cellStyle name="Total 40 3 3 2 2" xfId="12884" xr:uid="{00000000-0005-0000-0000-0000F43C0000}"/>
    <cellStyle name="Total 40 3 3 2 3" xfId="15413" xr:uid="{00000000-0005-0000-0000-0000F53C0000}"/>
    <cellStyle name="Total 40 3 4" xfId="7090" xr:uid="{00000000-0005-0000-0000-0000F63C0000}"/>
    <cellStyle name="Total 40 3 4 2" xfId="11859" xr:uid="{00000000-0005-0000-0000-0000F73C0000}"/>
    <cellStyle name="Total 40 3 4 3" xfId="14398" xr:uid="{00000000-0005-0000-0000-0000F83C0000}"/>
    <cellStyle name="Total 40 3 5" xfId="9869" xr:uid="{00000000-0005-0000-0000-0000F93C0000}"/>
    <cellStyle name="Total 40 3 6" xfId="10819" xr:uid="{00000000-0005-0000-0000-0000FA3C0000}"/>
    <cellStyle name="Total 40 4" xfId="4768" xr:uid="{00000000-0005-0000-0000-0000FB3C0000}"/>
    <cellStyle name="Total 40 4 2" xfId="7722" xr:uid="{00000000-0005-0000-0000-0000FC3C0000}"/>
    <cellStyle name="Total 40 4 2 2" xfId="12462" xr:uid="{00000000-0005-0000-0000-0000FD3C0000}"/>
    <cellStyle name="Total 40 4 2 3" xfId="14991" xr:uid="{00000000-0005-0000-0000-0000FE3C0000}"/>
    <cellStyle name="Total 40 4 3" xfId="10801" xr:uid="{00000000-0005-0000-0000-0000FF3C0000}"/>
    <cellStyle name="Total 40 4 4" xfId="9904" xr:uid="{00000000-0005-0000-0000-0000003D0000}"/>
    <cellStyle name="Total 40 5" xfId="6045" xr:uid="{00000000-0005-0000-0000-0000013D0000}"/>
    <cellStyle name="Total 40 5 2" xfId="10959" xr:uid="{00000000-0005-0000-0000-0000023D0000}"/>
    <cellStyle name="Total 41" xfId="1997" xr:uid="{00000000-0005-0000-0000-0000033D0000}"/>
    <cellStyle name="Total 41 2" xfId="2843" xr:uid="{00000000-0005-0000-0000-0000043D0000}"/>
    <cellStyle name="Total 41 2 2" xfId="5641" xr:uid="{00000000-0005-0000-0000-0000053D0000}"/>
    <cellStyle name="Total 41 2 2 2" xfId="8591" xr:uid="{00000000-0005-0000-0000-0000063D0000}"/>
    <cellStyle name="Total 41 2 2 2 2" xfId="13331" xr:uid="{00000000-0005-0000-0000-0000073D0000}"/>
    <cellStyle name="Total 41 2 2 2 3" xfId="15860" xr:uid="{00000000-0005-0000-0000-0000083D0000}"/>
    <cellStyle name="Total 41 2 3" xfId="5195" xr:uid="{00000000-0005-0000-0000-0000093D0000}"/>
    <cellStyle name="Total 41 2 3 2" xfId="8147" xr:uid="{00000000-0005-0000-0000-00000A3D0000}"/>
    <cellStyle name="Total 41 2 3 2 2" xfId="12887" xr:uid="{00000000-0005-0000-0000-00000B3D0000}"/>
    <cellStyle name="Total 41 2 3 2 3" xfId="15416" xr:uid="{00000000-0005-0000-0000-00000C3D0000}"/>
    <cellStyle name="Total 41 2 4" xfId="6042" xr:uid="{00000000-0005-0000-0000-00000D3D0000}"/>
    <cellStyle name="Total 41 2 4 2" xfId="10956" xr:uid="{00000000-0005-0000-0000-00000E3D0000}"/>
    <cellStyle name="Total 41 2 5" xfId="7093" xr:uid="{00000000-0005-0000-0000-00000F3D0000}"/>
    <cellStyle name="Total 41 2 5 2" xfId="11862" xr:uid="{00000000-0005-0000-0000-0000103D0000}"/>
    <cellStyle name="Total 41 2 5 3" xfId="14401" xr:uid="{00000000-0005-0000-0000-0000113D0000}"/>
    <cellStyle name="Total 41 2 6" xfId="9872" xr:uid="{00000000-0005-0000-0000-0000123D0000}"/>
    <cellStyle name="Total 41 2 7" xfId="9260" xr:uid="{00000000-0005-0000-0000-0000133D0000}"/>
    <cellStyle name="Total 41 3" xfId="2842" xr:uid="{00000000-0005-0000-0000-0000143D0000}"/>
    <cellStyle name="Total 41 3 2" xfId="5640" xr:uid="{00000000-0005-0000-0000-0000153D0000}"/>
    <cellStyle name="Total 41 3 2 2" xfId="8590" xr:uid="{00000000-0005-0000-0000-0000163D0000}"/>
    <cellStyle name="Total 41 3 2 2 2" xfId="13330" xr:uid="{00000000-0005-0000-0000-0000173D0000}"/>
    <cellStyle name="Total 41 3 2 2 3" xfId="15859" xr:uid="{00000000-0005-0000-0000-0000183D0000}"/>
    <cellStyle name="Total 41 3 3" xfId="5194" xr:uid="{00000000-0005-0000-0000-0000193D0000}"/>
    <cellStyle name="Total 41 3 3 2" xfId="8146" xr:uid="{00000000-0005-0000-0000-00001A3D0000}"/>
    <cellStyle name="Total 41 3 3 2 2" xfId="12886" xr:uid="{00000000-0005-0000-0000-00001B3D0000}"/>
    <cellStyle name="Total 41 3 3 2 3" xfId="15415" xr:uid="{00000000-0005-0000-0000-00001C3D0000}"/>
    <cellStyle name="Total 41 3 4" xfId="7092" xr:uid="{00000000-0005-0000-0000-00001D3D0000}"/>
    <cellStyle name="Total 41 3 4 2" xfId="11861" xr:uid="{00000000-0005-0000-0000-00001E3D0000}"/>
    <cellStyle name="Total 41 3 4 3" xfId="14400" xr:uid="{00000000-0005-0000-0000-00001F3D0000}"/>
    <cellStyle name="Total 41 3 5" xfId="9871" xr:uid="{00000000-0005-0000-0000-0000203D0000}"/>
    <cellStyle name="Total 41 3 6" xfId="10906" xr:uid="{00000000-0005-0000-0000-0000213D0000}"/>
    <cellStyle name="Total 41 4" xfId="4769" xr:uid="{00000000-0005-0000-0000-0000223D0000}"/>
    <cellStyle name="Total 41 4 2" xfId="7723" xr:uid="{00000000-0005-0000-0000-0000233D0000}"/>
    <cellStyle name="Total 41 4 2 2" xfId="12463" xr:uid="{00000000-0005-0000-0000-0000243D0000}"/>
    <cellStyle name="Total 41 4 2 3" xfId="14992" xr:uid="{00000000-0005-0000-0000-0000253D0000}"/>
    <cellStyle name="Total 41 4 3" xfId="10802" xr:uid="{00000000-0005-0000-0000-0000263D0000}"/>
    <cellStyle name="Total 41 4 4" xfId="8981" xr:uid="{00000000-0005-0000-0000-0000273D0000}"/>
    <cellStyle name="Total 41 5" xfId="6043" xr:uid="{00000000-0005-0000-0000-0000283D0000}"/>
    <cellStyle name="Total 41 5 2" xfId="10957" xr:uid="{00000000-0005-0000-0000-0000293D0000}"/>
    <cellStyle name="Total 42" xfId="1998" xr:uid="{00000000-0005-0000-0000-00002A3D0000}"/>
    <cellStyle name="Total 42 2" xfId="2845" xr:uid="{00000000-0005-0000-0000-00002B3D0000}"/>
    <cellStyle name="Total 42 2 2" xfId="5643" xr:uid="{00000000-0005-0000-0000-00002C3D0000}"/>
    <cellStyle name="Total 42 2 2 2" xfId="8593" xr:uid="{00000000-0005-0000-0000-00002D3D0000}"/>
    <cellStyle name="Total 42 2 2 2 2" xfId="13333" xr:uid="{00000000-0005-0000-0000-00002E3D0000}"/>
    <cellStyle name="Total 42 2 2 2 3" xfId="15862" xr:uid="{00000000-0005-0000-0000-00002F3D0000}"/>
    <cellStyle name="Total 42 2 3" xfId="5197" xr:uid="{00000000-0005-0000-0000-0000303D0000}"/>
    <cellStyle name="Total 42 2 3 2" xfId="8149" xr:uid="{00000000-0005-0000-0000-0000313D0000}"/>
    <cellStyle name="Total 42 2 3 2 2" xfId="12889" xr:uid="{00000000-0005-0000-0000-0000323D0000}"/>
    <cellStyle name="Total 42 2 3 2 3" xfId="15418" xr:uid="{00000000-0005-0000-0000-0000333D0000}"/>
    <cellStyle name="Total 42 2 4" xfId="6040" xr:uid="{00000000-0005-0000-0000-0000343D0000}"/>
    <cellStyle name="Total 42 2 4 2" xfId="10954" xr:uid="{00000000-0005-0000-0000-0000353D0000}"/>
    <cellStyle name="Total 42 2 5" xfId="7095" xr:uid="{00000000-0005-0000-0000-0000363D0000}"/>
    <cellStyle name="Total 42 2 5 2" xfId="11864" xr:uid="{00000000-0005-0000-0000-0000373D0000}"/>
    <cellStyle name="Total 42 2 5 3" xfId="14403" xr:uid="{00000000-0005-0000-0000-0000383D0000}"/>
    <cellStyle name="Total 42 2 6" xfId="9874" xr:uid="{00000000-0005-0000-0000-0000393D0000}"/>
    <cellStyle name="Total 42 2 7" xfId="10816" xr:uid="{00000000-0005-0000-0000-00003A3D0000}"/>
    <cellStyle name="Total 42 3" xfId="2844" xr:uid="{00000000-0005-0000-0000-00003B3D0000}"/>
    <cellStyle name="Total 42 3 2" xfId="5642" xr:uid="{00000000-0005-0000-0000-00003C3D0000}"/>
    <cellStyle name="Total 42 3 2 2" xfId="8592" xr:uid="{00000000-0005-0000-0000-00003D3D0000}"/>
    <cellStyle name="Total 42 3 2 2 2" xfId="13332" xr:uid="{00000000-0005-0000-0000-00003E3D0000}"/>
    <cellStyle name="Total 42 3 2 2 3" xfId="15861" xr:uid="{00000000-0005-0000-0000-00003F3D0000}"/>
    <cellStyle name="Total 42 3 3" xfId="5196" xr:uid="{00000000-0005-0000-0000-0000403D0000}"/>
    <cellStyle name="Total 42 3 3 2" xfId="8148" xr:uid="{00000000-0005-0000-0000-0000413D0000}"/>
    <cellStyle name="Total 42 3 3 2 2" xfId="12888" xr:uid="{00000000-0005-0000-0000-0000423D0000}"/>
    <cellStyle name="Total 42 3 3 2 3" xfId="15417" xr:uid="{00000000-0005-0000-0000-0000433D0000}"/>
    <cellStyle name="Total 42 3 4" xfId="7094" xr:uid="{00000000-0005-0000-0000-0000443D0000}"/>
    <cellStyle name="Total 42 3 4 2" xfId="11863" xr:uid="{00000000-0005-0000-0000-0000453D0000}"/>
    <cellStyle name="Total 42 3 4 3" xfId="14402" xr:uid="{00000000-0005-0000-0000-0000463D0000}"/>
    <cellStyle name="Total 42 3 5" xfId="9873" xr:uid="{00000000-0005-0000-0000-0000473D0000}"/>
    <cellStyle name="Total 42 3 6" xfId="10903" xr:uid="{00000000-0005-0000-0000-0000483D0000}"/>
    <cellStyle name="Total 42 4" xfId="4770" xr:uid="{00000000-0005-0000-0000-0000493D0000}"/>
    <cellStyle name="Total 42 4 2" xfId="7724" xr:uid="{00000000-0005-0000-0000-00004A3D0000}"/>
    <cellStyle name="Total 42 4 2 2" xfId="12464" xr:uid="{00000000-0005-0000-0000-00004B3D0000}"/>
    <cellStyle name="Total 42 4 2 3" xfId="14993" xr:uid="{00000000-0005-0000-0000-00004C3D0000}"/>
    <cellStyle name="Total 42 4 3" xfId="10803" xr:uid="{00000000-0005-0000-0000-00004D3D0000}"/>
    <cellStyle name="Total 42 4 4" xfId="9903" xr:uid="{00000000-0005-0000-0000-00004E3D0000}"/>
    <cellStyle name="Total 42 5" xfId="6041" xr:uid="{00000000-0005-0000-0000-00004F3D0000}"/>
    <cellStyle name="Total 42 5 2" xfId="10955" xr:uid="{00000000-0005-0000-0000-0000503D0000}"/>
    <cellStyle name="Total 43" xfId="1999" xr:uid="{00000000-0005-0000-0000-0000513D0000}"/>
    <cellStyle name="Total 43 2" xfId="2847" xr:uid="{00000000-0005-0000-0000-0000523D0000}"/>
    <cellStyle name="Total 43 2 2" xfId="5645" xr:uid="{00000000-0005-0000-0000-0000533D0000}"/>
    <cellStyle name="Total 43 2 2 2" xfId="8595" xr:uid="{00000000-0005-0000-0000-0000543D0000}"/>
    <cellStyle name="Total 43 2 2 2 2" xfId="13335" xr:uid="{00000000-0005-0000-0000-0000553D0000}"/>
    <cellStyle name="Total 43 2 2 2 3" xfId="15864" xr:uid="{00000000-0005-0000-0000-0000563D0000}"/>
    <cellStyle name="Total 43 2 3" xfId="5199" xr:uid="{00000000-0005-0000-0000-0000573D0000}"/>
    <cellStyle name="Total 43 2 3 2" xfId="8151" xr:uid="{00000000-0005-0000-0000-0000583D0000}"/>
    <cellStyle name="Total 43 2 3 2 2" xfId="12891" xr:uid="{00000000-0005-0000-0000-0000593D0000}"/>
    <cellStyle name="Total 43 2 3 2 3" xfId="15420" xr:uid="{00000000-0005-0000-0000-00005A3D0000}"/>
    <cellStyle name="Total 43 2 4" xfId="6038" xr:uid="{00000000-0005-0000-0000-00005B3D0000}"/>
    <cellStyle name="Total 43 2 4 2" xfId="10952" xr:uid="{00000000-0005-0000-0000-00005C3D0000}"/>
    <cellStyle name="Total 43 2 5" xfId="7097" xr:uid="{00000000-0005-0000-0000-00005D3D0000}"/>
    <cellStyle name="Total 43 2 5 2" xfId="11866" xr:uid="{00000000-0005-0000-0000-00005E3D0000}"/>
    <cellStyle name="Total 43 2 5 3" xfId="14405" xr:uid="{00000000-0005-0000-0000-00005F3D0000}"/>
    <cellStyle name="Total 43 2 6" xfId="9876" xr:uid="{00000000-0005-0000-0000-0000603D0000}"/>
    <cellStyle name="Total 43 2 7" xfId="10817" xr:uid="{00000000-0005-0000-0000-0000613D0000}"/>
    <cellStyle name="Total 43 3" xfId="2846" xr:uid="{00000000-0005-0000-0000-0000623D0000}"/>
    <cellStyle name="Total 43 3 2" xfId="5644" xr:uid="{00000000-0005-0000-0000-0000633D0000}"/>
    <cellStyle name="Total 43 3 2 2" xfId="8594" xr:uid="{00000000-0005-0000-0000-0000643D0000}"/>
    <cellStyle name="Total 43 3 2 2 2" xfId="13334" xr:uid="{00000000-0005-0000-0000-0000653D0000}"/>
    <cellStyle name="Total 43 3 2 2 3" xfId="15863" xr:uid="{00000000-0005-0000-0000-0000663D0000}"/>
    <cellStyle name="Total 43 3 3" xfId="5198" xr:uid="{00000000-0005-0000-0000-0000673D0000}"/>
    <cellStyle name="Total 43 3 3 2" xfId="8150" xr:uid="{00000000-0005-0000-0000-0000683D0000}"/>
    <cellStyle name="Total 43 3 3 2 2" xfId="12890" xr:uid="{00000000-0005-0000-0000-0000693D0000}"/>
    <cellStyle name="Total 43 3 3 2 3" xfId="15419" xr:uid="{00000000-0005-0000-0000-00006A3D0000}"/>
    <cellStyle name="Total 43 3 4" xfId="7096" xr:uid="{00000000-0005-0000-0000-00006B3D0000}"/>
    <cellStyle name="Total 43 3 4 2" xfId="11865" xr:uid="{00000000-0005-0000-0000-00006C3D0000}"/>
    <cellStyle name="Total 43 3 4 3" xfId="14404" xr:uid="{00000000-0005-0000-0000-00006D3D0000}"/>
    <cellStyle name="Total 43 3 5" xfId="9875" xr:uid="{00000000-0005-0000-0000-00006E3D0000}"/>
    <cellStyle name="Total 43 3 6" xfId="10858" xr:uid="{00000000-0005-0000-0000-00006F3D0000}"/>
    <cellStyle name="Total 43 4" xfId="4771" xr:uid="{00000000-0005-0000-0000-0000703D0000}"/>
    <cellStyle name="Total 43 4 2" xfId="7725" xr:uid="{00000000-0005-0000-0000-0000713D0000}"/>
    <cellStyle name="Total 43 4 2 2" xfId="12465" xr:uid="{00000000-0005-0000-0000-0000723D0000}"/>
    <cellStyle name="Total 43 4 2 3" xfId="14994" xr:uid="{00000000-0005-0000-0000-0000733D0000}"/>
    <cellStyle name="Total 43 4 3" xfId="10804" xr:uid="{00000000-0005-0000-0000-0000743D0000}"/>
    <cellStyle name="Total 43 4 4" xfId="8980" xr:uid="{00000000-0005-0000-0000-0000753D0000}"/>
    <cellStyle name="Total 43 5" xfId="6039" xr:uid="{00000000-0005-0000-0000-0000763D0000}"/>
    <cellStyle name="Total 43 5 2" xfId="10953" xr:uid="{00000000-0005-0000-0000-0000773D0000}"/>
    <cellStyle name="Total 44" xfId="2000" xr:uid="{00000000-0005-0000-0000-0000783D0000}"/>
    <cellStyle name="Total 44 2" xfId="2849" xr:uid="{00000000-0005-0000-0000-0000793D0000}"/>
    <cellStyle name="Total 44 2 2" xfId="5647" xr:uid="{00000000-0005-0000-0000-00007A3D0000}"/>
    <cellStyle name="Total 44 2 2 2" xfId="8597" xr:uid="{00000000-0005-0000-0000-00007B3D0000}"/>
    <cellStyle name="Total 44 2 2 2 2" xfId="13337" xr:uid="{00000000-0005-0000-0000-00007C3D0000}"/>
    <cellStyle name="Total 44 2 2 2 3" xfId="15866" xr:uid="{00000000-0005-0000-0000-00007D3D0000}"/>
    <cellStyle name="Total 44 2 3" xfId="5201" xr:uid="{00000000-0005-0000-0000-00007E3D0000}"/>
    <cellStyle name="Total 44 2 3 2" xfId="8153" xr:uid="{00000000-0005-0000-0000-00007F3D0000}"/>
    <cellStyle name="Total 44 2 3 2 2" xfId="12893" xr:uid="{00000000-0005-0000-0000-0000803D0000}"/>
    <cellStyle name="Total 44 2 3 2 3" xfId="15422" xr:uid="{00000000-0005-0000-0000-0000813D0000}"/>
    <cellStyle name="Total 44 2 4" xfId="6036" xr:uid="{00000000-0005-0000-0000-0000823D0000}"/>
    <cellStyle name="Total 44 2 4 2" xfId="10950" xr:uid="{00000000-0005-0000-0000-0000833D0000}"/>
    <cellStyle name="Total 44 2 5" xfId="7099" xr:uid="{00000000-0005-0000-0000-0000843D0000}"/>
    <cellStyle name="Total 44 2 5 2" xfId="11868" xr:uid="{00000000-0005-0000-0000-0000853D0000}"/>
    <cellStyle name="Total 44 2 5 3" xfId="14407" xr:uid="{00000000-0005-0000-0000-0000863D0000}"/>
    <cellStyle name="Total 44 2 6" xfId="9878" xr:uid="{00000000-0005-0000-0000-0000873D0000}"/>
    <cellStyle name="Total 44 2 7" xfId="10904" xr:uid="{00000000-0005-0000-0000-0000883D0000}"/>
    <cellStyle name="Total 44 3" xfId="2848" xr:uid="{00000000-0005-0000-0000-0000893D0000}"/>
    <cellStyle name="Total 44 3 2" xfId="5646" xr:uid="{00000000-0005-0000-0000-00008A3D0000}"/>
    <cellStyle name="Total 44 3 2 2" xfId="8596" xr:uid="{00000000-0005-0000-0000-00008B3D0000}"/>
    <cellStyle name="Total 44 3 2 2 2" xfId="13336" xr:uid="{00000000-0005-0000-0000-00008C3D0000}"/>
    <cellStyle name="Total 44 3 2 2 3" xfId="15865" xr:uid="{00000000-0005-0000-0000-00008D3D0000}"/>
    <cellStyle name="Total 44 3 3" xfId="5200" xr:uid="{00000000-0005-0000-0000-00008E3D0000}"/>
    <cellStyle name="Total 44 3 3 2" xfId="8152" xr:uid="{00000000-0005-0000-0000-00008F3D0000}"/>
    <cellStyle name="Total 44 3 3 2 2" xfId="12892" xr:uid="{00000000-0005-0000-0000-0000903D0000}"/>
    <cellStyle name="Total 44 3 3 2 3" xfId="15421" xr:uid="{00000000-0005-0000-0000-0000913D0000}"/>
    <cellStyle name="Total 44 3 4" xfId="7098" xr:uid="{00000000-0005-0000-0000-0000923D0000}"/>
    <cellStyle name="Total 44 3 4 2" xfId="11867" xr:uid="{00000000-0005-0000-0000-0000933D0000}"/>
    <cellStyle name="Total 44 3 4 3" xfId="14406" xr:uid="{00000000-0005-0000-0000-0000943D0000}"/>
    <cellStyle name="Total 44 3 5" xfId="9877" xr:uid="{00000000-0005-0000-0000-0000953D0000}"/>
    <cellStyle name="Total 44 3 6" xfId="10859" xr:uid="{00000000-0005-0000-0000-0000963D0000}"/>
    <cellStyle name="Total 44 4" xfId="4772" xr:uid="{00000000-0005-0000-0000-0000973D0000}"/>
    <cellStyle name="Total 44 4 2" xfId="7726" xr:uid="{00000000-0005-0000-0000-0000983D0000}"/>
    <cellStyle name="Total 44 4 2 2" xfId="12466" xr:uid="{00000000-0005-0000-0000-0000993D0000}"/>
    <cellStyle name="Total 44 4 2 3" xfId="14995" xr:uid="{00000000-0005-0000-0000-00009A3D0000}"/>
    <cellStyle name="Total 44 4 3" xfId="10805" xr:uid="{00000000-0005-0000-0000-00009B3D0000}"/>
    <cellStyle name="Total 44 4 4" xfId="9902" xr:uid="{00000000-0005-0000-0000-00009C3D0000}"/>
    <cellStyle name="Total 44 5" xfId="6037" xr:uid="{00000000-0005-0000-0000-00009D3D0000}"/>
    <cellStyle name="Total 44 5 2" xfId="10951" xr:uid="{00000000-0005-0000-0000-00009E3D0000}"/>
    <cellStyle name="Total 5" xfId="2001" xr:uid="{00000000-0005-0000-0000-00009F3D0000}"/>
    <cellStyle name="Total 5 2" xfId="2851" xr:uid="{00000000-0005-0000-0000-0000A03D0000}"/>
    <cellStyle name="Total 5 2 2" xfId="5649" xr:uid="{00000000-0005-0000-0000-0000A13D0000}"/>
    <cellStyle name="Total 5 2 2 2" xfId="8599" xr:uid="{00000000-0005-0000-0000-0000A23D0000}"/>
    <cellStyle name="Total 5 2 2 2 2" xfId="13339" xr:uid="{00000000-0005-0000-0000-0000A33D0000}"/>
    <cellStyle name="Total 5 2 2 2 3" xfId="15868" xr:uid="{00000000-0005-0000-0000-0000A43D0000}"/>
    <cellStyle name="Total 5 2 3" xfId="5203" xr:uid="{00000000-0005-0000-0000-0000A53D0000}"/>
    <cellStyle name="Total 5 2 3 2" xfId="8155" xr:uid="{00000000-0005-0000-0000-0000A63D0000}"/>
    <cellStyle name="Total 5 2 3 2 2" xfId="12895" xr:uid="{00000000-0005-0000-0000-0000A73D0000}"/>
    <cellStyle name="Total 5 2 3 2 3" xfId="15424" xr:uid="{00000000-0005-0000-0000-0000A83D0000}"/>
    <cellStyle name="Total 5 2 4" xfId="6034" xr:uid="{00000000-0005-0000-0000-0000A93D0000}"/>
    <cellStyle name="Total 5 2 4 2" xfId="10948" xr:uid="{00000000-0005-0000-0000-0000AA3D0000}"/>
    <cellStyle name="Total 5 2 5" xfId="7101" xr:uid="{00000000-0005-0000-0000-0000AB3D0000}"/>
    <cellStyle name="Total 5 2 5 2" xfId="11870" xr:uid="{00000000-0005-0000-0000-0000AC3D0000}"/>
    <cellStyle name="Total 5 2 5 3" xfId="14409" xr:uid="{00000000-0005-0000-0000-0000AD3D0000}"/>
    <cellStyle name="Total 5 2 6" xfId="9880" xr:uid="{00000000-0005-0000-0000-0000AE3D0000}"/>
    <cellStyle name="Total 5 2 7" xfId="10901" xr:uid="{00000000-0005-0000-0000-0000AF3D0000}"/>
    <cellStyle name="Total 5 3" xfId="2850" xr:uid="{00000000-0005-0000-0000-0000B03D0000}"/>
    <cellStyle name="Total 5 3 2" xfId="5648" xr:uid="{00000000-0005-0000-0000-0000B13D0000}"/>
    <cellStyle name="Total 5 3 2 2" xfId="8598" xr:uid="{00000000-0005-0000-0000-0000B23D0000}"/>
    <cellStyle name="Total 5 3 2 2 2" xfId="13338" xr:uid="{00000000-0005-0000-0000-0000B33D0000}"/>
    <cellStyle name="Total 5 3 2 2 3" xfId="15867" xr:uid="{00000000-0005-0000-0000-0000B43D0000}"/>
    <cellStyle name="Total 5 3 3" xfId="5202" xr:uid="{00000000-0005-0000-0000-0000B53D0000}"/>
    <cellStyle name="Total 5 3 3 2" xfId="8154" xr:uid="{00000000-0005-0000-0000-0000B63D0000}"/>
    <cellStyle name="Total 5 3 3 2 2" xfId="12894" xr:uid="{00000000-0005-0000-0000-0000B73D0000}"/>
    <cellStyle name="Total 5 3 3 2 3" xfId="15423" xr:uid="{00000000-0005-0000-0000-0000B83D0000}"/>
    <cellStyle name="Total 5 3 4" xfId="7100" xr:uid="{00000000-0005-0000-0000-0000B93D0000}"/>
    <cellStyle name="Total 5 3 4 2" xfId="11869" xr:uid="{00000000-0005-0000-0000-0000BA3D0000}"/>
    <cellStyle name="Total 5 3 4 3" xfId="14408" xr:uid="{00000000-0005-0000-0000-0000BB3D0000}"/>
    <cellStyle name="Total 5 3 5" xfId="9879" xr:uid="{00000000-0005-0000-0000-0000BC3D0000}"/>
    <cellStyle name="Total 5 3 6" xfId="9259" xr:uid="{00000000-0005-0000-0000-0000BD3D0000}"/>
    <cellStyle name="Total 5 4" xfId="4773" xr:uid="{00000000-0005-0000-0000-0000BE3D0000}"/>
    <cellStyle name="Total 5 4 2" xfId="7727" xr:uid="{00000000-0005-0000-0000-0000BF3D0000}"/>
    <cellStyle name="Total 5 4 2 2" xfId="12467" xr:uid="{00000000-0005-0000-0000-0000C03D0000}"/>
    <cellStyle name="Total 5 4 2 3" xfId="14996" xr:uid="{00000000-0005-0000-0000-0000C13D0000}"/>
    <cellStyle name="Total 5 4 3" xfId="10806" xr:uid="{00000000-0005-0000-0000-0000C23D0000}"/>
    <cellStyle name="Total 5 4 4" xfId="8979" xr:uid="{00000000-0005-0000-0000-0000C33D0000}"/>
    <cellStyle name="Total 5 5" xfId="6035" xr:uid="{00000000-0005-0000-0000-0000C43D0000}"/>
    <cellStyle name="Total 5 5 2" xfId="10949" xr:uid="{00000000-0005-0000-0000-0000C53D0000}"/>
    <cellStyle name="Total 6" xfId="2002" xr:uid="{00000000-0005-0000-0000-0000C63D0000}"/>
    <cellStyle name="Total 6 2" xfId="2853" xr:uid="{00000000-0005-0000-0000-0000C73D0000}"/>
    <cellStyle name="Total 6 2 2" xfId="5651" xr:uid="{00000000-0005-0000-0000-0000C83D0000}"/>
    <cellStyle name="Total 6 2 2 2" xfId="8601" xr:uid="{00000000-0005-0000-0000-0000C93D0000}"/>
    <cellStyle name="Total 6 2 2 2 2" xfId="13341" xr:uid="{00000000-0005-0000-0000-0000CA3D0000}"/>
    <cellStyle name="Total 6 2 2 2 3" xfId="15870" xr:uid="{00000000-0005-0000-0000-0000CB3D0000}"/>
    <cellStyle name="Total 6 2 3" xfId="5205" xr:uid="{00000000-0005-0000-0000-0000CC3D0000}"/>
    <cellStyle name="Total 6 2 3 2" xfId="8157" xr:uid="{00000000-0005-0000-0000-0000CD3D0000}"/>
    <cellStyle name="Total 6 2 3 2 2" xfId="12897" xr:uid="{00000000-0005-0000-0000-0000CE3D0000}"/>
    <cellStyle name="Total 6 2 3 2 3" xfId="15426" xr:uid="{00000000-0005-0000-0000-0000CF3D0000}"/>
    <cellStyle name="Total 6 2 4" xfId="6032" xr:uid="{00000000-0005-0000-0000-0000D03D0000}"/>
    <cellStyle name="Total 6 2 4 2" xfId="10946" xr:uid="{00000000-0005-0000-0000-0000D13D0000}"/>
    <cellStyle name="Total 6 2 5" xfId="7103" xr:uid="{00000000-0005-0000-0000-0000D23D0000}"/>
    <cellStyle name="Total 6 2 5 2" xfId="11872" xr:uid="{00000000-0005-0000-0000-0000D33D0000}"/>
    <cellStyle name="Total 6 2 5 3" xfId="14411" xr:uid="{00000000-0005-0000-0000-0000D43D0000}"/>
    <cellStyle name="Total 6 2 6" xfId="9882" xr:uid="{00000000-0005-0000-0000-0000D53D0000}"/>
    <cellStyle name="Total 6 2 7" xfId="10856" xr:uid="{00000000-0005-0000-0000-0000D63D0000}"/>
    <cellStyle name="Total 6 3" xfId="2852" xr:uid="{00000000-0005-0000-0000-0000D73D0000}"/>
    <cellStyle name="Total 6 3 2" xfId="5650" xr:uid="{00000000-0005-0000-0000-0000D83D0000}"/>
    <cellStyle name="Total 6 3 2 2" xfId="8600" xr:uid="{00000000-0005-0000-0000-0000D93D0000}"/>
    <cellStyle name="Total 6 3 2 2 2" xfId="13340" xr:uid="{00000000-0005-0000-0000-0000DA3D0000}"/>
    <cellStyle name="Total 6 3 2 2 3" xfId="15869" xr:uid="{00000000-0005-0000-0000-0000DB3D0000}"/>
    <cellStyle name="Total 6 3 3" xfId="5204" xr:uid="{00000000-0005-0000-0000-0000DC3D0000}"/>
    <cellStyle name="Total 6 3 3 2" xfId="8156" xr:uid="{00000000-0005-0000-0000-0000DD3D0000}"/>
    <cellStyle name="Total 6 3 3 2 2" xfId="12896" xr:uid="{00000000-0005-0000-0000-0000DE3D0000}"/>
    <cellStyle name="Total 6 3 3 2 3" xfId="15425" xr:uid="{00000000-0005-0000-0000-0000DF3D0000}"/>
    <cellStyle name="Total 6 3 4" xfId="7102" xr:uid="{00000000-0005-0000-0000-0000E03D0000}"/>
    <cellStyle name="Total 6 3 4 2" xfId="11871" xr:uid="{00000000-0005-0000-0000-0000E13D0000}"/>
    <cellStyle name="Total 6 3 4 3" xfId="14410" xr:uid="{00000000-0005-0000-0000-0000E23D0000}"/>
    <cellStyle name="Total 6 3 5" xfId="9881" xr:uid="{00000000-0005-0000-0000-0000E33D0000}"/>
    <cellStyle name="Total 6 3 6" xfId="10814" xr:uid="{00000000-0005-0000-0000-0000E43D0000}"/>
    <cellStyle name="Total 6 4" xfId="4774" xr:uid="{00000000-0005-0000-0000-0000E53D0000}"/>
    <cellStyle name="Total 6 4 2" xfId="7728" xr:uid="{00000000-0005-0000-0000-0000E63D0000}"/>
    <cellStyle name="Total 6 4 2 2" xfId="12468" xr:uid="{00000000-0005-0000-0000-0000E73D0000}"/>
    <cellStyle name="Total 6 4 2 3" xfId="14997" xr:uid="{00000000-0005-0000-0000-0000E83D0000}"/>
    <cellStyle name="Total 6 4 3" xfId="10807" xr:uid="{00000000-0005-0000-0000-0000E93D0000}"/>
    <cellStyle name="Total 6 4 4" xfId="9901" xr:uid="{00000000-0005-0000-0000-0000EA3D0000}"/>
    <cellStyle name="Total 6 5" xfId="6033" xr:uid="{00000000-0005-0000-0000-0000EB3D0000}"/>
    <cellStyle name="Total 6 5 2" xfId="10947" xr:uid="{00000000-0005-0000-0000-0000EC3D0000}"/>
    <cellStyle name="Total 7" xfId="2003" xr:uid="{00000000-0005-0000-0000-0000ED3D0000}"/>
    <cellStyle name="Total 7 2" xfId="2855" xr:uid="{00000000-0005-0000-0000-0000EE3D0000}"/>
    <cellStyle name="Total 7 2 2" xfId="5653" xr:uid="{00000000-0005-0000-0000-0000EF3D0000}"/>
    <cellStyle name="Total 7 2 2 2" xfId="8603" xr:uid="{00000000-0005-0000-0000-0000F03D0000}"/>
    <cellStyle name="Total 7 2 2 2 2" xfId="13343" xr:uid="{00000000-0005-0000-0000-0000F13D0000}"/>
    <cellStyle name="Total 7 2 2 2 3" xfId="15872" xr:uid="{00000000-0005-0000-0000-0000F23D0000}"/>
    <cellStyle name="Total 7 2 3" xfId="5207" xr:uid="{00000000-0005-0000-0000-0000F33D0000}"/>
    <cellStyle name="Total 7 2 3 2" xfId="8159" xr:uid="{00000000-0005-0000-0000-0000F43D0000}"/>
    <cellStyle name="Total 7 2 3 2 2" xfId="12899" xr:uid="{00000000-0005-0000-0000-0000F53D0000}"/>
    <cellStyle name="Total 7 2 3 2 3" xfId="15428" xr:uid="{00000000-0005-0000-0000-0000F63D0000}"/>
    <cellStyle name="Total 7 2 4" xfId="6030" xr:uid="{00000000-0005-0000-0000-0000F73D0000}"/>
    <cellStyle name="Total 7 2 4 2" xfId="10944" xr:uid="{00000000-0005-0000-0000-0000F83D0000}"/>
    <cellStyle name="Total 7 2 5" xfId="7105" xr:uid="{00000000-0005-0000-0000-0000F93D0000}"/>
    <cellStyle name="Total 7 2 5 2" xfId="11874" xr:uid="{00000000-0005-0000-0000-0000FA3D0000}"/>
    <cellStyle name="Total 7 2 5 3" xfId="14413" xr:uid="{00000000-0005-0000-0000-0000FB3D0000}"/>
    <cellStyle name="Total 7 2 6" xfId="9884" xr:uid="{00000000-0005-0000-0000-0000FC3D0000}"/>
    <cellStyle name="Total 7 2 7" xfId="10857" xr:uid="{00000000-0005-0000-0000-0000FD3D0000}"/>
    <cellStyle name="Total 7 3" xfId="2854" xr:uid="{00000000-0005-0000-0000-0000FE3D0000}"/>
    <cellStyle name="Total 7 3 2" xfId="5652" xr:uid="{00000000-0005-0000-0000-0000FF3D0000}"/>
    <cellStyle name="Total 7 3 2 2" xfId="8602" xr:uid="{00000000-0005-0000-0000-0000003E0000}"/>
    <cellStyle name="Total 7 3 2 2 2" xfId="13342" xr:uid="{00000000-0005-0000-0000-0000013E0000}"/>
    <cellStyle name="Total 7 3 2 2 3" xfId="15871" xr:uid="{00000000-0005-0000-0000-0000023E0000}"/>
    <cellStyle name="Total 7 3 3" xfId="5206" xr:uid="{00000000-0005-0000-0000-0000033E0000}"/>
    <cellStyle name="Total 7 3 3 2" xfId="8158" xr:uid="{00000000-0005-0000-0000-0000043E0000}"/>
    <cellStyle name="Total 7 3 3 2 2" xfId="12898" xr:uid="{00000000-0005-0000-0000-0000053E0000}"/>
    <cellStyle name="Total 7 3 3 2 3" xfId="15427" xr:uid="{00000000-0005-0000-0000-0000063E0000}"/>
    <cellStyle name="Total 7 3 4" xfId="7104" xr:uid="{00000000-0005-0000-0000-0000073E0000}"/>
    <cellStyle name="Total 7 3 4 2" xfId="11873" xr:uid="{00000000-0005-0000-0000-0000083E0000}"/>
    <cellStyle name="Total 7 3 4 3" xfId="14412" xr:uid="{00000000-0005-0000-0000-0000093E0000}"/>
    <cellStyle name="Total 7 3 5" xfId="9883" xr:uid="{00000000-0005-0000-0000-00000A3E0000}"/>
    <cellStyle name="Total 7 3 6" xfId="10815" xr:uid="{00000000-0005-0000-0000-00000B3E0000}"/>
    <cellStyle name="Total 7 4" xfId="4775" xr:uid="{00000000-0005-0000-0000-00000C3E0000}"/>
    <cellStyle name="Total 7 4 2" xfId="7729" xr:uid="{00000000-0005-0000-0000-00000D3E0000}"/>
    <cellStyle name="Total 7 4 2 2" xfId="12469" xr:uid="{00000000-0005-0000-0000-00000E3E0000}"/>
    <cellStyle name="Total 7 4 2 3" xfId="14998" xr:uid="{00000000-0005-0000-0000-00000F3E0000}"/>
    <cellStyle name="Total 7 4 3" xfId="10808" xr:uid="{00000000-0005-0000-0000-0000103E0000}"/>
    <cellStyle name="Total 7 4 4" xfId="8978" xr:uid="{00000000-0005-0000-0000-0000113E0000}"/>
    <cellStyle name="Total 7 5" xfId="6031" xr:uid="{00000000-0005-0000-0000-0000123E0000}"/>
    <cellStyle name="Total 7 5 2" xfId="10945" xr:uid="{00000000-0005-0000-0000-0000133E0000}"/>
    <cellStyle name="Total 8" xfId="2004" xr:uid="{00000000-0005-0000-0000-0000143E0000}"/>
    <cellStyle name="Total 8 2" xfId="2857" xr:uid="{00000000-0005-0000-0000-0000153E0000}"/>
    <cellStyle name="Total 8 2 2" xfId="5655" xr:uid="{00000000-0005-0000-0000-0000163E0000}"/>
    <cellStyle name="Total 8 2 2 2" xfId="8605" xr:uid="{00000000-0005-0000-0000-0000173E0000}"/>
    <cellStyle name="Total 8 2 2 2 2" xfId="13345" xr:uid="{00000000-0005-0000-0000-0000183E0000}"/>
    <cellStyle name="Total 8 2 2 2 3" xfId="15874" xr:uid="{00000000-0005-0000-0000-0000193E0000}"/>
    <cellStyle name="Total 8 2 3" xfId="5209" xr:uid="{00000000-0005-0000-0000-00001A3E0000}"/>
    <cellStyle name="Total 8 2 3 2" xfId="8161" xr:uid="{00000000-0005-0000-0000-00001B3E0000}"/>
    <cellStyle name="Total 8 2 3 2 2" xfId="12901" xr:uid="{00000000-0005-0000-0000-00001C3E0000}"/>
    <cellStyle name="Total 8 2 3 2 3" xfId="15430" xr:uid="{00000000-0005-0000-0000-00001D3E0000}"/>
    <cellStyle name="Total 8 2 4" xfId="6028" xr:uid="{00000000-0005-0000-0000-00001E3E0000}"/>
    <cellStyle name="Total 8 2 4 2" xfId="10942" xr:uid="{00000000-0005-0000-0000-00001F3E0000}"/>
    <cellStyle name="Total 8 2 5" xfId="7107" xr:uid="{00000000-0005-0000-0000-0000203E0000}"/>
    <cellStyle name="Total 8 2 5 2" xfId="11876" xr:uid="{00000000-0005-0000-0000-0000213E0000}"/>
    <cellStyle name="Total 8 2 5 3" xfId="14415" xr:uid="{00000000-0005-0000-0000-0000223E0000}"/>
    <cellStyle name="Total 8 2 6" xfId="9886" xr:uid="{00000000-0005-0000-0000-0000233E0000}"/>
    <cellStyle name="Total 8 2 7" xfId="9258" xr:uid="{00000000-0005-0000-0000-0000243E0000}"/>
    <cellStyle name="Total 8 3" xfId="2856" xr:uid="{00000000-0005-0000-0000-0000253E0000}"/>
    <cellStyle name="Total 8 3 2" xfId="5654" xr:uid="{00000000-0005-0000-0000-0000263E0000}"/>
    <cellStyle name="Total 8 3 2 2" xfId="8604" xr:uid="{00000000-0005-0000-0000-0000273E0000}"/>
    <cellStyle name="Total 8 3 2 2 2" xfId="13344" xr:uid="{00000000-0005-0000-0000-0000283E0000}"/>
    <cellStyle name="Total 8 3 2 2 3" xfId="15873" xr:uid="{00000000-0005-0000-0000-0000293E0000}"/>
    <cellStyle name="Total 8 3 3" xfId="5208" xr:uid="{00000000-0005-0000-0000-00002A3E0000}"/>
    <cellStyle name="Total 8 3 3 2" xfId="8160" xr:uid="{00000000-0005-0000-0000-00002B3E0000}"/>
    <cellStyle name="Total 8 3 3 2 2" xfId="12900" xr:uid="{00000000-0005-0000-0000-00002C3E0000}"/>
    <cellStyle name="Total 8 3 3 2 3" xfId="15429" xr:uid="{00000000-0005-0000-0000-00002D3E0000}"/>
    <cellStyle name="Total 8 3 4" xfId="7106" xr:uid="{00000000-0005-0000-0000-00002E3E0000}"/>
    <cellStyle name="Total 8 3 4 2" xfId="11875" xr:uid="{00000000-0005-0000-0000-00002F3E0000}"/>
    <cellStyle name="Total 8 3 4 3" xfId="14414" xr:uid="{00000000-0005-0000-0000-0000303E0000}"/>
    <cellStyle name="Total 8 3 5" xfId="9885" xr:uid="{00000000-0005-0000-0000-0000313E0000}"/>
    <cellStyle name="Total 8 3 6" xfId="10902" xr:uid="{00000000-0005-0000-0000-0000323E0000}"/>
    <cellStyle name="Total 8 4" xfId="4776" xr:uid="{00000000-0005-0000-0000-0000333E0000}"/>
    <cellStyle name="Total 8 4 2" xfId="7730" xr:uid="{00000000-0005-0000-0000-0000343E0000}"/>
    <cellStyle name="Total 8 4 2 2" xfId="12470" xr:uid="{00000000-0005-0000-0000-0000353E0000}"/>
    <cellStyle name="Total 8 4 2 3" xfId="14999" xr:uid="{00000000-0005-0000-0000-0000363E0000}"/>
    <cellStyle name="Total 8 4 3" xfId="10809" xr:uid="{00000000-0005-0000-0000-0000373E0000}"/>
    <cellStyle name="Total 8 4 4" xfId="9900" xr:uid="{00000000-0005-0000-0000-0000383E0000}"/>
    <cellStyle name="Total 8 5" xfId="6029" xr:uid="{00000000-0005-0000-0000-0000393E0000}"/>
    <cellStyle name="Total 8 5 2" xfId="10943" xr:uid="{00000000-0005-0000-0000-00003A3E0000}"/>
    <cellStyle name="Total 9" xfId="2005" xr:uid="{00000000-0005-0000-0000-00003B3E0000}"/>
    <cellStyle name="Total 9 2" xfId="2859" xr:uid="{00000000-0005-0000-0000-00003C3E0000}"/>
    <cellStyle name="Total 9 2 2" xfId="5657" xr:uid="{00000000-0005-0000-0000-00003D3E0000}"/>
    <cellStyle name="Total 9 2 2 2" xfId="8607" xr:uid="{00000000-0005-0000-0000-00003E3E0000}"/>
    <cellStyle name="Total 9 2 2 2 2" xfId="13347" xr:uid="{00000000-0005-0000-0000-00003F3E0000}"/>
    <cellStyle name="Total 9 2 2 2 3" xfId="15876" xr:uid="{00000000-0005-0000-0000-0000403E0000}"/>
    <cellStyle name="Total 9 2 3" xfId="5211" xr:uid="{00000000-0005-0000-0000-0000413E0000}"/>
    <cellStyle name="Total 9 2 3 2" xfId="8163" xr:uid="{00000000-0005-0000-0000-0000423E0000}"/>
    <cellStyle name="Total 9 2 3 2 2" xfId="12903" xr:uid="{00000000-0005-0000-0000-0000433E0000}"/>
    <cellStyle name="Total 9 2 3 2 3" xfId="15432" xr:uid="{00000000-0005-0000-0000-0000443E0000}"/>
    <cellStyle name="Total 9 2 4" xfId="6026" xr:uid="{00000000-0005-0000-0000-0000453E0000}"/>
    <cellStyle name="Total 9 2 4 2" xfId="10940" xr:uid="{00000000-0005-0000-0000-0000463E0000}"/>
    <cellStyle name="Total 9 2 5" xfId="7109" xr:uid="{00000000-0005-0000-0000-0000473E0000}"/>
    <cellStyle name="Total 9 2 5 2" xfId="11878" xr:uid="{00000000-0005-0000-0000-0000483E0000}"/>
    <cellStyle name="Total 9 2 5 3" xfId="14417" xr:uid="{00000000-0005-0000-0000-0000493E0000}"/>
    <cellStyle name="Total 9 2 6" xfId="9888" xr:uid="{00000000-0005-0000-0000-00004A3E0000}"/>
    <cellStyle name="Total 9 2 7" xfId="10813" xr:uid="{00000000-0005-0000-0000-00004B3E0000}"/>
    <cellStyle name="Total 9 3" xfId="2858" xr:uid="{00000000-0005-0000-0000-00004C3E0000}"/>
    <cellStyle name="Total 9 3 2" xfId="5656" xr:uid="{00000000-0005-0000-0000-00004D3E0000}"/>
    <cellStyle name="Total 9 3 2 2" xfId="8606" xr:uid="{00000000-0005-0000-0000-00004E3E0000}"/>
    <cellStyle name="Total 9 3 2 2 2" xfId="13346" xr:uid="{00000000-0005-0000-0000-00004F3E0000}"/>
    <cellStyle name="Total 9 3 2 2 3" xfId="15875" xr:uid="{00000000-0005-0000-0000-0000503E0000}"/>
    <cellStyle name="Total 9 3 3" xfId="5210" xr:uid="{00000000-0005-0000-0000-0000513E0000}"/>
    <cellStyle name="Total 9 3 3 2" xfId="8162" xr:uid="{00000000-0005-0000-0000-0000523E0000}"/>
    <cellStyle name="Total 9 3 3 2 2" xfId="12902" xr:uid="{00000000-0005-0000-0000-0000533E0000}"/>
    <cellStyle name="Total 9 3 3 2 3" xfId="15431" xr:uid="{00000000-0005-0000-0000-0000543E0000}"/>
    <cellStyle name="Total 9 3 4" xfId="7108" xr:uid="{00000000-0005-0000-0000-0000553E0000}"/>
    <cellStyle name="Total 9 3 4 2" xfId="11877" xr:uid="{00000000-0005-0000-0000-0000563E0000}"/>
    <cellStyle name="Total 9 3 4 3" xfId="14416" xr:uid="{00000000-0005-0000-0000-0000573E0000}"/>
    <cellStyle name="Total 9 3 5" xfId="9887" xr:uid="{00000000-0005-0000-0000-0000583E0000}"/>
    <cellStyle name="Total 9 3 6" xfId="10900" xr:uid="{00000000-0005-0000-0000-0000593E0000}"/>
    <cellStyle name="Total 9 4" xfId="4777" xr:uid="{00000000-0005-0000-0000-00005A3E0000}"/>
    <cellStyle name="Total 9 4 2" xfId="7731" xr:uid="{00000000-0005-0000-0000-00005B3E0000}"/>
    <cellStyle name="Total 9 4 2 2" xfId="12471" xr:uid="{00000000-0005-0000-0000-00005C3E0000}"/>
    <cellStyle name="Total 9 4 2 3" xfId="15000" xr:uid="{00000000-0005-0000-0000-00005D3E0000}"/>
    <cellStyle name="Total 9 4 3" xfId="10810" xr:uid="{00000000-0005-0000-0000-00005E3E0000}"/>
    <cellStyle name="Total 9 4 4" xfId="8977" xr:uid="{00000000-0005-0000-0000-00005F3E0000}"/>
    <cellStyle name="Total 9 5" xfId="6027" xr:uid="{00000000-0005-0000-0000-0000603E0000}"/>
    <cellStyle name="Total 9 5 2" xfId="10941" xr:uid="{00000000-0005-0000-0000-0000613E0000}"/>
    <cellStyle name="Warning Text" xfId="30" builtinId="11" customBuiltin="1"/>
    <cellStyle name="Warning Text 10" xfId="2006" xr:uid="{00000000-0005-0000-0000-0000633E0000}"/>
    <cellStyle name="Warning Text 11" xfId="2007" xr:uid="{00000000-0005-0000-0000-0000643E0000}"/>
    <cellStyle name="Warning Text 12" xfId="2008" xr:uid="{00000000-0005-0000-0000-0000653E0000}"/>
    <cellStyle name="Warning Text 13" xfId="2009" xr:uid="{00000000-0005-0000-0000-0000663E0000}"/>
    <cellStyle name="Warning Text 14" xfId="2010" xr:uid="{00000000-0005-0000-0000-0000673E0000}"/>
    <cellStyle name="Warning Text 15" xfId="2011" xr:uid="{00000000-0005-0000-0000-0000683E0000}"/>
    <cellStyle name="Warning Text 16" xfId="2012" xr:uid="{00000000-0005-0000-0000-0000693E0000}"/>
    <cellStyle name="Warning Text 17" xfId="2013" xr:uid="{00000000-0005-0000-0000-00006A3E0000}"/>
    <cellStyle name="Warning Text 18" xfId="2014" xr:uid="{00000000-0005-0000-0000-00006B3E0000}"/>
    <cellStyle name="Warning Text 19" xfId="2015" xr:uid="{00000000-0005-0000-0000-00006C3E0000}"/>
    <cellStyle name="Warning Text 2" xfId="2016" xr:uid="{00000000-0005-0000-0000-00006D3E0000}"/>
    <cellStyle name="Warning Text 20" xfId="2017" xr:uid="{00000000-0005-0000-0000-00006E3E0000}"/>
    <cellStyle name="Warning Text 21" xfId="2018" xr:uid="{00000000-0005-0000-0000-00006F3E0000}"/>
    <cellStyle name="Warning Text 22" xfId="2019" xr:uid="{00000000-0005-0000-0000-0000703E0000}"/>
    <cellStyle name="Warning Text 23" xfId="2020" xr:uid="{00000000-0005-0000-0000-0000713E0000}"/>
    <cellStyle name="Warning Text 24" xfId="2021" xr:uid="{00000000-0005-0000-0000-0000723E0000}"/>
    <cellStyle name="Warning Text 25" xfId="2022" xr:uid="{00000000-0005-0000-0000-0000733E0000}"/>
    <cellStyle name="Warning Text 26" xfId="2023" xr:uid="{00000000-0005-0000-0000-0000743E0000}"/>
    <cellStyle name="Warning Text 27" xfId="2024" xr:uid="{00000000-0005-0000-0000-0000753E0000}"/>
    <cellStyle name="Warning Text 28" xfId="2025" xr:uid="{00000000-0005-0000-0000-0000763E0000}"/>
    <cellStyle name="Warning Text 29" xfId="2026" xr:uid="{00000000-0005-0000-0000-0000773E0000}"/>
    <cellStyle name="Warning Text 3" xfId="2027" xr:uid="{00000000-0005-0000-0000-0000783E0000}"/>
    <cellStyle name="Warning Text 30" xfId="2028" xr:uid="{00000000-0005-0000-0000-0000793E0000}"/>
    <cellStyle name="Warning Text 31" xfId="2029" xr:uid="{00000000-0005-0000-0000-00007A3E0000}"/>
    <cellStyle name="Warning Text 32" xfId="2030" xr:uid="{00000000-0005-0000-0000-00007B3E0000}"/>
    <cellStyle name="Warning Text 33" xfId="2031" xr:uid="{00000000-0005-0000-0000-00007C3E0000}"/>
    <cellStyle name="Warning Text 34" xfId="2032" xr:uid="{00000000-0005-0000-0000-00007D3E0000}"/>
    <cellStyle name="Warning Text 35" xfId="2033" xr:uid="{00000000-0005-0000-0000-00007E3E0000}"/>
    <cellStyle name="Warning Text 36" xfId="2034" xr:uid="{00000000-0005-0000-0000-00007F3E0000}"/>
    <cellStyle name="Warning Text 37" xfId="2035" xr:uid="{00000000-0005-0000-0000-0000803E0000}"/>
    <cellStyle name="Warning Text 38" xfId="2036" xr:uid="{00000000-0005-0000-0000-0000813E0000}"/>
    <cellStyle name="Warning Text 39" xfId="2037" xr:uid="{00000000-0005-0000-0000-0000823E0000}"/>
    <cellStyle name="Warning Text 4" xfId="2038" xr:uid="{00000000-0005-0000-0000-0000833E0000}"/>
    <cellStyle name="Warning Text 40" xfId="2039" xr:uid="{00000000-0005-0000-0000-0000843E0000}"/>
    <cellStyle name="Warning Text 41" xfId="2040" xr:uid="{00000000-0005-0000-0000-0000853E0000}"/>
    <cellStyle name="Warning Text 42" xfId="2041" xr:uid="{00000000-0005-0000-0000-0000863E0000}"/>
    <cellStyle name="Warning Text 43" xfId="2042" xr:uid="{00000000-0005-0000-0000-0000873E0000}"/>
    <cellStyle name="Warning Text 44" xfId="2043" xr:uid="{00000000-0005-0000-0000-0000883E0000}"/>
    <cellStyle name="Warning Text 5" xfId="2044" xr:uid="{00000000-0005-0000-0000-0000893E0000}"/>
    <cellStyle name="Warning Text 6" xfId="2045" xr:uid="{00000000-0005-0000-0000-00008A3E0000}"/>
    <cellStyle name="Warning Text 7" xfId="2046" xr:uid="{00000000-0005-0000-0000-00008B3E0000}"/>
    <cellStyle name="Warning Text 8" xfId="2047" xr:uid="{00000000-0005-0000-0000-00008C3E0000}"/>
    <cellStyle name="Warning Text 9" xfId="2048" xr:uid="{00000000-0005-0000-0000-00008D3E0000}"/>
    <cellStyle name="뷭?_BOOKSHIP_ 인원 " xfId="2860" xr:uid="{00000000-0005-0000-0000-00008E3E0000}"/>
    <cellStyle name="콤마 [0]_ 비목별 월별기술 " xfId="2861" xr:uid="{00000000-0005-0000-0000-00008F3E0000}"/>
    <cellStyle name="콤마_ 비목별 월별기술 " xfId="2862" xr:uid="{00000000-0005-0000-0000-0000903E0000}"/>
    <cellStyle name="통화 [0]_ 비목별 월별기술 " xfId="2863" xr:uid="{00000000-0005-0000-0000-0000913E0000}"/>
    <cellStyle name="통화_ 비목별 월별기술 " xfId="2864" xr:uid="{00000000-0005-0000-0000-0000923E0000}"/>
    <cellStyle name="표준_ 1-3 " xfId="2865" xr:uid="{00000000-0005-0000-0000-0000933E0000}"/>
    <cellStyle name="好" xfId="2866" xr:uid="{00000000-0005-0000-0000-0000943E0000}"/>
    <cellStyle name="好 2" xfId="4533" xr:uid="{00000000-0005-0000-0000-0000953E0000}"/>
    <cellStyle name="差" xfId="2867" xr:uid="{00000000-0005-0000-0000-0000963E0000}"/>
    <cellStyle name="差 2" xfId="4534" xr:uid="{00000000-0005-0000-0000-0000973E0000}"/>
    <cellStyle name="常规 2" xfId="2868" xr:uid="{00000000-0005-0000-0000-0000983E0000}"/>
    <cellStyle name="常规 2 2" xfId="4535" xr:uid="{00000000-0005-0000-0000-0000993E0000}"/>
    <cellStyle name="常规_(R410A)内销数码中型机明细表(1027)重发-开利" xfId="2869" xr:uid="{00000000-0005-0000-0000-00009A3E0000}"/>
    <cellStyle name="强调文字颜色 1" xfId="2870" xr:uid="{00000000-0005-0000-0000-00009B3E0000}"/>
    <cellStyle name="强调文字颜色 1 2" xfId="4536" xr:uid="{00000000-0005-0000-0000-00009C3E0000}"/>
    <cellStyle name="强调文字颜色 2" xfId="2871" xr:uid="{00000000-0005-0000-0000-00009D3E0000}"/>
    <cellStyle name="强调文字颜色 2 2" xfId="4537" xr:uid="{00000000-0005-0000-0000-00009E3E0000}"/>
    <cellStyle name="强调文字颜色 3" xfId="2872" xr:uid="{00000000-0005-0000-0000-00009F3E0000}"/>
    <cellStyle name="强调文字颜色 3 2" xfId="4538" xr:uid="{00000000-0005-0000-0000-0000A03E0000}"/>
    <cellStyle name="强调文字颜色 4" xfId="2873" xr:uid="{00000000-0005-0000-0000-0000A13E0000}"/>
    <cellStyle name="强调文字颜色 4 2" xfId="4539" xr:uid="{00000000-0005-0000-0000-0000A23E0000}"/>
    <cellStyle name="强调文字颜色 5" xfId="2874" xr:uid="{00000000-0005-0000-0000-0000A33E0000}"/>
    <cellStyle name="强调文字颜色 5 2" xfId="4540" xr:uid="{00000000-0005-0000-0000-0000A43E0000}"/>
    <cellStyle name="强调文字颜色 6" xfId="2875" xr:uid="{00000000-0005-0000-0000-0000A53E0000}"/>
    <cellStyle name="强调文字颜色 6 2" xfId="4541" xr:uid="{00000000-0005-0000-0000-0000A63E0000}"/>
    <cellStyle name="标题" xfId="2876" xr:uid="{00000000-0005-0000-0000-0000A73E0000}"/>
    <cellStyle name="标题 1" xfId="2877" xr:uid="{00000000-0005-0000-0000-0000A83E0000}"/>
    <cellStyle name="标题 1 2" xfId="4543" xr:uid="{00000000-0005-0000-0000-0000A93E0000}"/>
    <cellStyle name="标题 2" xfId="2878" xr:uid="{00000000-0005-0000-0000-0000AA3E0000}"/>
    <cellStyle name="标题 2 2" xfId="4544" xr:uid="{00000000-0005-0000-0000-0000AB3E0000}"/>
    <cellStyle name="标题 3" xfId="2879" xr:uid="{00000000-0005-0000-0000-0000AC3E0000}"/>
    <cellStyle name="标题 3 2" xfId="4545" xr:uid="{00000000-0005-0000-0000-0000AD3E0000}"/>
    <cellStyle name="标题 4" xfId="2880" xr:uid="{00000000-0005-0000-0000-0000AE3E0000}"/>
    <cellStyle name="标题 4 2" xfId="4546" xr:uid="{00000000-0005-0000-0000-0000AF3E0000}"/>
    <cellStyle name="标题 5" xfId="4542" xr:uid="{00000000-0005-0000-0000-0000B03E0000}"/>
    <cellStyle name="样式 1" xfId="2881" xr:uid="{00000000-0005-0000-0000-0000B13E0000}"/>
    <cellStyle name="桁区切り [0.000]" xfId="2882" xr:uid="{00000000-0005-0000-0000-0000B23E0000}"/>
    <cellStyle name="桁区切り [0.000] 2" xfId="4547" xr:uid="{00000000-0005-0000-0000-0000B33E0000}"/>
    <cellStyle name="检查单元格" xfId="2883" xr:uid="{00000000-0005-0000-0000-0000B43E0000}"/>
    <cellStyle name="检查单元格 2" xfId="4548" xr:uid="{00000000-0005-0000-0000-0000B53E0000}"/>
    <cellStyle name="汇总" xfId="2884" xr:uid="{00000000-0005-0000-0000-0000B63E0000}"/>
    <cellStyle name="汇总 2" xfId="2885" xr:uid="{00000000-0005-0000-0000-0000B73E0000}"/>
    <cellStyle name="汇总 2 2" xfId="4550" xr:uid="{00000000-0005-0000-0000-0000B83E0000}"/>
    <cellStyle name="汇总 2 2 2" xfId="6017" xr:uid="{00000000-0005-0000-0000-0000B93E0000}"/>
    <cellStyle name="汇总 2 2 2 2" xfId="8967" xr:uid="{00000000-0005-0000-0000-0000BA3E0000}"/>
    <cellStyle name="汇总 2 2 2 2 2" xfId="13707" xr:uid="{00000000-0005-0000-0000-0000BB3E0000}"/>
    <cellStyle name="汇总 2 2 2 2 3" xfId="16236" xr:uid="{00000000-0005-0000-0000-0000BC3E0000}"/>
    <cellStyle name="汇总 2 2 3" xfId="7508" xr:uid="{00000000-0005-0000-0000-0000BD3E0000}"/>
    <cellStyle name="汇总 2 2 3 2" xfId="12248" xr:uid="{00000000-0005-0000-0000-0000BE3E0000}"/>
    <cellStyle name="汇总 2 2 3 3" xfId="14777" xr:uid="{00000000-0005-0000-0000-0000BF3E0000}"/>
    <cellStyle name="汇总 2 2 4" xfId="10587" xr:uid="{00000000-0005-0000-0000-0000C03E0000}"/>
    <cellStyle name="汇总 2 2 5" xfId="10010" xr:uid="{00000000-0005-0000-0000-0000C13E0000}"/>
    <cellStyle name="汇总 2 3" xfId="5659" xr:uid="{00000000-0005-0000-0000-0000C23E0000}"/>
    <cellStyle name="汇总 2 3 2" xfId="8609" xr:uid="{00000000-0005-0000-0000-0000C33E0000}"/>
    <cellStyle name="汇总 2 3 2 2" xfId="13349" xr:uid="{00000000-0005-0000-0000-0000C43E0000}"/>
    <cellStyle name="汇总 2 3 2 3" xfId="15878" xr:uid="{00000000-0005-0000-0000-0000C53E0000}"/>
    <cellStyle name="汇总 2 4" xfId="5213" xr:uid="{00000000-0005-0000-0000-0000C63E0000}"/>
    <cellStyle name="汇总 2 4 2" xfId="8165" xr:uid="{00000000-0005-0000-0000-0000C73E0000}"/>
    <cellStyle name="汇总 2 4 2 2" xfId="12905" xr:uid="{00000000-0005-0000-0000-0000C83E0000}"/>
    <cellStyle name="汇总 2 4 2 3" xfId="15434" xr:uid="{00000000-0005-0000-0000-0000C93E0000}"/>
    <cellStyle name="汇总 2 5" xfId="6494" xr:uid="{00000000-0005-0000-0000-0000CA3E0000}"/>
    <cellStyle name="汇总 2 5 2" xfId="11375" xr:uid="{00000000-0005-0000-0000-0000CB3E0000}"/>
    <cellStyle name="汇总 2 6" xfId="7111" xr:uid="{00000000-0005-0000-0000-0000CC3E0000}"/>
    <cellStyle name="汇总 2 6 2" xfId="11880" xr:uid="{00000000-0005-0000-0000-0000CD3E0000}"/>
    <cellStyle name="汇总 2 6 3" xfId="14419" xr:uid="{00000000-0005-0000-0000-0000CE3E0000}"/>
    <cellStyle name="汇总 2 7" xfId="9890" xr:uid="{00000000-0005-0000-0000-0000CF3E0000}"/>
    <cellStyle name="汇总 2 8" xfId="9257" xr:uid="{00000000-0005-0000-0000-0000D03E0000}"/>
    <cellStyle name="汇总 3" xfId="4549" xr:uid="{00000000-0005-0000-0000-0000D13E0000}"/>
    <cellStyle name="汇总 3 2" xfId="6016" xr:uid="{00000000-0005-0000-0000-0000D23E0000}"/>
    <cellStyle name="汇总 3 2 2" xfId="8966" xr:uid="{00000000-0005-0000-0000-0000D33E0000}"/>
    <cellStyle name="汇总 3 2 2 2" xfId="13706" xr:uid="{00000000-0005-0000-0000-0000D43E0000}"/>
    <cellStyle name="汇总 3 2 2 3" xfId="16235" xr:uid="{00000000-0005-0000-0000-0000D53E0000}"/>
    <cellStyle name="汇总 3 3" xfId="7507" xr:uid="{00000000-0005-0000-0000-0000D63E0000}"/>
    <cellStyle name="汇总 3 3 2" xfId="12247" xr:uid="{00000000-0005-0000-0000-0000D73E0000}"/>
    <cellStyle name="汇总 3 3 3" xfId="14776" xr:uid="{00000000-0005-0000-0000-0000D83E0000}"/>
    <cellStyle name="汇总 3 4" xfId="10586" xr:uid="{00000000-0005-0000-0000-0000D93E0000}"/>
    <cellStyle name="汇总 3 5" xfId="9082" xr:uid="{00000000-0005-0000-0000-0000DA3E0000}"/>
    <cellStyle name="汇总 4" xfId="5658" xr:uid="{00000000-0005-0000-0000-0000DB3E0000}"/>
    <cellStyle name="汇总 4 2" xfId="8608" xr:uid="{00000000-0005-0000-0000-0000DC3E0000}"/>
    <cellStyle name="汇总 4 2 2" xfId="13348" xr:uid="{00000000-0005-0000-0000-0000DD3E0000}"/>
    <cellStyle name="汇总 4 2 3" xfId="15877" xr:uid="{00000000-0005-0000-0000-0000DE3E0000}"/>
    <cellStyle name="汇总 5" xfId="5212" xr:uid="{00000000-0005-0000-0000-0000DF3E0000}"/>
    <cellStyle name="汇总 5 2" xfId="8164" xr:uid="{00000000-0005-0000-0000-0000E03E0000}"/>
    <cellStyle name="汇总 5 2 2" xfId="12904" xr:uid="{00000000-0005-0000-0000-0000E13E0000}"/>
    <cellStyle name="汇总 5 2 3" xfId="15433" xr:uid="{00000000-0005-0000-0000-0000E23E0000}"/>
    <cellStyle name="汇总 6" xfId="6493" xr:uid="{00000000-0005-0000-0000-0000E33E0000}"/>
    <cellStyle name="汇总 6 2" xfId="11374" xr:uid="{00000000-0005-0000-0000-0000E43E0000}"/>
    <cellStyle name="汇总 7" xfId="7110" xr:uid="{00000000-0005-0000-0000-0000E53E0000}"/>
    <cellStyle name="汇总 7 2" xfId="11879" xr:uid="{00000000-0005-0000-0000-0000E63E0000}"/>
    <cellStyle name="汇总 7 3" xfId="14418" xr:uid="{00000000-0005-0000-0000-0000E73E0000}"/>
    <cellStyle name="汇总 8" xfId="9889" xr:uid="{00000000-0005-0000-0000-0000E83E0000}"/>
    <cellStyle name="汇总 9" xfId="10899" xr:uid="{00000000-0005-0000-0000-0000E93E0000}"/>
    <cellStyle name="注释" xfId="2886" xr:uid="{00000000-0005-0000-0000-0000EA3E0000}"/>
    <cellStyle name="注释 2" xfId="2887" xr:uid="{00000000-0005-0000-0000-0000EB3E0000}"/>
    <cellStyle name="注释 2 2" xfId="4552" xr:uid="{00000000-0005-0000-0000-0000EC3E0000}"/>
    <cellStyle name="注释 2 2 2" xfId="6019" xr:uid="{00000000-0005-0000-0000-0000ED3E0000}"/>
    <cellStyle name="注释 2 2 2 2" xfId="8969" xr:uid="{00000000-0005-0000-0000-0000EE3E0000}"/>
    <cellStyle name="注释 2 2 2 2 2" xfId="13709" xr:uid="{00000000-0005-0000-0000-0000EF3E0000}"/>
    <cellStyle name="注释 2 2 2 2 3" xfId="16238" xr:uid="{00000000-0005-0000-0000-0000F03E0000}"/>
    <cellStyle name="注释 2 2 3" xfId="7510" xr:uid="{00000000-0005-0000-0000-0000F13E0000}"/>
    <cellStyle name="注释 2 2 3 2" xfId="12250" xr:uid="{00000000-0005-0000-0000-0000F23E0000}"/>
    <cellStyle name="注释 2 2 3 3" xfId="14779" xr:uid="{00000000-0005-0000-0000-0000F33E0000}"/>
    <cellStyle name="注释 2 2 4" xfId="10589" xr:uid="{00000000-0005-0000-0000-0000F43E0000}"/>
    <cellStyle name="注释 2 2 5" xfId="10009" xr:uid="{00000000-0005-0000-0000-0000F53E0000}"/>
    <cellStyle name="注释 2 3" xfId="5661" xr:uid="{00000000-0005-0000-0000-0000F63E0000}"/>
    <cellStyle name="注释 2 3 2" xfId="8611" xr:uid="{00000000-0005-0000-0000-0000F73E0000}"/>
    <cellStyle name="注释 2 3 2 2" xfId="13351" xr:uid="{00000000-0005-0000-0000-0000F83E0000}"/>
    <cellStyle name="注释 2 3 2 3" xfId="15880" xr:uid="{00000000-0005-0000-0000-0000F93E0000}"/>
    <cellStyle name="注释 2 4" xfId="5215" xr:uid="{00000000-0005-0000-0000-0000FA3E0000}"/>
    <cellStyle name="注释 2 4 2" xfId="8167" xr:uid="{00000000-0005-0000-0000-0000FB3E0000}"/>
    <cellStyle name="注释 2 4 2 2" xfId="12907" xr:uid="{00000000-0005-0000-0000-0000FC3E0000}"/>
    <cellStyle name="注释 2 4 2 3" xfId="15436" xr:uid="{00000000-0005-0000-0000-0000FD3E0000}"/>
    <cellStyle name="注释 2 5" xfId="6496" xr:uid="{00000000-0005-0000-0000-0000FE3E0000}"/>
    <cellStyle name="注释 2 5 2" xfId="11377" xr:uid="{00000000-0005-0000-0000-0000FF3E0000}"/>
    <cellStyle name="注释 2 5 3" xfId="13979" xr:uid="{00000000-0005-0000-0000-0000003F0000}"/>
    <cellStyle name="注释 2 6" xfId="7113" xr:uid="{00000000-0005-0000-0000-0000013F0000}"/>
    <cellStyle name="注释 2 6 2" xfId="11882" xr:uid="{00000000-0005-0000-0000-0000023F0000}"/>
    <cellStyle name="注释 2 6 3" xfId="14421" xr:uid="{00000000-0005-0000-0000-0000033F0000}"/>
    <cellStyle name="注释 2 7" xfId="9892" xr:uid="{00000000-0005-0000-0000-0000043F0000}"/>
    <cellStyle name="注释 2 8" xfId="10812" xr:uid="{00000000-0005-0000-0000-0000053F0000}"/>
    <cellStyle name="注释 3" xfId="4551" xr:uid="{00000000-0005-0000-0000-0000063F0000}"/>
    <cellStyle name="注释 3 2" xfId="6018" xr:uid="{00000000-0005-0000-0000-0000073F0000}"/>
    <cellStyle name="注释 3 2 2" xfId="8968" xr:uid="{00000000-0005-0000-0000-0000083F0000}"/>
    <cellStyle name="注释 3 2 2 2" xfId="13708" xr:uid="{00000000-0005-0000-0000-0000093F0000}"/>
    <cellStyle name="注释 3 2 2 3" xfId="16237" xr:uid="{00000000-0005-0000-0000-00000A3F0000}"/>
    <cellStyle name="注释 3 3" xfId="7509" xr:uid="{00000000-0005-0000-0000-00000B3F0000}"/>
    <cellStyle name="注释 3 3 2" xfId="12249" xr:uid="{00000000-0005-0000-0000-00000C3F0000}"/>
    <cellStyle name="注释 3 3 3" xfId="14778" xr:uid="{00000000-0005-0000-0000-00000D3F0000}"/>
    <cellStyle name="注释 3 4" xfId="10588" xr:uid="{00000000-0005-0000-0000-00000E3F0000}"/>
    <cellStyle name="注释 3 5" xfId="9081" xr:uid="{00000000-0005-0000-0000-00000F3F0000}"/>
    <cellStyle name="注释 4" xfId="5660" xr:uid="{00000000-0005-0000-0000-0000103F0000}"/>
    <cellStyle name="注释 4 2" xfId="8610" xr:uid="{00000000-0005-0000-0000-0000113F0000}"/>
    <cellStyle name="注释 4 2 2" xfId="13350" xr:uid="{00000000-0005-0000-0000-0000123F0000}"/>
    <cellStyle name="注释 4 2 3" xfId="15879" xr:uid="{00000000-0005-0000-0000-0000133F0000}"/>
    <cellStyle name="注释 5" xfId="5214" xr:uid="{00000000-0005-0000-0000-0000143F0000}"/>
    <cellStyle name="注释 5 2" xfId="8166" xr:uid="{00000000-0005-0000-0000-0000153F0000}"/>
    <cellStyle name="注释 5 2 2" xfId="12906" xr:uid="{00000000-0005-0000-0000-0000163F0000}"/>
    <cellStyle name="注释 5 2 3" xfId="15435" xr:uid="{00000000-0005-0000-0000-0000173F0000}"/>
    <cellStyle name="注释 6" xfId="6495" xr:uid="{00000000-0005-0000-0000-0000183F0000}"/>
    <cellStyle name="注释 6 2" xfId="11376" xr:uid="{00000000-0005-0000-0000-0000193F0000}"/>
    <cellStyle name="注释 6 3" xfId="13978" xr:uid="{00000000-0005-0000-0000-00001A3F0000}"/>
    <cellStyle name="注释 7" xfId="7112" xr:uid="{00000000-0005-0000-0000-00001B3F0000}"/>
    <cellStyle name="注释 7 2" xfId="11881" xr:uid="{00000000-0005-0000-0000-00001C3F0000}"/>
    <cellStyle name="注释 7 3" xfId="14420" xr:uid="{00000000-0005-0000-0000-00001D3F0000}"/>
    <cellStyle name="注释 8" xfId="9891" xr:uid="{00000000-0005-0000-0000-00001E3F0000}"/>
    <cellStyle name="注释 9" xfId="10897" xr:uid="{00000000-0005-0000-0000-00001F3F0000}"/>
    <cellStyle name="解释性文本" xfId="2888" xr:uid="{00000000-0005-0000-0000-0000203F0000}"/>
    <cellStyle name="解释性文本 2" xfId="4553" xr:uid="{00000000-0005-0000-0000-0000213F0000}"/>
    <cellStyle name="警告文本" xfId="2889" xr:uid="{00000000-0005-0000-0000-0000223F0000}"/>
    <cellStyle name="警告文本 2" xfId="4554" xr:uid="{00000000-0005-0000-0000-0000233F0000}"/>
    <cellStyle name="计算" xfId="2890" xr:uid="{00000000-0005-0000-0000-0000243F0000}"/>
    <cellStyle name="计算 2" xfId="2891" xr:uid="{00000000-0005-0000-0000-0000253F0000}"/>
    <cellStyle name="计算 2 2" xfId="4556" xr:uid="{00000000-0005-0000-0000-0000263F0000}"/>
    <cellStyle name="计算 2 2 2" xfId="6021" xr:uid="{00000000-0005-0000-0000-0000273F0000}"/>
    <cellStyle name="计算 2 2 2 2" xfId="8971" xr:uid="{00000000-0005-0000-0000-0000283F0000}"/>
    <cellStyle name="计算 2 2 2 2 2" xfId="13711" xr:uid="{00000000-0005-0000-0000-0000293F0000}"/>
    <cellStyle name="计算 2 2 2 2 3" xfId="16240" xr:uid="{00000000-0005-0000-0000-00002A3F0000}"/>
    <cellStyle name="计算 2 2 3" xfId="7512" xr:uid="{00000000-0005-0000-0000-00002B3F0000}"/>
    <cellStyle name="计算 2 2 3 2" xfId="12252" xr:uid="{00000000-0005-0000-0000-00002C3F0000}"/>
    <cellStyle name="计算 2 2 3 3" xfId="14781" xr:uid="{00000000-0005-0000-0000-00002D3F0000}"/>
    <cellStyle name="计算 2 2 4" xfId="10591" xr:uid="{00000000-0005-0000-0000-00002E3F0000}"/>
    <cellStyle name="计算 2 2 5" xfId="10008" xr:uid="{00000000-0005-0000-0000-00002F3F0000}"/>
    <cellStyle name="计算 2 3" xfId="5663" xr:uid="{00000000-0005-0000-0000-0000303F0000}"/>
    <cellStyle name="计算 2 3 2" xfId="8613" xr:uid="{00000000-0005-0000-0000-0000313F0000}"/>
    <cellStyle name="计算 2 3 2 2" xfId="13353" xr:uid="{00000000-0005-0000-0000-0000323F0000}"/>
    <cellStyle name="计算 2 3 2 3" xfId="15882" xr:uid="{00000000-0005-0000-0000-0000333F0000}"/>
    <cellStyle name="计算 2 4" xfId="5217" xr:uid="{00000000-0005-0000-0000-0000343F0000}"/>
    <cellStyle name="计算 2 4 2" xfId="8169" xr:uid="{00000000-0005-0000-0000-0000353F0000}"/>
    <cellStyle name="计算 2 4 2 2" xfId="12909" xr:uid="{00000000-0005-0000-0000-0000363F0000}"/>
    <cellStyle name="计算 2 4 2 3" xfId="15438" xr:uid="{00000000-0005-0000-0000-0000373F0000}"/>
    <cellStyle name="计算 2 5" xfId="6498" xr:uid="{00000000-0005-0000-0000-0000383F0000}"/>
    <cellStyle name="计算 2 5 2" xfId="11379" xr:uid="{00000000-0005-0000-0000-0000393F0000}"/>
    <cellStyle name="计算 2 5 3" xfId="13981" xr:uid="{00000000-0005-0000-0000-00003A3F0000}"/>
    <cellStyle name="计算 2 6" xfId="7115" xr:uid="{00000000-0005-0000-0000-00003B3F0000}"/>
    <cellStyle name="计算 2 6 2" xfId="11884" xr:uid="{00000000-0005-0000-0000-00003C3F0000}"/>
    <cellStyle name="计算 2 6 3" xfId="14423" xr:uid="{00000000-0005-0000-0000-00003D3F0000}"/>
    <cellStyle name="计算 2 7" xfId="9894" xr:uid="{00000000-0005-0000-0000-00003E3F0000}"/>
    <cellStyle name="计算 2 8" xfId="10898" xr:uid="{00000000-0005-0000-0000-00003F3F0000}"/>
    <cellStyle name="计算 3" xfId="4555" xr:uid="{00000000-0005-0000-0000-0000403F0000}"/>
    <cellStyle name="计算 3 2" xfId="6020" xr:uid="{00000000-0005-0000-0000-0000413F0000}"/>
    <cellStyle name="计算 3 2 2" xfId="8970" xr:uid="{00000000-0005-0000-0000-0000423F0000}"/>
    <cellStyle name="计算 3 2 2 2" xfId="13710" xr:uid="{00000000-0005-0000-0000-0000433F0000}"/>
    <cellStyle name="计算 3 2 2 3" xfId="16239" xr:uid="{00000000-0005-0000-0000-0000443F0000}"/>
    <cellStyle name="计算 3 3" xfId="7511" xr:uid="{00000000-0005-0000-0000-0000453F0000}"/>
    <cellStyle name="计算 3 3 2" xfId="12251" xr:uid="{00000000-0005-0000-0000-0000463F0000}"/>
    <cellStyle name="计算 3 3 3" xfId="14780" xr:uid="{00000000-0005-0000-0000-0000473F0000}"/>
    <cellStyle name="计算 3 4" xfId="10590" xr:uid="{00000000-0005-0000-0000-0000483F0000}"/>
    <cellStyle name="计算 3 5" xfId="9080" xr:uid="{00000000-0005-0000-0000-0000493F0000}"/>
    <cellStyle name="计算 4" xfId="5662" xr:uid="{00000000-0005-0000-0000-00004A3F0000}"/>
    <cellStyle name="计算 4 2" xfId="8612" xr:uid="{00000000-0005-0000-0000-00004B3F0000}"/>
    <cellStyle name="计算 4 2 2" xfId="13352" xr:uid="{00000000-0005-0000-0000-00004C3F0000}"/>
    <cellStyle name="计算 4 2 3" xfId="15881" xr:uid="{00000000-0005-0000-0000-00004D3F0000}"/>
    <cellStyle name="计算 5" xfId="5216" xr:uid="{00000000-0005-0000-0000-00004E3F0000}"/>
    <cellStyle name="计算 5 2" xfId="8168" xr:uid="{00000000-0005-0000-0000-00004F3F0000}"/>
    <cellStyle name="计算 5 2 2" xfId="12908" xr:uid="{00000000-0005-0000-0000-0000503F0000}"/>
    <cellStyle name="计算 5 2 3" xfId="15437" xr:uid="{00000000-0005-0000-0000-0000513F0000}"/>
    <cellStyle name="计算 6" xfId="6497" xr:uid="{00000000-0005-0000-0000-0000523F0000}"/>
    <cellStyle name="计算 6 2" xfId="11378" xr:uid="{00000000-0005-0000-0000-0000533F0000}"/>
    <cellStyle name="计算 6 3" xfId="13980" xr:uid="{00000000-0005-0000-0000-0000543F0000}"/>
    <cellStyle name="计算 7" xfId="7114" xr:uid="{00000000-0005-0000-0000-0000553F0000}"/>
    <cellStyle name="计算 7 2" xfId="11883" xr:uid="{00000000-0005-0000-0000-0000563F0000}"/>
    <cellStyle name="计算 7 3" xfId="14422" xr:uid="{00000000-0005-0000-0000-0000573F0000}"/>
    <cellStyle name="计算 8" xfId="9893" xr:uid="{00000000-0005-0000-0000-0000583F0000}"/>
    <cellStyle name="计算 9" xfId="10855" xr:uid="{00000000-0005-0000-0000-0000593F0000}"/>
    <cellStyle name="输入" xfId="2892" xr:uid="{00000000-0005-0000-0000-00005A3F0000}"/>
    <cellStyle name="输入 2" xfId="2893" xr:uid="{00000000-0005-0000-0000-00005B3F0000}"/>
    <cellStyle name="输入 2 2" xfId="4558" xr:uid="{00000000-0005-0000-0000-00005C3F0000}"/>
    <cellStyle name="输入 2 2 2" xfId="6023" xr:uid="{00000000-0005-0000-0000-00005D3F0000}"/>
    <cellStyle name="输入 2 2 2 2" xfId="8973" xr:uid="{00000000-0005-0000-0000-00005E3F0000}"/>
    <cellStyle name="输入 2 2 2 2 2" xfId="13713" xr:uid="{00000000-0005-0000-0000-00005F3F0000}"/>
    <cellStyle name="输入 2 2 2 2 3" xfId="16242" xr:uid="{00000000-0005-0000-0000-0000603F0000}"/>
    <cellStyle name="输入 2 2 3" xfId="7514" xr:uid="{00000000-0005-0000-0000-0000613F0000}"/>
    <cellStyle name="输入 2 2 3 2" xfId="12254" xr:uid="{00000000-0005-0000-0000-0000623F0000}"/>
    <cellStyle name="输入 2 2 3 3" xfId="14783" xr:uid="{00000000-0005-0000-0000-0000633F0000}"/>
    <cellStyle name="输入 2 2 4" xfId="10593" xr:uid="{00000000-0005-0000-0000-0000643F0000}"/>
    <cellStyle name="输入 2 2 5" xfId="10007" xr:uid="{00000000-0005-0000-0000-0000653F0000}"/>
    <cellStyle name="输入 2 3" xfId="5665" xr:uid="{00000000-0005-0000-0000-0000663F0000}"/>
    <cellStyle name="输入 2 3 2" xfId="8615" xr:uid="{00000000-0005-0000-0000-0000673F0000}"/>
    <cellStyle name="输入 2 3 2 2" xfId="13355" xr:uid="{00000000-0005-0000-0000-0000683F0000}"/>
    <cellStyle name="输入 2 3 2 3" xfId="15884" xr:uid="{00000000-0005-0000-0000-0000693F0000}"/>
    <cellStyle name="输入 2 4" xfId="5219" xr:uid="{00000000-0005-0000-0000-00006A3F0000}"/>
    <cellStyle name="输入 2 4 2" xfId="8171" xr:uid="{00000000-0005-0000-0000-00006B3F0000}"/>
    <cellStyle name="输入 2 4 2 2" xfId="12911" xr:uid="{00000000-0005-0000-0000-00006C3F0000}"/>
    <cellStyle name="输入 2 4 2 3" xfId="15440" xr:uid="{00000000-0005-0000-0000-00006D3F0000}"/>
    <cellStyle name="输入 2 5" xfId="6500" xr:uid="{00000000-0005-0000-0000-00006E3F0000}"/>
    <cellStyle name="输入 2 5 2" xfId="11381" xr:uid="{00000000-0005-0000-0000-00006F3F0000}"/>
    <cellStyle name="输入 2 5 3" xfId="13983" xr:uid="{00000000-0005-0000-0000-0000703F0000}"/>
    <cellStyle name="输入 2 6" xfId="7117" xr:uid="{00000000-0005-0000-0000-0000713F0000}"/>
    <cellStyle name="输入 2 6 2" xfId="11886" xr:uid="{00000000-0005-0000-0000-0000723F0000}"/>
    <cellStyle name="输入 2 6 3" xfId="14425" xr:uid="{00000000-0005-0000-0000-0000733F0000}"/>
    <cellStyle name="输入 2 7" xfId="9896" xr:uid="{00000000-0005-0000-0000-0000743F0000}"/>
    <cellStyle name="输入 2 8" xfId="10896" xr:uid="{00000000-0005-0000-0000-0000753F0000}"/>
    <cellStyle name="输入 3" xfId="4557" xr:uid="{00000000-0005-0000-0000-0000763F0000}"/>
    <cellStyle name="输入 3 2" xfId="6022" xr:uid="{00000000-0005-0000-0000-0000773F0000}"/>
    <cellStyle name="输入 3 2 2" xfId="8972" xr:uid="{00000000-0005-0000-0000-0000783F0000}"/>
    <cellStyle name="输入 3 2 2 2" xfId="13712" xr:uid="{00000000-0005-0000-0000-0000793F0000}"/>
    <cellStyle name="输入 3 2 2 3" xfId="16241" xr:uid="{00000000-0005-0000-0000-00007A3F0000}"/>
    <cellStyle name="输入 3 3" xfId="7513" xr:uid="{00000000-0005-0000-0000-00007B3F0000}"/>
    <cellStyle name="输入 3 3 2" xfId="12253" xr:uid="{00000000-0005-0000-0000-00007C3F0000}"/>
    <cellStyle name="输入 3 3 3" xfId="14782" xr:uid="{00000000-0005-0000-0000-00007D3F0000}"/>
    <cellStyle name="输入 3 4" xfId="10592" xr:uid="{00000000-0005-0000-0000-00007E3F0000}"/>
    <cellStyle name="输入 3 5" xfId="9079" xr:uid="{00000000-0005-0000-0000-00007F3F0000}"/>
    <cellStyle name="输入 4" xfId="5664" xr:uid="{00000000-0005-0000-0000-0000803F0000}"/>
    <cellStyle name="输入 4 2" xfId="8614" xr:uid="{00000000-0005-0000-0000-0000813F0000}"/>
    <cellStyle name="输入 4 2 2" xfId="13354" xr:uid="{00000000-0005-0000-0000-0000823F0000}"/>
    <cellStyle name="输入 4 2 3" xfId="15883" xr:uid="{00000000-0005-0000-0000-0000833F0000}"/>
    <cellStyle name="输入 5" xfId="5218" xr:uid="{00000000-0005-0000-0000-0000843F0000}"/>
    <cellStyle name="输入 5 2" xfId="8170" xr:uid="{00000000-0005-0000-0000-0000853F0000}"/>
    <cellStyle name="输入 5 2 2" xfId="12910" xr:uid="{00000000-0005-0000-0000-0000863F0000}"/>
    <cellStyle name="输入 5 2 3" xfId="15439" xr:uid="{00000000-0005-0000-0000-0000873F0000}"/>
    <cellStyle name="输入 6" xfId="6499" xr:uid="{00000000-0005-0000-0000-0000883F0000}"/>
    <cellStyle name="输入 6 2" xfId="11380" xr:uid="{00000000-0005-0000-0000-0000893F0000}"/>
    <cellStyle name="输入 6 3" xfId="13982" xr:uid="{00000000-0005-0000-0000-00008A3F0000}"/>
    <cellStyle name="输入 7" xfId="7116" xr:uid="{00000000-0005-0000-0000-00008B3F0000}"/>
    <cellStyle name="输入 7 2" xfId="11885" xr:uid="{00000000-0005-0000-0000-00008C3F0000}"/>
    <cellStyle name="输入 7 3" xfId="14424" xr:uid="{00000000-0005-0000-0000-00008D3F0000}"/>
    <cellStyle name="输入 8" xfId="9895" xr:uid="{00000000-0005-0000-0000-00008E3F0000}"/>
    <cellStyle name="输入 9" xfId="9256" xr:uid="{00000000-0005-0000-0000-00008F3F0000}"/>
    <cellStyle name="输出" xfId="2894" xr:uid="{00000000-0005-0000-0000-0000903F0000}"/>
    <cellStyle name="输出 2" xfId="2895" xr:uid="{00000000-0005-0000-0000-0000913F0000}"/>
    <cellStyle name="输出 2 2" xfId="4560" xr:uid="{00000000-0005-0000-0000-0000923F0000}"/>
    <cellStyle name="输出 2 2 2" xfId="6025" xr:uid="{00000000-0005-0000-0000-0000933F0000}"/>
    <cellStyle name="输出 2 2 2 2" xfId="8975" xr:uid="{00000000-0005-0000-0000-0000943F0000}"/>
    <cellStyle name="输出 2 2 2 2 2" xfId="13715" xr:uid="{00000000-0005-0000-0000-0000953F0000}"/>
    <cellStyle name="输出 2 2 2 2 3" xfId="16244" xr:uid="{00000000-0005-0000-0000-0000963F0000}"/>
    <cellStyle name="输出 2 2 3" xfId="7516" xr:uid="{00000000-0005-0000-0000-0000973F0000}"/>
    <cellStyle name="输出 2 2 3 2" xfId="12256" xr:uid="{00000000-0005-0000-0000-0000983F0000}"/>
    <cellStyle name="输出 2 2 3 3" xfId="14785" xr:uid="{00000000-0005-0000-0000-0000993F0000}"/>
    <cellStyle name="输出 2 2 4" xfId="10595" xr:uid="{00000000-0005-0000-0000-00009A3F0000}"/>
    <cellStyle name="输出 2 2 5" xfId="10006" xr:uid="{00000000-0005-0000-0000-00009B3F0000}"/>
    <cellStyle name="输出 2 3" xfId="5667" xr:uid="{00000000-0005-0000-0000-00009C3F0000}"/>
    <cellStyle name="输出 2 3 2" xfId="8617" xr:uid="{00000000-0005-0000-0000-00009D3F0000}"/>
    <cellStyle name="输出 2 3 2 2" xfId="13357" xr:uid="{00000000-0005-0000-0000-00009E3F0000}"/>
    <cellStyle name="输出 2 3 2 3" xfId="15886" xr:uid="{00000000-0005-0000-0000-00009F3F0000}"/>
    <cellStyle name="输出 2 4" xfId="5221" xr:uid="{00000000-0005-0000-0000-0000A03F0000}"/>
    <cellStyle name="输出 2 4 2" xfId="8173" xr:uid="{00000000-0005-0000-0000-0000A13F0000}"/>
    <cellStyle name="输出 2 4 2 2" xfId="12913" xr:uid="{00000000-0005-0000-0000-0000A23F0000}"/>
    <cellStyle name="输出 2 4 2 3" xfId="15442" xr:uid="{00000000-0005-0000-0000-0000A33F0000}"/>
    <cellStyle name="输出 2 5" xfId="6502" xr:uid="{00000000-0005-0000-0000-0000A43F0000}"/>
    <cellStyle name="输出 2 5 2" xfId="11383" xr:uid="{00000000-0005-0000-0000-0000A53F0000}"/>
    <cellStyle name="输出 2 6" xfId="7119" xr:uid="{00000000-0005-0000-0000-0000A63F0000}"/>
    <cellStyle name="输出 2 6 2" xfId="11888" xr:uid="{00000000-0005-0000-0000-0000A73F0000}"/>
    <cellStyle name="输出 2 6 3" xfId="14427" xr:uid="{00000000-0005-0000-0000-0000A83F0000}"/>
    <cellStyle name="输出 2 7" xfId="9898" xr:uid="{00000000-0005-0000-0000-0000A93F0000}"/>
    <cellStyle name="输出 2 8" xfId="10854" xr:uid="{00000000-0005-0000-0000-0000AA3F0000}"/>
    <cellStyle name="输出 3" xfId="4559" xr:uid="{00000000-0005-0000-0000-0000AB3F0000}"/>
    <cellStyle name="输出 3 2" xfId="6024" xr:uid="{00000000-0005-0000-0000-0000AC3F0000}"/>
    <cellStyle name="输出 3 2 2" xfId="8974" xr:uid="{00000000-0005-0000-0000-0000AD3F0000}"/>
    <cellStyle name="输出 3 2 2 2" xfId="13714" xr:uid="{00000000-0005-0000-0000-0000AE3F0000}"/>
    <cellStyle name="输出 3 2 2 3" xfId="16243" xr:uid="{00000000-0005-0000-0000-0000AF3F0000}"/>
    <cellStyle name="输出 3 3" xfId="7515" xr:uid="{00000000-0005-0000-0000-0000B03F0000}"/>
    <cellStyle name="输出 3 3 2" xfId="12255" xr:uid="{00000000-0005-0000-0000-0000B13F0000}"/>
    <cellStyle name="输出 3 3 3" xfId="14784" xr:uid="{00000000-0005-0000-0000-0000B23F0000}"/>
    <cellStyle name="输出 3 4" xfId="10594" xr:uid="{00000000-0005-0000-0000-0000B33F0000}"/>
    <cellStyle name="输出 3 5" xfId="9078" xr:uid="{00000000-0005-0000-0000-0000B43F0000}"/>
    <cellStyle name="输出 4" xfId="5666" xr:uid="{00000000-0005-0000-0000-0000B53F0000}"/>
    <cellStyle name="输出 4 2" xfId="8616" xr:uid="{00000000-0005-0000-0000-0000B63F0000}"/>
    <cellStyle name="输出 4 2 2" xfId="13356" xr:uid="{00000000-0005-0000-0000-0000B73F0000}"/>
    <cellStyle name="输出 4 2 3" xfId="15885" xr:uid="{00000000-0005-0000-0000-0000B83F0000}"/>
    <cellStyle name="输出 5" xfId="5220" xr:uid="{00000000-0005-0000-0000-0000B93F0000}"/>
    <cellStyle name="输出 5 2" xfId="8172" xr:uid="{00000000-0005-0000-0000-0000BA3F0000}"/>
    <cellStyle name="输出 5 2 2" xfId="12912" xr:uid="{00000000-0005-0000-0000-0000BB3F0000}"/>
    <cellStyle name="输出 5 2 3" xfId="15441" xr:uid="{00000000-0005-0000-0000-0000BC3F0000}"/>
    <cellStyle name="输出 6" xfId="6501" xr:uid="{00000000-0005-0000-0000-0000BD3F0000}"/>
    <cellStyle name="输出 6 2" xfId="11382" xr:uid="{00000000-0005-0000-0000-0000BE3F0000}"/>
    <cellStyle name="输出 7" xfId="7118" xr:uid="{00000000-0005-0000-0000-0000BF3F0000}"/>
    <cellStyle name="输出 7 2" xfId="11887" xr:uid="{00000000-0005-0000-0000-0000C03F0000}"/>
    <cellStyle name="输出 7 3" xfId="14426" xr:uid="{00000000-0005-0000-0000-0000C13F0000}"/>
    <cellStyle name="输出 8" xfId="9897" xr:uid="{00000000-0005-0000-0000-0000C23F0000}"/>
    <cellStyle name="输出 9" xfId="10811" xr:uid="{00000000-0005-0000-0000-0000C33F0000}"/>
    <cellStyle name="适中" xfId="2896" xr:uid="{00000000-0005-0000-0000-0000C43F0000}"/>
    <cellStyle name="适中 2" xfId="4561" xr:uid="{00000000-0005-0000-0000-0000C53F0000}"/>
    <cellStyle name="链接单元格" xfId="2897" xr:uid="{00000000-0005-0000-0000-0000C63F0000}"/>
    <cellStyle name="链接单元格 2" xfId="4562" xr:uid="{00000000-0005-0000-0000-0000C7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7.jpg"/><Relationship Id="rId5" Type="http://schemas.openxmlformats.org/officeDocument/2006/relationships/image" Target="../media/image11.jpeg"/><Relationship Id="rId4" Type="http://schemas.openxmlformats.org/officeDocument/2006/relationships/image" Target="../media/image10.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 Id="rId5" Type="http://schemas.openxmlformats.org/officeDocument/2006/relationships/image" Target="../media/image16.jpeg"/><Relationship Id="rId4" Type="http://schemas.openxmlformats.org/officeDocument/2006/relationships/image" Target="../media/image1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8.jpeg"/><Relationship Id="rId1" Type="http://schemas.openxmlformats.org/officeDocument/2006/relationships/image" Target="../media/image17.jpeg"/><Relationship Id="rId6" Type="http://schemas.openxmlformats.org/officeDocument/2006/relationships/image" Target="../media/image22.jpeg"/><Relationship Id="rId5" Type="http://schemas.openxmlformats.org/officeDocument/2006/relationships/image" Target="../media/image21.jpeg"/><Relationship Id="rId4"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7</xdr:col>
      <xdr:colOff>118110</xdr:colOff>
      <xdr:row>10</xdr:row>
      <xdr:rowOff>40005</xdr:rowOff>
    </xdr:from>
    <xdr:to>
      <xdr:col>7</xdr:col>
      <xdr:colOff>1598846</xdr:colOff>
      <xdr:row>10</xdr:row>
      <xdr:rowOff>967740</xdr:rowOff>
    </xdr:to>
    <xdr:pic>
      <xdr:nvPicPr>
        <xdr:cNvPr id="2" name="Picture 1">
          <a:extLst>
            <a:ext uri="{FF2B5EF4-FFF2-40B4-BE49-F238E27FC236}">
              <a16:creationId xmlns:a16="http://schemas.microsoft.com/office/drawing/2014/main" id="{53390B95-6A2B-4CA7-9631-E8FA68CFB98F}"/>
            </a:ext>
          </a:extLst>
        </xdr:cNvPr>
        <xdr:cNvPicPr>
          <a:picLocks noChangeAspect="1"/>
        </xdr:cNvPicPr>
      </xdr:nvPicPr>
      <xdr:blipFill>
        <a:blip xmlns:r="http://schemas.openxmlformats.org/officeDocument/2006/relationships" r:embed="rId1"/>
        <a:stretch>
          <a:fillRect/>
        </a:stretch>
      </xdr:blipFill>
      <xdr:spPr>
        <a:xfrm>
          <a:off x="11685270" y="10403205"/>
          <a:ext cx="1480736" cy="927735"/>
        </a:xfrm>
        <a:prstGeom prst="rect">
          <a:avLst/>
        </a:prstGeom>
      </xdr:spPr>
    </xdr:pic>
    <xdr:clientData/>
  </xdr:twoCellAnchor>
  <xdr:twoCellAnchor editAs="oneCell">
    <xdr:from>
      <xdr:col>7</xdr:col>
      <xdr:colOff>175260</xdr:colOff>
      <xdr:row>5</xdr:row>
      <xdr:rowOff>95250</xdr:rowOff>
    </xdr:from>
    <xdr:to>
      <xdr:col>7</xdr:col>
      <xdr:colOff>1512124</xdr:colOff>
      <xdr:row>5</xdr:row>
      <xdr:rowOff>1074420</xdr:rowOff>
    </xdr:to>
    <xdr:pic>
      <xdr:nvPicPr>
        <xdr:cNvPr id="3" name="Picture 2">
          <a:extLst>
            <a:ext uri="{FF2B5EF4-FFF2-40B4-BE49-F238E27FC236}">
              <a16:creationId xmlns:a16="http://schemas.microsoft.com/office/drawing/2014/main" id="{0F17DD85-0113-4452-AFBD-9820F75C08CE}"/>
            </a:ext>
          </a:extLst>
        </xdr:cNvPr>
        <xdr:cNvPicPr>
          <a:picLocks noChangeAspect="1"/>
        </xdr:cNvPicPr>
      </xdr:nvPicPr>
      <xdr:blipFill>
        <a:blip xmlns:r="http://schemas.openxmlformats.org/officeDocument/2006/relationships" r:embed="rId2"/>
        <a:stretch>
          <a:fillRect/>
        </a:stretch>
      </xdr:blipFill>
      <xdr:spPr>
        <a:xfrm>
          <a:off x="11742420" y="1245870"/>
          <a:ext cx="1336864" cy="979170"/>
        </a:xfrm>
        <a:prstGeom prst="rect">
          <a:avLst/>
        </a:prstGeom>
      </xdr:spPr>
    </xdr:pic>
    <xdr:clientData/>
  </xdr:twoCellAnchor>
  <xdr:twoCellAnchor editAs="oneCell">
    <xdr:from>
      <xdr:col>7</xdr:col>
      <xdr:colOff>192405</xdr:colOff>
      <xdr:row>6</xdr:row>
      <xdr:rowOff>26670</xdr:rowOff>
    </xdr:from>
    <xdr:to>
      <xdr:col>7</xdr:col>
      <xdr:colOff>1605659</xdr:colOff>
      <xdr:row>6</xdr:row>
      <xdr:rowOff>1691640</xdr:rowOff>
    </xdr:to>
    <xdr:pic>
      <xdr:nvPicPr>
        <xdr:cNvPr id="4" name="Picture 3">
          <a:extLst>
            <a:ext uri="{FF2B5EF4-FFF2-40B4-BE49-F238E27FC236}">
              <a16:creationId xmlns:a16="http://schemas.microsoft.com/office/drawing/2014/main" id="{6FD2A691-071E-40B2-91CD-E39F06CB622B}"/>
            </a:ext>
          </a:extLst>
        </xdr:cNvPr>
        <xdr:cNvPicPr>
          <a:picLocks noChangeAspect="1"/>
        </xdr:cNvPicPr>
      </xdr:nvPicPr>
      <xdr:blipFill>
        <a:blip xmlns:r="http://schemas.openxmlformats.org/officeDocument/2006/relationships" r:embed="rId3"/>
        <a:stretch>
          <a:fillRect/>
        </a:stretch>
      </xdr:blipFill>
      <xdr:spPr>
        <a:xfrm>
          <a:off x="11759565" y="4210050"/>
          <a:ext cx="1413254" cy="1664970"/>
        </a:xfrm>
        <a:prstGeom prst="rect">
          <a:avLst/>
        </a:prstGeom>
      </xdr:spPr>
    </xdr:pic>
    <xdr:clientData/>
  </xdr:twoCellAnchor>
  <xdr:twoCellAnchor editAs="oneCell">
    <xdr:from>
      <xdr:col>7</xdr:col>
      <xdr:colOff>118110</xdr:colOff>
      <xdr:row>7</xdr:row>
      <xdr:rowOff>152400</xdr:rowOff>
    </xdr:from>
    <xdr:to>
      <xdr:col>7</xdr:col>
      <xdr:colOff>1551876</xdr:colOff>
      <xdr:row>7</xdr:row>
      <xdr:rowOff>1060908</xdr:rowOff>
    </xdr:to>
    <xdr:pic>
      <xdr:nvPicPr>
        <xdr:cNvPr id="5" name="Picture 4">
          <a:extLst>
            <a:ext uri="{FF2B5EF4-FFF2-40B4-BE49-F238E27FC236}">
              <a16:creationId xmlns:a16="http://schemas.microsoft.com/office/drawing/2014/main" id="{9ACD3715-A657-438A-89FB-915F40FF4E08}"/>
            </a:ext>
          </a:extLst>
        </xdr:cNvPr>
        <xdr:cNvPicPr>
          <a:picLocks noChangeAspect="1"/>
        </xdr:cNvPicPr>
      </xdr:nvPicPr>
      <xdr:blipFill>
        <a:blip xmlns:r="http://schemas.openxmlformats.org/officeDocument/2006/relationships" r:embed="rId4"/>
        <a:stretch>
          <a:fillRect/>
        </a:stretch>
      </xdr:blipFill>
      <xdr:spPr>
        <a:xfrm>
          <a:off x="11685270" y="6172200"/>
          <a:ext cx="1433766" cy="908508"/>
        </a:xfrm>
        <a:prstGeom prst="rect">
          <a:avLst/>
        </a:prstGeom>
      </xdr:spPr>
    </xdr:pic>
    <xdr:clientData/>
  </xdr:twoCellAnchor>
  <xdr:twoCellAnchor editAs="oneCell">
    <xdr:from>
      <xdr:col>7</xdr:col>
      <xdr:colOff>97155</xdr:colOff>
      <xdr:row>8</xdr:row>
      <xdr:rowOff>144780</xdr:rowOff>
    </xdr:from>
    <xdr:to>
      <xdr:col>7</xdr:col>
      <xdr:colOff>1563338</xdr:colOff>
      <xdr:row>8</xdr:row>
      <xdr:rowOff>1615440</xdr:rowOff>
    </xdr:to>
    <xdr:pic>
      <xdr:nvPicPr>
        <xdr:cNvPr id="6" name="Picture 5">
          <a:extLst>
            <a:ext uri="{FF2B5EF4-FFF2-40B4-BE49-F238E27FC236}">
              <a16:creationId xmlns:a16="http://schemas.microsoft.com/office/drawing/2014/main" id="{55A29D5A-6999-467E-94DF-ACB938F745D0}"/>
            </a:ext>
          </a:extLst>
        </xdr:cNvPr>
        <xdr:cNvPicPr>
          <a:picLocks noChangeAspect="1"/>
        </xdr:cNvPicPr>
      </xdr:nvPicPr>
      <xdr:blipFill>
        <a:blip xmlns:r="http://schemas.openxmlformats.org/officeDocument/2006/relationships" r:embed="rId5"/>
        <a:stretch>
          <a:fillRect/>
        </a:stretch>
      </xdr:blipFill>
      <xdr:spPr>
        <a:xfrm>
          <a:off x="11664315" y="7284720"/>
          <a:ext cx="1466183" cy="1470660"/>
        </a:xfrm>
        <a:prstGeom prst="rect">
          <a:avLst/>
        </a:prstGeom>
      </xdr:spPr>
    </xdr:pic>
    <xdr:clientData/>
  </xdr:twoCellAnchor>
  <xdr:twoCellAnchor editAs="oneCell">
    <xdr:from>
      <xdr:col>7</xdr:col>
      <xdr:colOff>131445</xdr:colOff>
      <xdr:row>9</xdr:row>
      <xdr:rowOff>114300</xdr:rowOff>
    </xdr:from>
    <xdr:to>
      <xdr:col>8</xdr:col>
      <xdr:colOff>24179</xdr:colOff>
      <xdr:row>9</xdr:row>
      <xdr:rowOff>1272540</xdr:rowOff>
    </xdr:to>
    <xdr:pic>
      <xdr:nvPicPr>
        <xdr:cNvPr id="7" name="Picture 6">
          <a:extLst>
            <a:ext uri="{FF2B5EF4-FFF2-40B4-BE49-F238E27FC236}">
              <a16:creationId xmlns:a16="http://schemas.microsoft.com/office/drawing/2014/main" id="{B5750A6A-B43F-4409-8215-EAD977B22C3B}"/>
            </a:ext>
          </a:extLst>
        </xdr:cNvPr>
        <xdr:cNvPicPr>
          <a:picLocks noChangeAspect="1"/>
        </xdr:cNvPicPr>
      </xdr:nvPicPr>
      <xdr:blipFill>
        <a:blip xmlns:r="http://schemas.openxmlformats.org/officeDocument/2006/relationships" r:embed="rId6"/>
        <a:stretch>
          <a:fillRect/>
        </a:stretch>
      </xdr:blipFill>
      <xdr:spPr>
        <a:xfrm>
          <a:off x="11698605" y="9105900"/>
          <a:ext cx="1637714" cy="1158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201930</xdr:colOff>
      <xdr:row>2</xdr:row>
      <xdr:rowOff>40657</xdr:rowOff>
    </xdr:from>
    <xdr:to>
      <xdr:col>7</xdr:col>
      <xdr:colOff>897256</xdr:colOff>
      <xdr:row>3</xdr:row>
      <xdr:rowOff>22860</xdr:rowOff>
    </xdr:to>
    <xdr:pic>
      <xdr:nvPicPr>
        <xdr:cNvPr id="2" name="Picture 1">
          <a:extLst>
            <a:ext uri="{FF2B5EF4-FFF2-40B4-BE49-F238E27FC236}">
              <a16:creationId xmlns:a16="http://schemas.microsoft.com/office/drawing/2014/main" id="{0076E304-347F-4E59-B1DE-4384CAB75F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04070" y="505477"/>
          <a:ext cx="695326" cy="713723"/>
        </a:xfrm>
        <a:prstGeom prst="rect">
          <a:avLst/>
        </a:prstGeom>
      </xdr:spPr>
    </xdr:pic>
    <xdr:clientData/>
  </xdr:twoCellAnchor>
  <xdr:twoCellAnchor editAs="oneCell">
    <xdr:from>
      <xdr:col>7</xdr:col>
      <xdr:colOff>282441</xdr:colOff>
      <xdr:row>7</xdr:row>
      <xdr:rowOff>114299</xdr:rowOff>
    </xdr:from>
    <xdr:to>
      <xdr:col>7</xdr:col>
      <xdr:colOff>714664</xdr:colOff>
      <xdr:row>7</xdr:row>
      <xdr:rowOff>662940</xdr:rowOff>
    </xdr:to>
    <xdr:pic>
      <xdr:nvPicPr>
        <xdr:cNvPr id="3" name="Picture 2">
          <a:extLst>
            <a:ext uri="{FF2B5EF4-FFF2-40B4-BE49-F238E27FC236}">
              <a16:creationId xmlns:a16="http://schemas.microsoft.com/office/drawing/2014/main" id="{ECDC53ED-9F03-481E-AC42-5EFCD73A4D53}"/>
            </a:ext>
          </a:extLst>
        </xdr:cNvPr>
        <xdr:cNvPicPr>
          <a:picLocks noChangeAspect="1"/>
        </xdr:cNvPicPr>
      </xdr:nvPicPr>
      <xdr:blipFill>
        <a:blip xmlns:r="http://schemas.openxmlformats.org/officeDocument/2006/relationships" r:embed="rId2"/>
        <a:stretch>
          <a:fillRect/>
        </a:stretch>
      </xdr:blipFill>
      <xdr:spPr>
        <a:xfrm>
          <a:off x="9784581" y="3855719"/>
          <a:ext cx="432223" cy="548641"/>
        </a:xfrm>
        <a:prstGeom prst="rect">
          <a:avLst/>
        </a:prstGeom>
      </xdr:spPr>
    </xdr:pic>
    <xdr:clientData/>
  </xdr:twoCellAnchor>
  <xdr:twoCellAnchor editAs="oneCell">
    <xdr:from>
      <xdr:col>7</xdr:col>
      <xdr:colOff>101238</xdr:colOff>
      <xdr:row>2</xdr:row>
      <xdr:rowOff>728799</xdr:rowOff>
    </xdr:from>
    <xdr:to>
      <xdr:col>7</xdr:col>
      <xdr:colOff>941635</xdr:colOff>
      <xdr:row>3</xdr:row>
      <xdr:rowOff>571500</xdr:rowOff>
    </xdr:to>
    <xdr:pic>
      <xdr:nvPicPr>
        <xdr:cNvPr id="4" name="Picture 3" descr="48W LED 600x600 Ceiling Surface Mounted Panel Light Daylight 6000K">
          <a:extLst>
            <a:ext uri="{FF2B5EF4-FFF2-40B4-BE49-F238E27FC236}">
              <a16:creationId xmlns:a16="http://schemas.microsoft.com/office/drawing/2014/main" id="{59200AAE-2DD2-46D4-86A0-6F3E1F2D6EFB}"/>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9152"/>
        <a:stretch/>
      </xdr:blipFill>
      <xdr:spPr bwMode="auto">
        <a:xfrm flipV="1">
          <a:off x="9603378" y="1193619"/>
          <a:ext cx="840397" cy="574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190499</xdr:colOff>
      <xdr:row>6</xdr:row>
      <xdr:rowOff>59669</xdr:rowOff>
    </xdr:from>
    <xdr:to>
      <xdr:col>7</xdr:col>
      <xdr:colOff>923924</xdr:colOff>
      <xdr:row>6</xdr:row>
      <xdr:rowOff>586740</xdr:rowOff>
    </xdr:to>
    <xdr:pic>
      <xdr:nvPicPr>
        <xdr:cNvPr id="5" name="Picture 4" descr="Pasolite Led Lights | Outdoor Lights | Indoor Lights">
          <a:extLst>
            <a:ext uri="{FF2B5EF4-FFF2-40B4-BE49-F238E27FC236}">
              <a16:creationId xmlns:a16="http://schemas.microsoft.com/office/drawing/2014/main" id="{48F957BB-BF2B-4482-80E5-B4C21FEB95D5}"/>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930" b="18702"/>
        <a:stretch/>
      </xdr:blipFill>
      <xdr:spPr bwMode="auto">
        <a:xfrm>
          <a:off x="9692639" y="3199109"/>
          <a:ext cx="733425" cy="52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179804</xdr:colOff>
      <xdr:row>4</xdr:row>
      <xdr:rowOff>131299</xdr:rowOff>
    </xdr:from>
    <xdr:ext cx="571499" cy="477714"/>
    <xdr:pic>
      <xdr:nvPicPr>
        <xdr:cNvPr id="6" name="Picture 5">
          <a:extLst>
            <a:ext uri="{FF2B5EF4-FFF2-40B4-BE49-F238E27FC236}">
              <a16:creationId xmlns:a16="http://schemas.microsoft.com/office/drawing/2014/main" id="{6647D25E-3C8D-4FE3-9990-0DC869F9394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81944" y="1944859"/>
          <a:ext cx="571499" cy="47771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1327FD0D-04BF-4B11-BA2E-AC47ACB63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46467CEE-CA78-47DF-861C-89BDEDE41E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F31D45C5-DB17-435B-943B-C3A7918165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AE2AB884-CA2E-4B84-8953-AE527FD7522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0B7E851B-3126-4F6B-988B-6984CF113F3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7" name="Graphics 6">
          <a:extLst>
            <a:ext uri="{FF2B5EF4-FFF2-40B4-BE49-F238E27FC236}">
              <a16:creationId xmlns:a16="http://schemas.microsoft.com/office/drawing/2014/main" id="{062EBF43-1EB9-414C-B365-BD806916C5D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8" name="Graphics 6">
          <a:extLst>
            <a:ext uri="{FF2B5EF4-FFF2-40B4-BE49-F238E27FC236}">
              <a16:creationId xmlns:a16="http://schemas.microsoft.com/office/drawing/2014/main" id="{87DF9045-3AFA-4AC5-823C-AE8CB00C70E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857250</xdr:rowOff>
    </xdr:to>
    <xdr:pic>
      <xdr:nvPicPr>
        <xdr:cNvPr id="2" name="Graphics 7">
          <a:extLst>
            <a:ext uri="{FF2B5EF4-FFF2-40B4-BE49-F238E27FC236}">
              <a16:creationId xmlns:a16="http://schemas.microsoft.com/office/drawing/2014/main" id="{0C542F8F-97A5-40D9-8BBB-BD6FC205AA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872370"/>
          <a:ext cx="1059493" cy="8459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981807</xdr:rowOff>
    </xdr:to>
    <xdr:pic>
      <xdr:nvPicPr>
        <xdr:cNvPr id="3" name="Graphics 5">
          <a:extLst>
            <a:ext uri="{FF2B5EF4-FFF2-40B4-BE49-F238E27FC236}">
              <a16:creationId xmlns:a16="http://schemas.microsoft.com/office/drawing/2014/main" id="{8DDE535B-63E0-4B6A-97DE-73AD075BDF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874205"/>
          <a:ext cx="937979" cy="88306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290689</xdr:colOff>
      <xdr:row>4</xdr:row>
      <xdr:rowOff>58719</xdr:rowOff>
    </xdr:from>
    <xdr:to>
      <xdr:col>2</xdr:col>
      <xdr:colOff>993949</xdr:colOff>
      <xdr:row>4</xdr:row>
      <xdr:rowOff>929640</xdr:rowOff>
    </xdr:to>
    <xdr:pic>
      <xdr:nvPicPr>
        <xdr:cNvPr id="4" name="Picture 3">
          <a:extLst>
            <a:ext uri="{FF2B5EF4-FFF2-40B4-BE49-F238E27FC236}">
              <a16:creationId xmlns:a16="http://schemas.microsoft.com/office/drawing/2014/main" id="{8EC3540D-073F-45DE-B156-64830AB204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7489" y="2169459"/>
          <a:ext cx="703260" cy="870921"/>
        </a:xfrm>
        <a:prstGeom prst="rect">
          <a:avLst/>
        </a:prstGeom>
      </xdr:spPr>
    </xdr:pic>
    <xdr:clientData/>
  </xdr:twoCellAnchor>
  <xdr:twoCellAnchor editAs="oneCell">
    <xdr:from>
      <xdr:col>2</xdr:col>
      <xdr:colOff>300404</xdr:colOff>
      <xdr:row>5</xdr:row>
      <xdr:rowOff>83235</xdr:rowOff>
    </xdr:from>
    <xdr:to>
      <xdr:col>2</xdr:col>
      <xdr:colOff>1230924</xdr:colOff>
      <xdr:row>5</xdr:row>
      <xdr:rowOff>723900</xdr:rowOff>
    </xdr:to>
    <xdr:pic>
      <xdr:nvPicPr>
        <xdr:cNvPr id="5" name="Picture 4">
          <a:extLst>
            <a:ext uri="{FF2B5EF4-FFF2-40B4-BE49-F238E27FC236}">
              <a16:creationId xmlns:a16="http://schemas.microsoft.com/office/drawing/2014/main" id="{42DF9763-4907-48FA-8C6F-1D2D9A8ADC1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77204" y="3276015"/>
          <a:ext cx="930520" cy="640665"/>
        </a:xfrm>
        <a:prstGeom prst="rect">
          <a:avLst/>
        </a:prstGeom>
      </xdr:spPr>
    </xdr:pic>
    <xdr:clientData/>
  </xdr:twoCellAnchor>
  <xdr:twoCellAnchor editAs="oneCell">
    <xdr:from>
      <xdr:col>2</xdr:col>
      <xdr:colOff>397412</xdr:colOff>
      <xdr:row>6</xdr:row>
      <xdr:rowOff>42177</xdr:rowOff>
    </xdr:from>
    <xdr:to>
      <xdr:col>2</xdr:col>
      <xdr:colOff>1218028</xdr:colOff>
      <xdr:row>6</xdr:row>
      <xdr:rowOff>678180</xdr:rowOff>
    </xdr:to>
    <xdr:pic>
      <xdr:nvPicPr>
        <xdr:cNvPr id="6" name="Picture 5">
          <a:extLst>
            <a:ext uri="{FF2B5EF4-FFF2-40B4-BE49-F238E27FC236}">
              <a16:creationId xmlns:a16="http://schemas.microsoft.com/office/drawing/2014/main" id="{9DFB7727-2DAD-4DD7-923B-BECBB8CBEAA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274212" y="4103637"/>
          <a:ext cx="820616" cy="636003"/>
        </a:xfrm>
        <a:prstGeom prst="rect">
          <a:avLst/>
        </a:prstGeom>
      </xdr:spPr>
    </xdr:pic>
    <xdr:clientData/>
  </xdr:twoCellAnchor>
  <xdr:twoCellAnchor editAs="oneCell">
    <xdr:from>
      <xdr:col>2</xdr:col>
      <xdr:colOff>118111</xdr:colOff>
      <xdr:row>7</xdr:row>
      <xdr:rowOff>106681</xdr:rowOff>
    </xdr:from>
    <xdr:to>
      <xdr:col>2</xdr:col>
      <xdr:colOff>1375411</xdr:colOff>
      <xdr:row>7</xdr:row>
      <xdr:rowOff>541021</xdr:rowOff>
    </xdr:to>
    <xdr:pic>
      <xdr:nvPicPr>
        <xdr:cNvPr id="7" name="Picture 6" descr="https://m.media-amazon.com/images/I/81odGvuXu1L._SL1500_.jpg">
          <a:extLst>
            <a:ext uri="{FF2B5EF4-FFF2-40B4-BE49-F238E27FC236}">
              <a16:creationId xmlns:a16="http://schemas.microsoft.com/office/drawing/2014/main" id="{BA48552F-2C11-41AC-92AB-800DB0AA1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94911" y="4914901"/>
          <a:ext cx="1257300" cy="43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8"/>
  <sheetViews>
    <sheetView tabSelected="1" workbookViewId="0">
      <selection activeCell="B2" sqref="B2:D2"/>
    </sheetView>
  </sheetViews>
  <sheetFormatPr defaultRowHeight="14.4"/>
  <cols>
    <col min="3" max="3" width="71.88671875" customWidth="1"/>
    <col min="4" max="4" width="21" customWidth="1"/>
  </cols>
  <sheetData>
    <row r="2" spans="2:4" ht="33.6" customHeight="1">
      <c r="B2" s="543" t="s">
        <v>927</v>
      </c>
      <c r="C2" s="543"/>
      <c r="D2" s="543"/>
    </row>
    <row r="3" spans="2:4" ht="15.6">
      <c r="B3" s="194" t="s">
        <v>493</v>
      </c>
      <c r="C3" s="194" t="s">
        <v>494</v>
      </c>
      <c r="D3" s="195" t="s">
        <v>492</v>
      </c>
    </row>
    <row r="4" spans="2:4" ht="15.6">
      <c r="B4" s="194"/>
      <c r="C4" s="196" t="s">
        <v>326</v>
      </c>
      <c r="D4" s="195">
        <v>730</v>
      </c>
    </row>
    <row r="5" spans="2:4" ht="15.6">
      <c r="B5" s="194"/>
      <c r="C5" s="194"/>
      <c r="D5" s="195"/>
    </row>
    <row r="6" spans="2:4">
      <c r="B6" s="197" t="s">
        <v>310</v>
      </c>
      <c r="C6" s="196" t="s">
        <v>318</v>
      </c>
      <c r="D6" s="198">
        <f>'KFC BOQ '!G6</f>
        <v>0</v>
      </c>
    </row>
    <row r="7" spans="2:4">
      <c r="B7" s="199"/>
      <c r="C7" s="200"/>
      <c r="D7" s="201"/>
    </row>
    <row r="8" spans="2:4" ht="15.6">
      <c r="B8" s="202" t="s">
        <v>312</v>
      </c>
      <c r="C8" s="203" t="s">
        <v>311</v>
      </c>
      <c r="D8" s="204">
        <f>'KFC BOQ '!G29</f>
        <v>0</v>
      </c>
    </row>
    <row r="9" spans="2:4" ht="15.6">
      <c r="B9" s="202"/>
      <c r="C9" s="205"/>
      <c r="D9" s="204"/>
    </row>
    <row r="10" spans="2:4" ht="15.6">
      <c r="B10" s="206" t="s">
        <v>313</v>
      </c>
      <c r="C10" s="203" t="s">
        <v>320</v>
      </c>
      <c r="D10" s="204">
        <f>'KFC BOQ '!G43</f>
        <v>0</v>
      </c>
    </row>
    <row r="11" spans="2:4" ht="15.6">
      <c r="B11" s="202"/>
      <c r="C11" s="205"/>
      <c r="D11" s="204"/>
    </row>
    <row r="12" spans="2:4" ht="15.6">
      <c r="B12" s="202" t="s">
        <v>314</v>
      </c>
      <c r="C12" s="207" t="s">
        <v>322</v>
      </c>
      <c r="D12" s="204">
        <f>'KFC BOQ '!G49</f>
        <v>0</v>
      </c>
    </row>
    <row r="13" spans="2:4" ht="15.6">
      <c r="B13" s="202"/>
      <c r="C13" s="205"/>
      <c r="D13" s="208"/>
    </row>
    <row r="14" spans="2:4" ht="15.6">
      <c r="B14" s="202" t="s">
        <v>316</v>
      </c>
      <c r="C14" s="203" t="s">
        <v>323</v>
      </c>
      <c r="D14" s="204">
        <f>'KFC BOQ '!G70</f>
        <v>0</v>
      </c>
    </row>
    <row r="15" spans="2:4" ht="15.6">
      <c r="B15" s="202"/>
      <c r="C15" s="205"/>
      <c r="D15" s="208"/>
    </row>
    <row r="16" spans="2:4" ht="15.6">
      <c r="B16" s="193" t="s">
        <v>319</v>
      </c>
      <c r="C16" s="203" t="s">
        <v>315</v>
      </c>
      <c r="D16" s="204">
        <f>'KFC BOQ '!G76</f>
        <v>0</v>
      </c>
    </row>
    <row r="17" spans="2:4" ht="15.6">
      <c r="B17" s="193"/>
      <c r="C17" s="203"/>
      <c r="D17" s="204"/>
    </row>
    <row r="18" spans="2:4" ht="15.6">
      <c r="B18" s="193" t="s">
        <v>495</v>
      </c>
      <c r="C18" s="203" t="s">
        <v>491</v>
      </c>
      <c r="D18" s="204">
        <f>'KFC BOQ '!G96</f>
        <v>0</v>
      </c>
    </row>
    <row r="19" spans="2:4">
      <c r="B19" s="222"/>
      <c r="C19" s="223"/>
      <c r="D19" s="224"/>
    </row>
    <row r="20" spans="2:4">
      <c r="B20" s="243" t="s">
        <v>536</v>
      </c>
      <c r="C20" s="223" t="s">
        <v>537</v>
      </c>
      <c r="D20" s="224">
        <f>'KFC Signage''s'!G15</f>
        <v>0</v>
      </c>
    </row>
    <row r="21" spans="2:4">
      <c r="B21" s="222"/>
      <c r="C21" s="223"/>
      <c r="D21" s="224"/>
    </row>
    <row r="22" spans="2:4" ht="15.6">
      <c r="B22" s="222"/>
      <c r="C22" s="225" t="s">
        <v>317</v>
      </c>
      <c r="D22" s="226">
        <f>SUM(D6:D20)</f>
        <v>0</v>
      </c>
    </row>
    <row r="23" spans="2:4" ht="15.6">
      <c r="B23" s="227"/>
      <c r="C23" s="225"/>
      <c r="D23" s="226"/>
    </row>
    <row r="24" spans="2:4" ht="15.6">
      <c r="B24" s="227"/>
      <c r="C24" s="225" t="s">
        <v>516</v>
      </c>
      <c r="D24" s="226">
        <f>'KFC Plumbing BOQ'!G64</f>
        <v>0</v>
      </c>
    </row>
    <row r="25" spans="2:4" ht="15.6">
      <c r="B25" s="227"/>
      <c r="C25" s="225"/>
      <c r="D25" s="226"/>
    </row>
    <row r="26" spans="2:4" ht="15.6">
      <c r="B26" s="227"/>
      <c r="C26" s="225" t="s">
        <v>517</v>
      </c>
      <c r="D26" s="226">
        <f>SUM(D22:D25)</f>
        <v>0</v>
      </c>
    </row>
    <row r="27" spans="2:4" ht="15.6">
      <c r="B27" s="227"/>
      <c r="C27" s="225"/>
      <c r="D27" s="226"/>
    </row>
    <row r="28" spans="2:4" ht="15.6">
      <c r="B28" s="227"/>
      <c r="C28" s="225" t="s">
        <v>324</v>
      </c>
      <c r="D28" s="226"/>
    </row>
    <row r="29" spans="2:4">
      <c r="B29" s="220"/>
      <c r="C29" s="228"/>
      <c r="D29" s="221"/>
    </row>
    <row r="30" spans="2:4">
      <c r="B30" s="220"/>
      <c r="C30" s="229" t="s">
        <v>325</v>
      </c>
      <c r="D30" s="221">
        <f>'KFC Electrical'!F177</f>
        <v>0</v>
      </c>
    </row>
    <row r="31" spans="2:4">
      <c r="B31" s="220"/>
      <c r="C31" s="229"/>
      <c r="D31" s="221"/>
    </row>
    <row r="32" spans="2:4">
      <c r="B32" s="220"/>
      <c r="C32" s="229" t="s">
        <v>931</v>
      </c>
      <c r="D32" s="221">
        <f>'KFC-Fire Panel'!G22+'KFC-Fire Extinguisher &amp; Separat'!G12+'KFC-Sprinkler'!F51</f>
        <v>0</v>
      </c>
    </row>
    <row r="33" spans="2:4">
      <c r="B33" s="220"/>
      <c r="C33" s="229"/>
      <c r="D33" s="221"/>
    </row>
    <row r="34" spans="2:4">
      <c r="B34" s="220"/>
      <c r="C34" s="229" t="s">
        <v>932</v>
      </c>
      <c r="D34" s="221">
        <f>'KFC-CCTV'!H28</f>
        <v>0</v>
      </c>
    </row>
    <row r="35" spans="2:4">
      <c r="B35" s="220"/>
      <c r="C35" s="229"/>
      <c r="D35" s="221"/>
    </row>
    <row r="36" spans="2:4">
      <c r="B36" s="220"/>
      <c r="C36" s="229" t="s">
        <v>928</v>
      </c>
      <c r="D36" s="221">
        <f>'KFC Plumbing BOQ'!G64</f>
        <v>0</v>
      </c>
    </row>
    <row r="37" spans="2:4">
      <c r="B37" s="220"/>
      <c r="C37" s="229"/>
      <c r="D37" s="221"/>
    </row>
    <row r="38" spans="2:4">
      <c r="B38" s="220"/>
      <c r="C38" s="229" t="s">
        <v>929</v>
      </c>
      <c r="D38" s="221">
        <f>'KFC-Lighting BOQ'!F9</f>
        <v>0</v>
      </c>
    </row>
    <row r="39" spans="2:4">
      <c r="B39" s="220"/>
      <c r="C39" s="229"/>
      <c r="D39" s="221"/>
    </row>
    <row r="40" spans="2:4">
      <c r="B40" s="220"/>
      <c r="C40" s="229" t="s">
        <v>930</v>
      </c>
      <c r="D40" s="221">
        <f>'KFC Signage''s'!G16</f>
        <v>0</v>
      </c>
    </row>
    <row r="41" spans="2:4">
      <c r="B41" s="220"/>
      <c r="C41" s="229"/>
      <c r="D41" s="221"/>
    </row>
    <row r="42" spans="2:4">
      <c r="B42" s="220"/>
      <c r="C42" s="229"/>
      <c r="D42" s="221"/>
    </row>
    <row r="43" spans="2:4">
      <c r="B43" s="220"/>
      <c r="C43" s="229"/>
      <c r="D43" s="221"/>
    </row>
    <row r="44" spans="2:4">
      <c r="B44" s="220"/>
      <c r="C44" s="229"/>
      <c r="D44" s="221"/>
    </row>
    <row r="45" spans="2:4">
      <c r="B45" s="220"/>
      <c r="C45" s="210"/>
      <c r="D45" s="221"/>
    </row>
    <row r="46" spans="2:4">
      <c r="B46" s="220"/>
      <c r="C46" s="210"/>
      <c r="D46" s="221"/>
    </row>
    <row r="47" spans="2:4">
      <c r="B47" s="210"/>
      <c r="C47" s="210"/>
      <c r="D47" s="210"/>
    </row>
    <row r="48" spans="2:4">
      <c r="B48" s="210"/>
      <c r="C48" s="210"/>
      <c r="D48" s="210"/>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workbookViewId="0">
      <selection activeCell="C99" sqref="C99"/>
    </sheetView>
  </sheetViews>
  <sheetFormatPr defaultRowHeight="14.4"/>
  <cols>
    <col min="1" max="1" width="12.44140625" style="31"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s>
  <sheetData>
    <row r="1" spans="1:8" ht="33" customHeight="1">
      <c r="A1" s="495" t="s">
        <v>518</v>
      </c>
      <c r="B1" s="496"/>
      <c r="C1" s="496"/>
      <c r="D1" s="496"/>
      <c r="E1" s="496"/>
      <c r="F1" s="496"/>
      <c r="G1" s="496"/>
      <c r="H1" s="496"/>
    </row>
    <row r="2" spans="1:8">
      <c r="A2" s="500" t="s">
        <v>222</v>
      </c>
      <c r="B2" s="500" t="s">
        <v>1</v>
      </c>
      <c r="C2" s="501" t="s">
        <v>2</v>
      </c>
      <c r="D2" s="500" t="s">
        <v>3</v>
      </c>
      <c r="E2" s="498" t="s">
        <v>223</v>
      </c>
      <c r="F2" s="497" t="s">
        <v>50</v>
      </c>
      <c r="G2" s="497" t="s">
        <v>4</v>
      </c>
      <c r="H2" s="120" t="s">
        <v>427</v>
      </c>
    </row>
    <row r="3" spans="1:8">
      <c r="A3" s="500"/>
      <c r="B3" s="500"/>
      <c r="C3" s="501"/>
      <c r="D3" s="500"/>
      <c r="E3" s="498"/>
      <c r="F3" s="497"/>
      <c r="G3" s="497" t="s">
        <v>5</v>
      </c>
      <c r="H3" s="121"/>
    </row>
    <row r="4" spans="1:8">
      <c r="A4" s="122">
        <v>1</v>
      </c>
      <c r="B4" s="122"/>
      <c r="C4" s="123" t="s">
        <v>321</v>
      </c>
      <c r="D4" s="122"/>
      <c r="E4" s="124"/>
      <c r="F4" s="125"/>
      <c r="G4" s="125"/>
      <c r="H4" s="121"/>
    </row>
    <row r="5" spans="1:8" ht="79.2">
      <c r="A5" s="126">
        <v>1.1000000000000001</v>
      </c>
      <c r="B5" s="127" t="s">
        <v>225</v>
      </c>
      <c r="C5" s="128" t="s">
        <v>224</v>
      </c>
      <c r="D5" s="129" t="s">
        <v>6</v>
      </c>
      <c r="E5" s="130">
        <v>730</v>
      </c>
      <c r="F5" s="131"/>
      <c r="G5" s="131">
        <f>F5*E5</f>
        <v>0</v>
      </c>
      <c r="H5" s="121"/>
    </row>
    <row r="6" spans="1:8">
      <c r="A6" s="132"/>
      <c r="B6" s="133"/>
      <c r="C6" s="134" t="s">
        <v>229</v>
      </c>
      <c r="D6" s="135"/>
      <c r="E6" s="135"/>
      <c r="F6" s="135"/>
      <c r="G6" s="136">
        <f>SUM(G5)</f>
        <v>0</v>
      </c>
      <c r="H6" s="121"/>
    </row>
    <row r="7" spans="1:8">
      <c r="A7" s="270">
        <v>2</v>
      </c>
      <c r="B7" s="271"/>
      <c r="C7" s="272" t="s">
        <v>7</v>
      </c>
      <c r="D7" s="273"/>
      <c r="E7" s="273"/>
      <c r="F7" s="273"/>
      <c r="G7" s="274"/>
      <c r="H7" s="121"/>
    </row>
    <row r="8" spans="1:8">
      <c r="A8" s="126">
        <v>2.0099999999999998</v>
      </c>
      <c r="B8" s="127"/>
      <c r="C8" s="137" t="s">
        <v>8</v>
      </c>
      <c r="D8" s="138"/>
      <c r="E8" s="139"/>
      <c r="F8" s="140"/>
      <c r="G8" s="140"/>
      <c r="H8" s="121"/>
    </row>
    <row r="9" spans="1:8" ht="118.8">
      <c r="A9" s="126"/>
      <c r="B9" s="127" t="s">
        <v>225</v>
      </c>
      <c r="C9" s="141" t="s">
        <v>9</v>
      </c>
      <c r="D9" s="129" t="s">
        <v>6</v>
      </c>
      <c r="E9" s="130">
        <v>1350</v>
      </c>
      <c r="F9" s="131"/>
      <c r="G9" s="131">
        <f>F9*E9</f>
        <v>0</v>
      </c>
      <c r="H9" s="121"/>
    </row>
    <row r="10" spans="1:8">
      <c r="A10" s="126">
        <f>A8+0.01</f>
        <v>2.0199999999999996</v>
      </c>
      <c r="B10" s="127"/>
      <c r="C10" s="137" t="s">
        <v>10</v>
      </c>
      <c r="D10" s="138"/>
      <c r="E10" s="130"/>
      <c r="F10" s="131"/>
      <c r="G10" s="131"/>
      <c r="H10" s="121"/>
    </row>
    <row r="11" spans="1:8" ht="66">
      <c r="A11" s="126"/>
      <c r="B11" s="142"/>
      <c r="C11" s="141" t="s">
        <v>11</v>
      </c>
      <c r="D11" s="129" t="s">
        <v>6</v>
      </c>
      <c r="E11" s="130" t="s">
        <v>466</v>
      </c>
      <c r="F11" s="131"/>
      <c r="G11" s="131"/>
      <c r="H11" s="121"/>
    </row>
    <row r="12" spans="1:8">
      <c r="A12" s="126">
        <f>A10+0.01</f>
        <v>2.0299999999999994</v>
      </c>
      <c r="B12" s="143"/>
      <c r="C12" s="144" t="s">
        <v>12</v>
      </c>
      <c r="D12" s="143"/>
      <c r="E12" s="145"/>
      <c r="F12" s="146"/>
      <c r="G12" s="131"/>
      <c r="H12" s="121"/>
    </row>
    <row r="13" spans="1:8" ht="52.8">
      <c r="A13" s="126"/>
      <c r="B13" s="147" t="s">
        <v>13</v>
      </c>
      <c r="C13" s="128" t="s">
        <v>14</v>
      </c>
      <c r="D13" s="148" t="s">
        <v>6</v>
      </c>
      <c r="E13" s="130">
        <v>730</v>
      </c>
      <c r="F13" s="131"/>
      <c r="G13" s="131">
        <f>F13*E13</f>
        <v>0</v>
      </c>
      <c r="H13" s="121"/>
    </row>
    <row r="14" spans="1:8">
      <c r="A14" s="126">
        <f>A12+0.01</f>
        <v>2.0399999999999991</v>
      </c>
      <c r="B14" s="149"/>
      <c r="C14" s="150" t="s">
        <v>15</v>
      </c>
      <c r="D14" s="149"/>
      <c r="E14" s="151"/>
      <c r="F14" s="152"/>
      <c r="G14" s="131"/>
      <c r="H14" s="121"/>
    </row>
    <row r="15" spans="1:8" ht="26.4">
      <c r="A15" s="126"/>
      <c r="B15" s="147" t="s">
        <v>231</v>
      </c>
      <c r="C15" s="128" t="s">
        <v>16</v>
      </c>
      <c r="D15" s="148" t="s">
        <v>6</v>
      </c>
      <c r="E15" s="153">
        <v>730</v>
      </c>
      <c r="F15" s="131"/>
      <c r="G15" s="131">
        <f>F15*E15</f>
        <v>0</v>
      </c>
      <c r="H15" s="121"/>
    </row>
    <row r="16" spans="1:8">
      <c r="A16" s="126">
        <f>A14+0.01</f>
        <v>2.0499999999999989</v>
      </c>
      <c r="B16" s="149"/>
      <c r="C16" s="150" t="s">
        <v>305</v>
      </c>
      <c r="D16" s="149"/>
      <c r="E16" s="151"/>
      <c r="F16" s="152"/>
      <c r="G16" s="131"/>
      <c r="H16" s="121"/>
    </row>
    <row r="17" spans="1:8" ht="66">
      <c r="A17" s="126"/>
      <c r="B17" s="147" t="s">
        <v>232</v>
      </c>
      <c r="C17" s="128" t="s">
        <v>17</v>
      </c>
      <c r="D17" s="148" t="s">
        <v>6</v>
      </c>
      <c r="E17" s="154">
        <v>1585</v>
      </c>
      <c r="F17" s="131"/>
      <c r="G17" s="131">
        <f>F17*E17</f>
        <v>0</v>
      </c>
      <c r="H17" s="121"/>
    </row>
    <row r="18" spans="1:8">
      <c r="A18" s="126">
        <f>A16+0.01</f>
        <v>2.0599999999999987</v>
      </c>
      <c r="B18" s="147"/>
      <c r="C18" s="155" t="s">
        <v>306</v>
      </c>
      <c r="D18" s="148"/>
      <c r="E18" s="154"/>
      <c r="F18" s="131"/>
      <c r="G18" s="131"/>
      <c r="H18" s="121"/>
    </row>
    <row r="19" spans="1:8" ht="52.8">
      <c r="A19" s="126" t="s">
        <v>308</v>
      </c>
      <c r="B19" s="156"/>
      <c r="C19" s="128" t="s">
        <v>226</v>
      </c>
      <c r="D19" s="148" t="s">
        <v>6</v>
      </c>
      <c r="E19" s="130" t="s">
        <v>441</v>
      </c>
      <c r="F19" s="131"/>
      <c r="G19" s="131"/>
      <c r="H19" s="121"/>
    </row>
    <row r="20" spans="1:8" ht="39.6">
      <c r="A20" s="126" t="s">
        <v>309</v>
      </c>
      <c r="B20" s="156"/>
      <c r="C20" s="157" t="s">
        <v>227</v>
      </c>
      <c r="D20" s="148" t="s">
        <v>6</v>
      </c>
      <c r="E20" s="154" t="s">
        <v>441</v>
      </c>
      <c r="F20" s="131"/>
      <c r="G20" s="131"/>
      <c r="H20" s="121"/>
    </row>
    <row r="21" spans="1:8">
      <c r="A21" s="126">
        <f>A18+0.01</f>
        <v>2.0699999999999985</v>
      </c>
      <c r="B21" s="149"/>
      <c r="C21" s="150" t="s">
        <v>18</v>
      </c>
      <c r="D21" s="149"/>
      <c r="E21" s="151"/>
      <c r="F21" s="146"/>
      <c r="G21" s="131"/>
      <c r="H21" s="121"/>
    </row>
    <row r="22" spans="1:8" ht="66">
      <c r="A22" s="126"/>
      <c r="B22" s="147" t="s">
        <v>233</v>
      </c>
      <c r="C22" s="128" t="s">
        <v>19</v>
      </c>
      <c r="D22" s="148" t="s">
        <v>6</v>
      </c>
      <c r="E22" s="275">
        <v>3500</v>
      </c>
      <c r="F22" s="131"/>
      <c r="G22" s="131">
        <f>F22*E22</f>
        <v>0</v>
      </c>
      <c r="H22" s="121"/>
    </row>
    <row r="23" spans="1:8">
      <c r="A23" s="158">
        <f>A21+0.01</f>
        <v>2.0799999999999983</v>
      </c>
      <c r="B23" s="149"/>
      <c r="C23" s="150" t="s">
        <v>21</v>
      </c>
      <c r="D23" s="149"/>
      <c r="E23" s="151"/>
      <c r="F23" s="146"/>
      <c r="G23" s="131"/>
      <c r="H23" s="121"/>
    </row>
    <row r="24" spans="1:8" ht="26.4">
      <c r="A24" s="158"/>
      <c r="B24" s="159" t="s">
        <v>234</v>
      </c>
      <c r="C24" s="128" t="s">
        <v>22</v>
      </c>
      <c r="D24" s="148" t="s">
        <v>23</v>
      </c>
      <c r="E24" s="275">
        <v>22</v>
      </c>
      <c r="F24" s="131"/>
      <c r="G24" s="131">
        <f>F24*E24</f>
        <v>0</v>
      </c>
      <c r="H24" s="121"/>
    </row>
    <row r="25" spans="1:8">
      <c r="A25" s="158">
        <f>A23+0.01</f>
        <v>2.0899999999999981</v>
      </c>
      <c r="B25" s="159"/>
      <c r="C25" s="155" t="s">
        <v>307</v>
      </c>
      <c r="D25" s="148"/>
      <c r="E25" s="154"/>
      <c r="F25" s="131"/>
      <c r="G25" s="131"/>
      <c r="H25" s="121"/>
    </row>
    <row r="26" spans="1:8" ht="52.8">
      <c r="A26" s="126"/>
      <c r="B26" s="159" t="s">
        <v>235</v>
      </c>
      <c r="C26" s="128" t="s">
        <v>24</v>
      </c>
      <c r="D26" s="148" t="s">
        <v>6</v>
      </c>
      <c r="E26" s="275">
        <v>55</v>
      </c>
      <c r="F26" s="131"/>
      <c r="G26" s="131">
        <f>F26*E26</f>
        <v>0</v>
      </c>
      <c r="H26" s="121"/>
    </row>
    <row r="27" spans="1:8" ht="26.4">
      <c r="A27" s="158">
        <f>A25+0.01</f>
        <v>2.0999999999999979</v>
      </c>
      <c r="B27" s="160" t="s">
        <v>598</v>
      </c>
      <c r="C27" s="256" t="s">
        <v>544</v>
      </c>
      <c r="D27" s="162"/>
      <c r="E27" s="154"/>
      <c r="F27" s="140"/>
      <c r="G27" s="131"/>
      <c r="H27" s="121"/>
    </row>
    <row r="28" spans="1:8" ht="79.2">
      <c r="A28" s="249"/>
      <c r="B28" s="215"/>
      <c r="C28" s="128" t="s">
        <v>545</v>
      </c>
      <c r="D28" s="148" t="s">
        <v>6</v>
      </c>
      <c r="E28" s="282">
        <v>150</v>
      </c>
      <c r="F28" s="255"/>
      <c r="G28" s="131"/>
      <c r="H28" s="210"/>
    </row>
    <row r="29" spans="1:8">
      <c r="A29" s="126"/>
      <c r="B29" s="163"/>
      <c r="C29" s="164" t="s">
        <v>25</v>
      </c>
      <c r="D29" s="165"/>
      <c r="E29" s="166"/>
      <c r="F29" s="167"/>
      <c r="G29" s="167">
        <f>SUM(G9:G28)</f>
        <v>0</v>
      </c>
      <c r="H29" s="121"/>
    </row>
    <row r="30" spans="1:8">
      <c r="A30" s="168">
        <v>3</v>
      </c>
      <c r="B30" s="169"/>
      <c r="C30" s="170" t="s">
        <v>626</v>
      </c>
      <c r="D30" s="169"/>
      <c r="E30" s="171"/>
      <c r="F30" s="172"/>
      <c r="G30" s="172"/>
      <c r="H30" s="121"/>
    </row>
    <row r="31" spans="1:8">
      <c r="A31" s="138"/>
      <c r="B31" s="142"/>
      <c r="C31" s="173"/>
      <c r="D31" s="138"/>
      <c r="E31" s="139"/>
      <c r="F31" s="140"/>
      <c r="G31" s="140"/>
      <c r="H31" s="121"/>
    </row>
    <row r="32" spans="1:8" ht="31.2">
      <c r="A32" s="138">
        <f>A30+0.01</f>
        <v>3.01</v>
      </c>
      <c r="B32" s="288" t="s">
        <v>627</v>
      </c>
      <c r="C32" s="289" t="s">
        <v>628</v>
      </c>
      <c r="D32" s="292" t="s">
        <v>28</v>
      </c>
      <c r="E32" s="130">
        <v>200</v>
      </c>
      <c r="F32" s="131"/>
      <c r="G32" s="131"/>
      <c r="H32" s="121"/>
    </row>
    <row r="33" spans="1:8" ht="31.2">
      <c r="A33" s="138">
        <f>A32+0.01</f>
        <v>3.0199999999999996</v>
      </c>
      <c r="B33" s="288" t="s">
        <v>629</v>
      </c>
      <c r="C33" s="289" t="s">
        <v>630</v>
      </c>
      <c r="D33" s="292" t="s">
        <v>20</v>
      </c>
      <c r="E33" s="130">
        <v>6</v>
      </c>
      <c r="F33" s="131"/>
      <c r="G33" s="131"/>
      <c r="H33" s="121"/>
    </row>
    <row r="34" spans="1:8">
      <c r="A34" s="138">
        <f t="shared" ref="A34" si="0">A33+0.01</f>
        <v>3.0299999999999994</v>
      </c>
      <c r="B34" s="174"/>
      <c r="C34" s="175"/>
      <c r="D34" s="138"/>
      <c r="E34" s="130"/>
      <c r="F34" s="131"/>
      <c r="G34" s="131">
        <f>F34*E34</f>
        <v>0</v>
      </c>
      <c r="H34" s="121"/>
    </row>
    <row r="35" spans="1:8">
      <c r="A35" s="165"/>
      <c r="B35" s="163"/>
      <c r="C35" s="164" t="s">
        <v>29</v>
      </c>
      <c r="D35" s="165"/>
      <c r="E35" s="166"/>
      <c r="F35" s="167"/>
      <c r="G35" s="167">
        <f>SUM(G31:G34)</f>
        <v>0</v>
      </c>
      <c r="H35" s="121"/>
    </row>
    <row r="36" spans="1:8">
      <c r="A36" s="168">
        <v>3</v>
      </c>
      <c r="B36" s="169"/>
      <c r="C36" s="170" t="s">
        <v>26</v>
      </c>
      <c r="D36" s="169"/>
      <c r="E36" s="171"/>
      <c r="F36" s="172"/>
      <c r="G36" s="172"/>
      <c r="H36" s="121"/>
    </row>
    <row r="37" spans="1:8">
      <c r="A37" s="138"/>
      <c r="B37" s="142"/>
      <c r="C37" s="173"/>
      <c r="D37" s="138"/>
      <c r="E37" s="139"/>
      <c r="F37" s="140"/>
      <c r="G37" s="140"/>
      <c r="H37" s="121"/>
    </row>
    <row r="38" spans="1:8" ht="52.8">
      <c r="A38" s="138">
        <f>A36+0.01</f>
        <v>3.01</v>
      </c>
      <c r="B38" s="160" t="s">
        <v>228</v>
      </c>
      <c r="C38" s="173" t="s">
        <v>525</v>
      </c>
      <c r="D38" s="129" t="s">
        <v>6</v>
      </c>
      <c r="E38" s="130" t="s">
        <v>303</v>
      </c>
      <c r="F38" s="131"/>
      <c r="G38" s="131"/>
      <c r="H38" s="121"/>
    </row>
    <row r="39" spans="1:8" ht="52.8">
      <c r="A39" s="138">
        <f>A38+0.01</f>
        <v>3.0199999999999996</v>
      </c>
      <c r="B39" s="160" t="s">
        <v>228</v>
      </c>
      <c r="C39" s="173" t="s">
        <v>526</v>
      </c>
      <c r="D39" s="138" t="s">
        <v>28</v>
      </c>
      <c r="E39" s="130" t="s">
        <v>303</v>
      </c>
      <c r="F39" s="131"/>
      <c r="G39" s="131"/>
      <c r="H39" s="121"/>
    </row>
    <row r="40" spans="1:8" ht="52.8">
      <c r="A40" s="138">
        <f t="shared" ref="A40" si="1">A39+0.01</f>
        <v>3.0299999999999994</v>
      </c>
      <c r="B40" s="174" t="s">
        <v>236</v>
      </c>
      <c r="C40" s="175" t="s">
        <v>527</v>
      </c>
      <c r="D40" s="138" t="s">
        <v>28</v>
      </c>
      <c r="E40" s="130">
        <v>15</v>
      </c>
      <c r="F40" s="131"/>
      <c r="G40" s="131">
        <f>F40*E40</f>
        <v>0</v>
      </c>
      <c r="H40" s="121"/>
    </row>
    <row r="41" spans="1:8" ht="79.2">
      <c r="A41" s="217">
        <f>A40+0.01</f>
        <v>3.0399999999999991</v>
      </c>
      <c r="B41" s="230" t="s">
        <v>599</v>
      </c>
      <c r="C41" s="175" t="s">
        <v>524</v>
      </c>
      <c r="D41" s="129" t="s">
        <v>6</v>
      </c>
      <c r="E41" s="275">
        <v>850</v>
      </c>
      <c r="F41" s="213"/>
      <c r="G41" s="131">
        <f>F41*E41</f>
        <v>0</v>
      </c>
      <c r="H41" s="210"/>
    </row>
    <row r="42" spans="1:8" ht="66">
      <c r="A42" s="217">
        <f>A41+0.01</f>
        <v>3.0499999999999989</v>
      </c>
      <c r="B42" s="230" t="s">
        <v>528</v>
      </c>
      <c r="C42" s="175" t="s">
        <v>523</v>
      </c>
      <c r="D42" s="138" t="s">
        <v>28</v>
      </c>
      <c r="E42" s="275">
        <v>325</v>
      </c>
      <c r="F42" s="213"/>
      <c r="G42" s="131">
        <f>F42*E42</f>
        <v>0</v>
      </c>
      <c r="H42" s="210"/>
    </row>
    <row r="43" spans="1:8">
      <c r="A43" s="165"/>
      <c r="B43" s="163"/>
      <c r="C43" s="164" t="s">
        <v>29</v>
      </c>
      <c r="D43" s="165"/>
      <c r="E43" s="166"/>
      <c r="F43" s="167"/>
      <c r="G43" s="167">
        <f>SUM(G37:G42)</f>
        <v>0</v>
      </c>
      <c r="H43" s="121"/>
    </row>
    <row r="44" spans="1:8">
      <c r="A44" s="178">
        <v>4</v>
      </c>
      <c r="B44" s="178"/>
      <c r="C44" s="179" t="s">
        <v>30</v>
      </c>
      <c r="D44" s="178"/>
      <c r="E44" s="180"/>
      <c r="F44" s="181"/>
      <c r="G44" s="181"/>
      <c r="H44" s="121"/>
    </row>
    <row r="45" spans="1:8" ht="66">
      <c r="A45" s="182">
        <f>A44+0.01</f>
        <v>4.01</v>
      </c>
      <c r="B45" s="160" t="s">
        <v>31</v>
      </c>
      <c r="C45" s="173" t="s">
        <v>438</v>
      </c>
      <c r="D45" s="129" t="s">
        <v>6</v>
      </c>
      <c r="E45" s="275">
        <v>1700</v>
      </c>
      <c r="F45" s="131"/>
      <c r="G45" s="131">
        <f>F45*E45</f>
        <v>0</v>
      </c>
      <c r="H45" s="121"/>
    </row>
    <row r="46" spans="1:8" ht="66">
      <c r="A46" s="182">
        <f t="shared" ref="A46:A48" si="2">A45+0.01</f>
        <v>4.0199999999999996</v>
      </c>
      <c r="B46" s="160" t="s">
        <v>291</v>
      </c>
      <c r="C46" s="173" t="s">
        <v>290</v>
      </c>
      <c r="D46" s="129" t="s">
        <v>6</v>
      </c>
      <c r="E46" s="130">
        <v>275</v>
      </c>
      <c r="F46" s="131"/>
      <c r="G46" s="131">
        <f t="shared" ref="G46:G48" si="3">F46*E46</f>
        <v>0</v>
      </c>
      <c r="H46" s="121"/>
    </row>
    <row r="47" spans="1:8" ht="66">
      <c r="A47" s="182">
        <f t="shared" si="2"/>
        <v>4.0299999999999994</v>
      </c>
      <c r="B47" s="160" t="s">
        <v>31</v>
      </c>
      <c r="C47" s="173" t="s">
        <v>436</v>
      </c>
      <c r="D47" s="129" t="s">
        <v>6</v>
      </c>
      <c r="E47" s="130">
        <v>80</v>
      </c>
      <c r="F47" s="131"/>
      <c r="G47" s="131">
        <f t="shared" si="3"/>
        <v>0</v>
      </c>
      <c r="H47" s="121"/>
    </row>
    <row r="48" spans="1:8" ht="66">
      <c r="A48" s="182">
        <f t="shared" si="2"/>
        <v>4.0399999999999991</v>
      </c>
      <c r="B48" s="177" t="s">
        <v>256</v>
      </c>
      <c r="C48" s="173" t="s">
        <v>437</v>
      </c>
      <c r="D48" s="183" t="s">
        <v>6</v>
      </c>
      <c r="E48" s="275">
        <v>185</v>
      </c>
      <c r="F48" s="131"/>
      <c r="G48" s="131">
        <f t="shared" si="3"/>
        <v>0</v>
      </c>
      <c r="H48" s="121"/>
    </row>
    <row r="49" spans="1:8">
      <c r="A49" s="165"/>
      <c r="B49" s="163"/>
      <c r="C49" s="184" t="s">
        <v>32</v>
      </c>
      <c r="D49" s="165"/>
      <c r="E49" s="166"/>
      <c r="F49" s="167"/>
      <c r="G49" s="167">
        <f>SUM(G45:G48)</f>
        <v>0</v>
      </c>
      <c r="H49" s="121"/>
    </row>
    <row r="50" spans="1:8">
      <c r="A50" s="178">
        <v>5</v>
      </c>
      <c r="B50" s="178"/>
      <c r="C50" s="179" t="s">
        <v>33</v>
      </c>
      <c r="D50" s="178"/>
      <c r="E50" s="180"/>
      <c r="F50" s="181"/>
      <c r="G50" s="181"/>
      <c r="H50" s="121"/>
    </row>
    <row r="51" spans="1:8" ht="105.6">
      <c r="A51" s="182">
        <f>A50+0.01</f>
        <v>5.01</v>
      </c>
      <c r="B51" s="174" t="s">
        <v>34</v>
      </c>
      <c r="C51" s="141" t="s">
        <v>439</v>
      </c>
      <c r="D51" s="138" t="s">
        <v>28</v>
      </c>
      <c r="E51" s="275">
        <v>40</v>
      </c>
      <c r="F51" s="131"/>
      <c r="G51" s="131">
        <f t="shared" ref="G51:G58" si="4">F51*E51</f>
        <v>0</v>
      </c>
      <c r="H51" s="121"/>
    </row>
    <row r="52" spans="1:8" ht="105.6">
      <c r="A52" s="182">
        <f t="shared" ref="A52:A69" si="5">A51+0.01</f>
        <v>5.0199999999999996</v>
      </c>
      <c r="B52" s="156" t="s">
        <v>263</v>
      </c>
      <c r="C52" s="141" t="s">
        <v>532</v>
      </c>
      <c r="D52" s="138" t="s">
        <v>262</v>
      </c>
      <c r="E52" s="130">
        <v>2</v>
      </c>
      <c r="F52" s="131"/>
      <c r="G52" s="131">
        <f t="shared" si="4"/>
        <v>0</v>
      </c>
      <c r="H52" s="121"/>
    </row>
    <row r="53" spans="1:8" ht="92.4">
      <c r="A53" s="182">
        <f t="shared" si="5"/>
        <v>5.0299999999999994</v>
      </c>
      <c r="B53" s="156" t="s">
        <v>36</v>
      </c>
      <c r="C53" s="128" t="s">
        <v>575</v>
      </c>
      <c r="D53" s="138" t="s">
        <v>262</v>
      </c>
      <c r="E53" s="130">
        <v>1</v>
      </c>
      <c r="F53" s="131"/>
      <c r="G53" s="131">
        <f t="shared" si="4"/>
        <v>0</v>
      </c>
      <c r="H53" s="121"/>
    </row>
    <row r="54" spans="1:8" ht="99" customHeight="1">
      <c r="A54" s="182">
        <f t="shared" si="5"/>
        <v>5.0399999999999991</v>
      </c>
      <c r="B54" s="156" t="s">
        <v>264</v>
      </c>
      <c r="C54" s="128" t="s">
        <v>522</v>
      </c>
      <c r="D54" s="138" t="s">
        <v>262</v>
      </c>
      <c r="E54" s="130">
        <v>1</v>
      </c>
      <c r="F54" s="131"/>
      <c r="G54" s="131">
        <f t="shared" si="4"/>
        <v>0</v>
      </c>
      <c r="H54" s="121"/>
    </row>
    <row r="55" spans="1:8" ht="79.2">
      <c r="A55" s="182">
        <f t="shared" si="5"/>
        <v>5.0499999999999989</v>
      </c>
      <c r="B55" s="160" t="s">
        <v>519</v>
      </c>
      <c r="C55" s="173" t="s">
        <v>573</v>
      </c>
      <c r="D55" s="129" t="s">
        <v>37</v>
      </c>
      <c r="E55" s="275">
        <v>40</v>
      </c>
      <c r="F55" s="131"/>
      <c r="G55" s="131">
        <f t="shared" si="4"/>
        <v>0</v>
      </c>
      <c r="H55" s="121"/>
    </row>
    <row r="56" spans="1:8" ht="66">
      <c r="A56" s="182">
        <f t="shared" si="5"/>
        <v>5.0599999999999987</v>
      </c>
      <c r="B56" s="160" t="s">
        <v>631</v>
      </c>
      <c r="C56" s="173" t="s">
        <v>573</v>
      </c>
      <c r="D56" s="129" t="s">
        <v>37</v>
      </c>
      <c r="E56" s="287">
        <v>25</v>
      </c>
      <c r="F56" s="293"/>
      <c r="G56" s="293">
        <f t="shared" si="4"/>
        <v>0</v>
      </c>
      <c r="H56" s="281"/>
    </row>
    <row r="57" spans="1:8" ht="52.8">
      <c r="A57" s="182">
        <f t="shared" si="5"/>
        <v>5.0699999999999985</v>
      </c>
      <c r="B57" s="160" t="s">
        <v>38</v>
      </c>
      <c r="C57" s="141" t="s">
        <v>572</v>
      </c>
      <c r="D57" s="129" t="s">
        <v>6</v>
      </c>
      <c r="E57" s="275">
        <v>15</v>
      </c>
      <c r="F57" s="131"/>
      <c r="G57" s="131">
        <f t="shared" si="4"/>
        <v>0</v>
      </c>
      <c r="H57" s="121"/>
    </row>
    <row r="58" spans="1:8" ht="39.6">
      <c r="A58" s="182">
        <f t="shared" si="5"/>
        <v>5.0799999999999983</v>
      </c>
      <c r="B58" s="176" t="s">
        <v>281</v>
      </c>
      <c r="C58" s="128" t="s">
        <v>39</v>
      </c>
      <c r="D58" s="129" t="s">
        <v>6</v>
      </c>
      <c r="E58" s="275">
        <v>10</v>
      </c>
      <c r="F58" s="131"/>
      <c r="G58" s="131">
        <f t="shared" si="4"/>
        <v>0</v>
      </c>
      <c r="H58" s="121"/>
    </row>
    <row r="59" spans="1:8" ht="66">
      <c r="A59" s="182">
        <f t="shared" si="5"/>
        <v>5.0899999999999981</v>
      </c>
      <c r="B59" s="177" t="s">
        <v>302</v>
      </c>
      <c r="C59" s="141" t="s">
        <v>298</v>
      </c>
      <c r="D59" s="129" t="s">
        <v>6</v>
      </c>
      <c r="E59" s="130">
        <v>22</v>
      </c>
      <c r="F59" s="293"/>
      <c r="G59" s="293"/>
      <c r="H59" s="281"/>
    </row>
    <row r="60" spans="1:8" ht="135.75" customHeight="1">
      <c r="A60" s="182">
        <f t="shared" si="5"/>
        <v>5.0999999999999979</v>
      </c>
      <c r="B60" s="160" t="s">
        <v>282</v>
      </c>
      <c r="C60" s="141" t="s">
        <v>574</v>
      </c>
      <c r="D60" s="129" t="s">
        <v>6</v>
      </c>
      <c r="E60" s="275">
        <v>40</v>
      </c>
      <c r="F60" s="131"/>
      <c r="G60" s="131">
        <f t="shared" ref="G60" si="6">F60*E60</f>
        <v>0</v>
      </c>
      <c r="H60" s="121"/>
    </row>
    <row r="61" spans="1:8" ht="52.8">
      <c r="A61" s="182">
        <f t="shared" si="5"/>
        <v>5.1099999999999977</v>
      </c>
      <c r="B61" s="160" t="s">
        <v>283</v>
      </c>
      <c r="C61" s="173" t="s">
        <v>284</v>
      </c>
      <c r="D61" s="129" t="s">
        <v>6</v>
      </c>
      <c r="E61" s="283">
        <v>12</v>
      </c>
      <c r="F61" s="131"/>
      <c r="G61" s="131">
        <f>F61*E61</f>
        <v>0</v>
      </c>
      <c r="H61" s="121"/>
    </row>
    <row r="62" spans="1:8" ht="39.6">
      <c r="A62" s="182">
        <f t="shared" si="5"/>
        <v>5.1199999999999974</v>
      </c>
      <c r="B62" s="160" t="s">
        <v>451</v>
      </c>
      <c r="C62" s="173" t="s">
        <v>467</v>
      </c>
      <c r="D62" s="129" t="s">
        <v>450</v>
      </c>
      <c r="E62" s="185" t="s">
        <v>303</v>
      </c>
      <c r="F62" s="131"/>
      <c r="G62" s="131"/>
      <c r="H62" s="121"/>
    </row>
    <row r="63" spans="1:8" ht="52.8">
      <c r="A63" s="182">
        <f t="shared" si="5"/>
        <v>5.1299999999999972</v>
      </c>
      <c r="B63" s="176" t="s">
        <v>285</v>
      </c>
      <c r="C63" s="141" t="s">
        <v>600</v>
      </c>
      <c r="D63" s="129" t="s">
        <v>6</v>
      </c>
      <c r="E63" s="130">
        <v>11</v>
      </c>
      <c r="F63" s="131"/>
      <c r="G63" s="131">
        <f t="shared" ref="G63:G69" si="7">F63*E63</f>
        <v>0</v>
      </c>
      <c r="H63" s="121"/>
    </row>
    <row r="64" spans="1:8" ht="79.2">
      <c r="A64" s="182">
        <f t="shared" si="5"/>
        <v>5.139999999999997</v>
      </c>
      <c r="B64" s="177" t="s">
        <v>296</v>
      </c>
      <c r="C64" s="141" t="s">
        <v>297</v>
      </c>
      <c r="D64" s="129" t="s">
        <v>6</v>
      </c>
      <c r="E64" s="130">
        <v>140</v>
      </c>
      <c r="F64" s="131"/>
      <c r="G64" s="131">
        <f t="shared" si="7"/>
        <v>0</v>
      </c>
      <c r="H64" s="121"/>
    </row>
    <row r="65" spans="1:8" ht="52.8">
      <c r="A65" s="182">
        <f t="shared" si="5"/>
        <v>5.1499999999999968</v>
      </c>
      <c r="B65" s="177" t="s">
        <v>304</v>
      </c>
      <c r="C65" s="141" t="s">
        <v>469</v>
      </c>
      <c r="D65" s="129" t="s">
        <v>6</v>
      </c>
      <c r="E65" s="275">
        <v>55</v>
      </c>
      <c r="F65" s="131"/>
      <c r="G65" s="131">
        <f t="shared" si="7"/>
        <v>0</v>
      </c>
      <c r="H65" s="121"/>
    </row>
    <row r="66" spans="1:8" ht="66">
      <c r="A66" s="182">
        <f t="shared" si="5"/>
        <v>5.1599999999999966</v>
      </c>
      <c r="B66" s="28" t="s">
        <v>470</v>
      </c>
      <c r="C66" s="29" t="s">
        <v>27</v>
      </c>
      <c r="D66" s="26" t="s">
        <v>28</v>
      </c>
      <c r="E66" s="284">
        <v>35</v>
      </c>
      <c r="F66" s="27"/>
      <c r="G66" s="27">
        <f t="shared" si="7"/>
        <v>0</v>
      </c>
      <c r="H66" s="191"/>
    </row>
    <row r="67" spans="1:8" ht="79.2">
      <c r="A67" s="182">
        <f t="shared" si="5"/>
        <v>5.1699999999999964</v>
      </c>
      <c r="B67" s="177" t="s">
        <v>468</v>
      </c>
      <c r="C67" s="141" t="s">
        <v>464</v>
      </c>
      <c r="D67" s="129" t="s">
        <v>28</v>
      </c>
      <c r="E67" s="130">
        <v>27</v>
      </c>
      <c r="F67" s="131"/>
      <c r="G67" s="131">
        <f t="shared" si="7"/>
        <v>0</v>
      </c>
      <c r="H67" s="121"/>
    </row>
    <row r="68" spans="1:8">
      <c r="A68" s="182">
        <f t="shared" si="5"/>
        <v>5.1799999999999962</v>
      </c>
      <c r="B68" s="160" t="s">
        <v>40</v>
      </c>
      <c r="C68" s="161" t="s">
        <v>601</v>
      </c>
      <c r="D68" s="138" t="s">
        <v>35</v>
      </c>
      <c r="E68" s="185">
        <v>1</v>
      </c>
      <c r="F68" s="131"/>
      <c r="G68" s="131">
        <f t="shared" si="7"/>
        <v>0</v>
      </c>
      <c r="H68" s="121"/>
    </row>
    <row r="69" spans="1:8" ht="39.6">
      <c r="A69" s="182">
        <f t="shared" si="5"/>
        <v>5.1899999999999959</v>
      </c>
      <c r="B69" s="215" t="s">
        <v>535</v>
      </c>
      <c r="C69" s="216" t="s">
        <v>507</v>
      </c>
      <c r="D69" s="217" t="s">
        <v>6</v>
      </c>
      <c r="E69" s="214">
        <v>40</v>
      </c>
      <c r="F69" s="213"/>
      <c r="G69" s="131">
        <f t="shared" si="7"/>
        <v>0</v>
      </c>
      <c r="H69" s="210"/>
    </row>
    <row r="70" spans="1:8">
      <c r="A70" s="165"/>
      <c r="B70" s="163"/>
      <c r="C70" s="164" t="s">
        <v>43</v>
      </c>
      <c r="D70" s="165"/>
      <c r="E70" s="166"/>
      <c r="F70" s="167"/>
      <c r="G70" s="167">
        <f>SUM(G50:G69)</f>
        <v>0</v>
      </c>
      <c r="H70" s="121"/>
    </row>
    <row r="71" spans="1:8">
      <c r="A71" s="178">
        <v>6</v>
      </c>
      <c r="B71" s="178"/>
      <c r="C71" s="186" t="s">
        <v>44</v>
      </c>
      <c r="D71" s="178"/>
      <c r="E71" s="180"/>
      <c r="F71" s="181"/>
      <c r="G71" s="181"/>
      <c r="H71" s="121"/>
    </row>
    <row r="72" spans="1:8" ht="145.19999999999999">
      <c r="A72" s="182">
        <f>A71+0.01</f>
        <v>6.01</v>
      </c>
      <c r="B72" s="176" t="s">
        <v>45</v>
      </c>
      <c r="C72" s="141" t="s">
        <v>543</v>
      </c>
      <c r="D72" s="129" t="s">
        <v>6</v>
      </c>
      <c r="E72" s="275">
        <v>740</v>
      </c>
      <c r="F72" s="131"/>
      <c r="G72" s="140">
        <f>F72*E72</f>
        <v>0</v>
      </c>
      <c r="H72" s="121"/>
    </row>
    <row r="73" spans="1:8" ht="78.599999999999994">
      <c r="A73" s="182">
        <f t="shared" ref="A73:A74" si="8">A72+0.01</f>
        <v>6.02</v>
      </c>
      <c r="B73" s="176" t="s">
        <v>541</v>
      </c>
      <c r="C73" s="141" t="s">
        <v>542</v>
      </c>
      <c r="D73" s="129" t="s">
        <v>6</v>
      </c>
      <c r="E73" s="282">
        <v>425</v>
      </c>
      <c r="F73" s="213"/>
      <c r="G73" s="140">
        <f>F73*E73</f>
        <v>0</v>
      </c>
      <c r="H73" s="210"/>
    </row>
    <row r="74" spans="1:8" ht="66">
      <c r="A74" s="182">
        <f t="shared" si="8"/>
        <v>6.0299999999999994</v>
      </c>
      <c r="B74" s="160" t="s">
        <v>248</v>
      </c>
      <c r="C74" s="141" t="s">
        <v>529</v>
      </c>
      <c r="D74" s="129" t="s">
        <v>6</v>
      </c>
      <c r="E74" s="275">
        <v>20</v>
      </c>
      <c r="F74" s="140"/>
      <c r="G74" s="140">
        <f>F74*E74</f>
        <v>0</v>
      </c>
      <c r="H74" s="121"/>
    </row>
    <row r="75" spans="1:8" ht="79.2">
      <c r="A75" s="182">
        <f t="shared" ref="A75" si="9">A74+0.01</f>
        <v>6.0399999999999991</v>
      </c>
      <c r="B75" s="176" t="s">
        <v>41</v>
      </c>
      <c r="C75" s="141" t="s">
        <v>530</v>
      </c>
      <c r="D75" s="129" t="s">
        <v>6</v>
      </c>
      <c r="E75" s="283">
        <v>35</v>
      </c>
      <c r="F75" s="131"/>
      <c r="G75" s="140">
        <f>F75*E75</f>
        <v>0</v>
      </c>
      <c r="H75" s="121"/>
    </row>
    <row r="76" spans="1:8">
      <c r="A76" s="187"/>
      <c r="B76" s="187"/>
      <c r="C76" s="184" t="s">
        <v>46</v>
      </c>
      <c r="D76" s="165"/>
      <c r="E76" s="166"/>
      <c r="F76" s="167"/>
      <c r="G76" s="167">
        <f>SUM(G71:G75)</f>
        <v>0</v>
      </c>
      <c r="H76" s="121"/>
    </row>
    <row r="77" spans="1:8">
      <c r="A77" s="233">
        <v>7</v>
      </c>
      <c r="B77" s="233"/>
      <c r="C77" s="234" t="s">
        <v>491</v>
      </c>
      <c r="D77" s="235"/>
      <c r="E77" s="236"/>
      <c r="F77" s="237"/>
      <c r="G77" s="237"/>
      <c r="H77" s="210"/>
    </row>
    <row r="78" spans="1:8" ht="26.4">
      <c r="A78" s="215">
        <v>7.01</v>
      </c>
      <c r="B78" s="215" t="s">
        <v>511</v>
      </c>
      <c r="C78" s="216" t="s">
        <v>531</v>
      </c>
      <c r="D78" s="217" t="s">
        <v>42</v>
      </c>
      <c r="E78" s="212">
        <v>150</v>
      </c>
      <c r="F78" s="218"/>
      <c r="G78" s="218">
        <f>F78*E78</f>
        <v>0</v>
      </c>
      <c r="H78" s="210"/>
    </row>
    <row r="79" spans="1:8" ht="28.8">
      <c r="A79" s="215">
        <f>A78+0.01</f>
        <v>7.02</v>
      </c>
      <c r="B79" s="215" t="s">
        <v>511</v>
      </c>
      <c r="C79" s="219" t="s">
        <v>539</v>
      </c>
      <c r="D79" s="217" t="s">
        <v>42</v>
      </c>
      <c r="E79" s="212">
        <v>150</v>
      </c>
      <c r="F79" s="218"/>
      <c r="G79" s="218">
        <f>F79*E79</f>
        <v>0</v>
      </c>
      <c r="H79" s="210"/>
    </row>
    <row r="80" spans="1:8" ht="26.4">
      <c r="A80" s="215">
        <f t="shared" ref="A80:A95" si="10">A79+0.01</f>
        <v>7.0299999999999994</v>
      </c>
      <c r="B80" s="215" t="s">
        <v>602</v>
      </c>
      <c r="C80" s="216" t="s">
        <v>617</v>
      </c>
      <c r="D80" s="217" t="s">
        <v>47</v>
      </c>
      <c r="E80" s="212">
        <v>1</v>
      </c>
      <c r="F80" s="218"/>
      <c r="G80" s="218">
        <f t="shared" ref="G80:G81" si="11">F80*E80</f>
        <v>0</v>
      </c>
      <c r="H80" s="210"/>
    </row>
    <row r="81" spans="1:8">
      <c r="A81" s="215">
        <f t="shared" si="10"/>
        <v>7.0399999999999991</v>
      </c>
      <c r="B81" s="215" t="s">
        <v>618</v>
      </c>
      <c r="C81" s="216" t="s">
        <v>619</v>
      </c>
      <c r="D81" s="217" t="s">
        <v>20</v>
      </c>
      <c r="E81" s="212">
        <v>1</v>
      </c>
      <c r="F81" s="218"/>
      <c r="G81" s="218">
        <f t="shared" si="11"/>
        <v>0</v>
      </c>
      <c r="H81" s="210"/>
    </row>
    <row r="82" spans="1:8" ht="26.4">
      <c r="A82" s="215">
        <f t="shared" si="10"/>
        <v>7.0499999999999989</v>
      </c>
      <c r="B82" s="215" t="s">
        <v>533</v>
      </c>
      <c r="C82" s="219" t="s">
        <v>603</v>
      </c>
      <c r="D82" s="192" t="s">
        <v>28</v>
      </c>
      <c r="E82" s="285">
        <v>30</v>
      </c>
      <c r="F82" s="209"/>
      <c r="G82" s="209">
        <f>F82*E82</f>
        <v>0</v>
      </c>
      <c r="H82" s="210"/>
    </row>
    <row r="83" spans="1:8" ht="46.8">
      <c r="A83" s="215">
        <f t="shared" si="10"/>
        <v>7.0599999999999987</v>
      </c>
      <c r="B83" s="288" t="s">
        <v>620</v>
      </c>
      <c r="C83" s="289" t="s">
        <v>621</v>
      </c>
      <c r="D83" s="250" t="s">
        <v>622</v>
      </c>
      <c r="E83" s="291">
        <v>1</v>
      </c>
      <c r="F83" s="252"/>
      <c r="G83" s="252">
        <f>F83*E83</f>
        <v>0</v>
      </c>
      <c r="H83" s="253"/>
    </row>
    <row r="84" spans="1:8" ht="62.4">
      <c r="A84" s="215">
        <f t="shared" si="10"/>
        <v>7.0699999999999985</v>
      </c>
      <c r="B84" s="288" t="s">
        <v>646</v>
      </c>
      <c r="C84" s="289" t="s">
        <v>608</v>
      </c>
      <c r="D84" s="250" t="s">
        <v>47</v>
      </c>
      <c r="E84" s="251">
        <v>5</v>
      </c>
      <c r="F84" s="252"/>
      <c r="G84" s="252">
        <f>F84*E84</f>
        <v>0</v>
      </c>
      <c r="H84" s="253"/>
    </row>
    <row r="85" spans="1:8" ht="78">
      <c r="A85" s="215">
        <f t="shared" si="10"/>
        <v>7.0799999999999983</v>
      </c>
      <c r="B85" s="288" t="s">
        <v>623</v>
      </c>
      <c r="C85" s="289" t="s">
        <v>624</v>
      </c>
      <c r="D85" s="250" t="s">
        <v>622</v>
      </c>
      <c r="E85" s="251">
        <v>1</v>
      </c>
      <c r="F85" s="252"/>
      <c r="G85" s="252">
        <f>F85*E85</f>
        <v>0</v>
      </c>
      <c r="H85" s="253"/>
    </row>
    <row r="86" spans="1:8">
      <c r="A86" s="215">
        <f t="shared" si="10"/>
        <v>7.0899999999999981</v>
      </c>
      <c r="B86" s="215" t="s">
        <v>540</v>
      </c>
      <c r="C86" s="219" t="s">
        <v>604</v>
      </c>
      <c r="D86" s="192" t="s">
        <v>47</v>
      </c>
      <c r="E86" s="212">
        <v>1</v>
      </c>
      <c r="F86" s="218"/>
      <c r="G86" s="209">
        <f t="shared" ref="G86:G95" si="12">F86*E86</f>
        <v>0</v>
      </c>
      <c r="H86" s="210"/>
    </row>
    <row r="87" spans="1:8">
      <c r="A87" s="215">
        <f t="shared" si="10"/>
        <v>7.0999999999999979</v>
      </c>
      <c r="B87" s="215" t="s">
        <v>643</v>
      </c>
      <c r="C87" s="254" t="s">
        <v>546</v>
      </c>
      <c r="D87" s="217" t="s">
        <v>47</v>
      </c>
      <c r="E87" s="282">
        <v>1</v>
      </c>
      <c r="F87" s="218"/>
      <c r="G87" s="209"/>
      <c r="H87" s="210"/>
    </row>
    <row r="88" spans="1:8" ht="52.8">
      <c r="A88" s="215">
        <f t="shared" si="10"/>
        <v>7.1099999999999977</v>
      </c>
      <c r="B88" s="276" t="s">
        <v>607</v>
      </c>
      <c r="C88" s="290" t="s">
        <v>612</v>
      </c>
      <c r="D88" s="278" t="s">
        <v>610</v>
      </c>
      <c r="E88" s="287">
        <v>1</v>
      </c>
      <c r="F88" s="280"/>
      <c r="G88" s="280"/>
      <c r="H88" s="281"/>
    </row>
    <row r="89" spans="1:8" ht="46.8">
      <c r="A89" s="215">
        <f t="shared" si="10"/>
        <v>7.1199999999999974</v>
      </c>
      <c r="B89" s="288" t="s">
        <v>609</v>
      </c>
      <c r="C89" s="289" t="s">
        <v>611</v>
      </c>
      <c r="D89" s="278" t="s">
        <v>610</v>
      </c>
      <c r="E89" s="287">
        <v>1</v>
      </c>
      <c r="F89" s="280"/>
      <c r="G89" s="280"/>
      <c r="H89" s="281"/>
    </row>
    <row r="90" spans="1:8" ht="31.2">
      <c r="A90" s="215">
        <f t="shared" si="10"/>
        <v>7.1299999999999972</v>
      </c>
      <c r="B90" s="288" t="s">
        <v>615</v>
      </c>
      <c r="C90" s="289" t="s">
        <v>616</v>
      </c>
      <c r="D90" s="278" t="s">
        <v>347</v>
      </c>
      <c r="E90" s="287">
        <v>3</v>
      </c>
      <c r="F90" s="280"/>
      <c r="G90" s="280"/>
      <c r="H90" s="281"/>
    </row>
    <row r="91" spans="1:8" ht="62.4">
      <c r="A91" s="215">
        <f t="shared" si="10"/>
        <v>7.139999999999997</v>
      </c>
      <c r="B91" s="288" t="s">
        <v>614</v>
      </c>
      <c r="C91" s="289" t="s">
        <v>613</v>
      </c>
      <c r="D91" s="278" t="s">
        <v>610</v>
      </c>
      <c r="E91" s="287">
        <v>1</v>
      </c>
      <c r="F91" s="280"/>
      <c r="G91" s="280"/>
      <c r="H91" s="281"/>
    </row>
    <row r="92" spans="1:8">
      <c r="A92" s="215">
        <f t="shared" si="10"/>
        <v>7.1499999999999968</v>
      </c>
      <c r="B92" s="211" t="s">
        <v>548</v>
      </c>
      <c r="C92" s="216" t="s">
        <v>547</v>
      </c>
      <c r="D92" s="217" t="s">
        <v>47</v>
      </c>
      <c r="E92" s="214">
        <v>1</v>
      </c>
      <c r="F92" s="280"/>
      <c r="G92" s="280"/>
      <c r="H92" s="281"/>
    </row>
    <row r="93" spans="1:8" ht="26.4">
      <c r="A93" s="215">
        <f t="shared" si="10"/>
        <v>7.1599999999999966</v>
      </c>
      <c r="B93" s="215" t="s">
        <v>553</v>
      </c>
      <c r="C93" s="286" t="s">
        <v>554</v>
      </c>
      <c r="D93" s="217" t="s">
        <v>47</v>
      </c>
      <c r="E93" s="212">
        <v>3</v>
      </c>
      <c r="F93" s="218"/>
      <c r="G93" s="209">
        <f t="shared" si="12"/>
        <v>0</v>
      </c>
      <c r="H93" s="210"/>
    </row>
    <row r="94" spans="1:8" ht="66">
      <c r="A94" s="215">
        <f t="shared" si="10"/>
        <v>7.1699999999999964</v>
      </c>
      <c r="B94" s="276" t="s">
        <v>605</v>
      </c>
      <c r="C94" s="141" t="s">
        <v>606</v>
      </c>
      <c r="D94" s="278" t="s">
        <v>586</v>
      </c>
      <c r="E94" s="287">
        <v>900</v>
      </c>
      <c r="F94" s="280"/>
      <c r="G94" s="209">
        <f>F94*E94</f>
        <v>0</v>
      </c>
      <c r="H94" s="281"/>
    </row>
    <row r="95" spans="1:8">
      <c r="A95" s="215">
        <f t="shared" si="10"/>
        <v>7.1799999999999962</v>
      </c>
      <c r="B95" s="276" t="s">
        <v>589</v>
      </c>
      <c r="C95" s="277" t="s">
        <v>590</v>
      </c>
      <c r="D95" s="278" t="s">
        <v>47</v>
      </c>
      <c r="E95" s="279">
        <v>32</v>
      </c>
      <c r="F95" s="280"/>
      <c r="G95" s="209">
        <f t="shared" si="12"/>
        <v>0</v>
      </c>
      <c r="H95" s="281"/>
    </row>
    <row r="96" spans="1:8">
      <c r="A96" s="238"/>
      <c r="B96" s="238"/>
      <c r="C96" s="239" t="s">
        <v>496</v>
      </c>
      <c r="D96" s="240"/>
      <c r="E96" s="241"/>
      <c r="F96" s="242"/>
      <c r="G96" s="242">
        <f>SUM(G78:G95)</f>
        <v>0</v>
      </c>
      <c r="H96" s="210"/>
    </row>
    <row r="97" spans="1:8">
      <c r="A97" s="499" t="s">
        <v>0</v>
      </c>
      <c r="B97" s="499"/>
      <c r="C97" s="499"/>
      <c r="D97" s="499"/>
      <c r="E97" s="188"/>
      <c r="F97" s="188"/>
      <c r="G97" s="188">
        <f>G76+G70+G49+G43+G29+G6+G96</f>
        <v>0</v>
      </c>
      <c r="H97" s="269"/>
    </row>
  </sheetData>
  <mergeCells count="9">
    <mergeCell ref="A1:H1"/>
    <mergeCell ref="G2:G3"/>
    <mergeCell ref="E2:E3"/>
    <mergeCell ref="F2:F3"/>
    <mergeCell ref="A97:D97"/>
    <mergeCell ref="A2:A3"/>
    <mergeCell ref="B2:B3"/>
    <mergeCell ref="C2:C3"/>
    <mergeCell ref="D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9714-13AC-4A3D-B56E-F49CC8BA1664}">
  <dimension ref="A1:H24"/>
  <sheetViews>
    <sheetView topLeftCell="A11" workbookViewId="0">
      <selection activeCell="C12" sqref="C12"/>
    </sheetView>
  </sheetViews>
  <sheetFormatPr defaultRowHeight="14.4"/>
  <cols>
    <col min="1" max="1" width="12.44140625" style="31" customWidth="1"/>
    <col min="2" max="2" width="20.44140625" style="25" customWidth="1"/>
    <col min="3" max="3" width="80.88671875" style="24" customWidth="1"/>
    <col min="4" max="4" width="8.88671875" style="24"/>
    <col min="5" max="5" width="12.44140625" style="24" bestFit="1" customWidth="1"/>
    <col min="6" max="6" width="16.88671875" style="24" bestFit="1" customWidth="1"/>
    <col min="7" max="7" width="16.6640625" style="24" customWidth="1"/>
    <col min="8" max="8" width="25.44140625" customWidth="1"/>
  </cols>
  <sheetData>
    <row r="1" spans="1:8" ht="33" customHeight="1">
      <c r="A1" s="495" t="s">
        <v>625</v>
      </c>
      <c r="B1" s="496"/>
      <c r="C1" s="496"/>
      <c r="D1" s="496"/>
      <c r="E1" s="496"/>
      <c r="F1" s="496"/>
      <c r="G1" s="496"/>
      <c r="H1" s="496"/>
    </row>
    <row r="2" spans="1:8">
      <c r="A2" s="500" t="s">
        <v>222</v>
      </c>
      <c r="B2" s="500" t="s">
        <v>1</v>
      </c>
      <c r="C2" s="501" t="s">
        <v>2</v>
      </c>
      <c r="D2" s="500" t="s">
        <v>3</v>
      </c>
      <c r="E2" s="498" t="s">
        <v>223</v>
      </c>
      <c r="F2" s="497" t="s">
        <v>50</v>
      </c>
      <c r="G2" s="497" t="s">
        <v>4</v>
      </c>
      <c r="H2" s="120" t="s">
        <v>427</v>
      </c>
    </row>
    <row r="3" spans="1:8">
      <c r="A3" s="500"/>
      <c r="B3" s="500"/>
      <c r="C3" s="501"/>
      <c r="D3" s="500"/>
      <c r="E3" s="498"/>
      <c r="F3" s="497"/>
      <c r="G3" s="497" t="s">
        <v>5</v>
      </c>
      <c r="H3" s="121"/>
    </row>
    <row r="4" spans="1:8">
      <c r="A4" s="122"/>
      <c r="B4" s="122"/>
      <c r="C4" s="123"/>
      <c r="D4" s="122"/>
      <c r="E4" s="124"/>
      <c r="F4" s="125"/>
      <c r="G4" s="125"/>
      <c r="H4" s="121"/>
    </row>
    <row r="5" spans="1:8">
      <c r="A5" s="233">
        <v>1</v>
      </c>
      <c r="B5" s="233"/>
      <c r="C5" s="234" t="s">
        <v>534</v>
      </c>
      <c r="D5" s="235"/>
      <c r="E5" s="236"/>
      <c r="F5" s="237"/>
      <c r="G5" s="237"/>
      <c r="H5" s="210"/>
    </row>
    <row r="6" spans="1:8" ht="95.25" customHeight="1">
      <c r="A6" s="215">
        <f>A5+0.01</f>
        <v>1.01</v>
      </c>
      <c r="B6" s="177" t="s">
        <v>296</v>
      </c>
      <c r="C6" s="128" t="s">
        <v>428</v>
      </c>
      <c r="D6" s="129" t="s">
        <v>47</v>
      </c>
      <c r="E6" s="130">
        <v>1</v>
      </c>
      <c r="F6" s="131"/>
      <c r="G6" s="131">
        <f t="shared" ref="G6:G14" si="0">F6*E6</f>
        <v>0</v>
      </c>
      <c r="H6" s="210"/>
    </row>
    <row r="7" spans="1:8" ht="144.75" customHeight="1">
      <c r="A7" s="215">
        <v>1.02</v>
      </c>
      <c r="B7" s="176" t="s">
        <v>300</v>
      </c>
      <c r="C7" s="128" t="s">
        <v>429</v>
      </c>
      <c r="D7" s="129" t="s">
        <v>20</v>
      </c>
      <c r="E7" s="130">
        <v>1</v>
      </c>
      <c r="F7" s="131"/>
      <c r="G7" s="131">
        <f t="shared" si="0"/>
        <v>0</v>
      </c>
      <c r="H7" s="210"/>
    </row>
    <row r="8" spans="1:8" ht="88.5" customHeight="1">
      <c r="A8" s="215">
        <f t="shared" ref="A8:A13" si="1">A7+0.01</f>
        <v>1.03</v>
      </c>
      <c r="B8" s="176" t="s">
        <v>301</v>
      </c>
      <c r="C8" s="128" t="s">
        <v>426</v>
      </c>
      <c r="D8" s="129" t="s">
        <v>20</v>
      </c>
      <c r="E8" s="130">
        <v>1</v>
      </c>
      <c r="F8" s="131"/>
      <c r="G8" s="131">
        <f t="shared" si="0"/>
        <v>0</v>
      </c>
      <c r="H8" s="210"/>
    </row>
    <row r="9" spans="1:8" ht="146.25" customHeight="1">
      <c r="A9" s="215">
        <f t="shared" si="1"/>
        <v>1.04</v>
      </c>
      <c r="B9" s="176" t="s">
        <v>433</v>
      </c>
      <c r="C9" s="128" t="s">
        <v>430</v>
      </c>
      <c r="D9" s="129" t="s">
        <v>47</v>
      </c>
      <c r="E9" s="130">
        <v>1</v>
      </c>
      <c r="F9" s="131"/>
      <c r="G9" s="131">
        <f t="shared" si="0"/>
        <v>0</v>
      </c>
      <c r="H9" s="210"/>
    </row>
    <row r="10" spans="1:8" ht="108" customHeight="1">
      <c r="A10" s="215">
        <f t="shared" si="1"/>
        <v>1.05</v>
      </c>
      <c r="B10" s="176" t="s">
        <v>434</v>
      </c>
      <c r="C10" s="128" t="s">
        <v>431</v>
      </c>
      <c r="D10" s="129" t="s">
        <v>47</v>
      </c>
      <c r="E10" s="185">
        <v>2</v>
      </c>
      <c r="F10" s="131"/>
      <c r="G10" s="131">
        <f t="shared" si="0"/>
        <v>0</v>
      </c>
      <c r="H10" s="210"/>
    </row>
    <row r="11" spans="1:8" ht="84" customHeight="1">
      <c r="A11" s="215">
        <f t="shared" si="1"/>
        <v>1.06</v>
      </c>
      <c r="B11" s="176" t="s">
        <v>435</v>
      </c>
      <c r="C11" s="128" t="s">
        <v>432</v>
      </c>
      <c r="D11" s="129" t="s">
        <v>47</v>
      </c>
      <c r="E11" s="185">
        <v>2</v>
      </c>
      <c r="F11" s="131"/>
      <c r="G11" s="131">
        <f t="shared" si="0"/>
        <v>0</v>
      </c>
      <c r="H11" s="210"/>
    </row>
    <row r="12" spans="1:8" ht="123" customHeight="1">
      <c r="A12" s="215">
        <f t="shared" si="1"/>
        <v>1.07</v>
      </c>
      <c r="B12" s="176" t="s">
        <v>514</v>
      </c>
      <c r="C12" s="128" t="s">
        <v>512</v>
      </c>
      <c r="D12" s="129" t="s">
        <v>20</v>
      </c>
      <c r="E12" s="130">
        <v>1</v>
      </c>
      <c r="F12" s="213"/>
      <c r="G12" s="131">
        <f t="shared" si="0"/>
        <v>0</v>
      </c>
      <c r="H12" s="210"/>
    </row>
    <row r="13" spans="1:8" ht="107.25" customHeight="1">
      <c r="A13" s="215">
        <f t="shared" si="1"/>
        <v>1.08</v>
      </c>
      <c r="B13" s="176" t="s">
        <v>513</v>
      </c>
      <c r="C13" s="216" t="s">
        <v>515</v>
      </c>
      <c r="D13" s="217" t="s">
        <v>47</v>
      </c>
      <c r="E13" s="214">
        <v>2</v>
      </c>
      <c r="F13" s="213"/>
      <c r="G13" s="131">
        <f t="shared" si="0"/>
        <v>0</v>
      </c>
      <c r="H13" s="210"/>
    </row>
    <row r="14" spans="1:8">
      <c r="A14" s="215"/>
      <c r="B14" s="211"/>
      <c r="C14" s="216"/>
      <c r="D14" s="217"/>
      <c r="E14" s="214"/>
      <c r="F14" s="213"/>
      <c r="G14" s="213">
        <f t="shared" si="0"/>
        <v>0</v>
      </c>
      <c r="H14" s="210"/>
    </row>
    <row r="15" spans="1:8">
      <c r="A15" s="238"/>
      <c r="B15" s="244"/>
      <c r="C15" s="245" t="s">
        <v>538</v>
      </c>
      <c r="D15" s="246"/>
      <c r="E15" s="247"/>
      <c r="F15" s="248"/>
      <c r="G15" s="248">
        <f>SUM(G6:G14)</f>
        <v>0</v>
      </c>
      <c r="H15" s="268"/>
    </row>
    <row r="16" spans="1:8">
      <c r="A16" s="499" t="s">
        <v>0</v>
      </c>
      <c r="B16" s="499"/>
      <c r="C16" s="499"/>
      <c r="D16" s="499"/>
      <c r="E16" s="188"/>
      <c r="F16" s="188"/>
      <c r="G16" s="188" cm="1">
        <f t="array" ref="G16:G24">G6:G14</f>
        <v>0</v>
      </c>
      <c r="H16" s="269"/>
    </row>
    <row r="17" spans="7:7">
      <c r="G17" s="24">
        <v>0</v>
      </c>
    </row>
    <row r="18" spans="7:7">
      <c r="G18" s="24">
        <v>0</v>
      </c>
    </row>
    <row r="19" spans="7:7">
      <c r="G19" s="24">
        <v>0</v>
      </c>
    </row>
    <row r="20" spans="7:7">
      <c r="G20" s="24">
        <v>0</v>
      </c>
    </row>
    <row r="21" spans="7:7">
      <c r="G21" s="24">
        <v>0</v>
      </c>
    </row>
    <row r="22" spans="7:7">
      <c r="G22" s="24">
        <v>0</v>
      </c>
    </row>
    <row r="23" spans="7:7">
      <c r="G23" s="24">
        <v>0</v>
      </c>
    </row>
    <row r="24" spans="7:7">
      <c r="G24" s="24">
        <v>0</v>
      </c>
    </row>
  </sheetData>
  <mergeCells count="9">
    <mergeCell ref="A16:D16"/>
    <mergeCell ref="A1:H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5"/>
  <sheetViews>
    <sheetView topLeftCell="A53" zoomScale="115" zoomScaleNormal="115" workbookViewId="0">
      <selection activeCell="E49" sqref="E49"/>
    </sheetView>
  </sheetViews>
  <sheetFormatPr defaultRowHeight="15.6"/>
  <cols>
    <col min="1" max="1" width="10.33203125" customWidth="1"/>
    <col min="2" max="2" width="17.6640625" customWidth="1"/>
    <col min="3" max="3" width="46" customWidth="1"/>
    <col min="4" max="4" width="10.6640625" style="118" customWidth="1"/>
    <col min="5" max="5" width="9.88671875" style="57" customWidth="1"/>
    <col min="6" max="6" width="13.6640625" style="119" customWidth="1"/>
    <col min="7" max="7" width="13.44140625" style="119" customWidth="1"/>
    <col min="8" max="8" width="64.6640625" bestFit="1" customWidth="1"/>
  </cols>
  <sheetData>
    <row r="1" spans="1:7" s="32" customFormat="1" ht="53.25" customHeight="1">
      <c r="A1" s="511" t="s">
        <v>401</v>
      </c>
      <c r="B1" s="511"/>
      <c r="C1" s="511"/>
      <c r="D1" s="511"/>
      <c r="E1" s="511"/>
      <c r="F1" s="511"/>
      <c r="G1" s="511"/>
    </row>
    <row r="2" spans="1:7" ht="21.75" customHeight="1">
      <c r="A2" s="33" t="s">
        <v>327</v>
      </c>
      <c r="B2" s="34" t="s">
        <v>328</v>
      </c>
      <c r="C2" s="35" t="s">
        <v>2</v>
      </c>
      <c r="D2" s="35" t="s">
        <v>3</v>
      </c>
      <c r="E2" s="36" t="s">
        <v>329</v>
      </c>
      <c r="F2" s="35" t="s">
        <v>330</v>
      </c>
      <c r="G2" s="37" t="s">
        <v>331</v>
      </c>
    </row>
    <row r="3" spans="1:7">
      <c r="A3" s="38"/>
      <c r="B3" s="38"/>
      <c r="C3" s="38"/>
      <c r="D3" s="38"/>
      <c r="E3" s="39"/>
      <c r="F3" s="38"/>
      <c r="G3" s="40"/>
    </row>
    <row r="4" spans="1:7" ht="15.75" customHeight="1">
      <c r="A4" s="41">
        <v>1</v>
      </c>
      <c r="B4" s="42"/>
      <c r="C4" s="42" t="s">
        <v>332</v>
      </c>
      <c r="D4" s="43"/>
      <c r="E4" s="44"/>
      <c r="F4" s="42"/>
      <c r="G4" s="45"/>
    </row>
    <row r="5" spans="1:7" ht="115.5" customHeight="1">
      <c r="A5" s="46"/>
      <c r="B5" s="47" t="s">
        <v>333</v>
      </c>
      <c r="C5" s="48" t="s">
        <v>334</v>
      </c>
      <c r="D5" s="49"/>
      <c r="E5" s="50"/>
      <c r="F5" s="51"/>
      <c r="G5" s="52"/>
    </row>
    <row r="6" spans="1:7" ht="17.25" customHeight="1">
      <c r="A6" s="46">
        <v>1.01</v>
      </c>
      <c r="B6" s="47"/>
      <c r="C6" s="53" t="s">
        <v>335</v>
      </c>
      <c r="D6" s="49" t="s">
        <v>336</v>
      </c>
      <c r="E6" s="491">
        <v>40</v>
      </c>
      <c r="F6" s="54">
        <v>0</v>
      </c>
      <c r="G6" s="52">
        <f>E6*F6</f>
        <v>0</v>
      </c>
    </row>
    <row r="7" spans="1:7" ht="17.25" customHeight="1">
      <c r="A7" s="46">
        <v>1.02</v>
      </c>
      <c r="B7" s="47"/>
      <c r="C7" s="53" t="s">
        <v>337</v>
      </c>
      <c r="D7" s="49" t="s">
        <v>336</v>
      </c>
      <c r="E7" s="491">
        <v>60</v>
      </c>
      <c r="F7" s="54">
        <v>0</v>
      </c>
      <c r="G7" s="52">
        <f>E7*F7</f>
        <v>0</v>
      </c>
    </row>
    <row r="8" spans="1:7" s="57" customFormat="1">
      <c r="A8" s="55"/>
      <c r="B8" s="512" t="s">
        <v>338</v>
      </c>
      <c r="C8" s="513"/>
      <c r="D8" s="513"/>
      <c r="E8" s="513"/>
      <c r="F8" s="514"/>
      <c r="G8" s="56">
        <f>SUM(G5:G7)</f>
        <v>0</v>
      </c>
    </row>
    <row r="9" spans="1:7" ht="15.75" customHeight="1">
      <c r="A9" s="41">
        <v>2</v>
      </c>
      <c r="B9" s="42"/>
      <c r="C9" s="42" t="s">
        <v>339</v>
      </c>
      <c r="D9" s="43"/>
      <c r="E9" s="44"/>
      <c r="F9" s="42"/>
      <c r="G9" s="45"/>
    </row>
    <row r="10" spans="1:7" ht="31.2">
      <c r="A10" s="58"/>
      <c r="B10" s="47" t="s">
        <v>340</v>
      </c>
      <c r="C10" s="48" t="s">
        <v>341</v>
      </c>
      <c r="D10" s="49"/>
      <c r="E10" s="59"/>
      <c r="F10" s="54"/>
      <c r="G10" s="52"/>
    </row>
    <row r="11" spans="1:7">
      <c r="A11" s="46">
        <v>2.0099999999999998</v>
      </c>
      <c r="B11" s="60"/>
      <c r="C11" s="53" t="s">
        <v>342</v>
      </c>
      <c r="D11" s="49" t="s">
        <v>336</v>
      </c>
      <c r="E11" s="492">
        <v>40</v>
      </c>
      <c r="F11" s="61">
        <v>0</v>
      </c>
      <c r="G11" s="62">
        <f>E11*F11</f>
        <v>0</v>
      </c>
    </row>
    <row r="12" spans="1:7">
      <c r="A12" s="46"/>
      <c r="B12" s="60"/>
      <c r="C12" s="53" t="s">
        <v>421</v>
      </c>
      <c r="D12" s="49" t="s">
        <v>336</v>
      </c>
      <c r="E12" s="492">
        <v>10</v>
      </c>
      <c r="F12" s="61"/>
      <c r="G12" s="62">
        <f t="shared" ref="G12:G13" si="0">E12*F12</f>
        <v>0</v>
      </c>
    </row>
    <row r="13" spans="1:7">
      <c r="A13" s="46">
        <v>2.02</v>
      </c>
      <c r="B13" s="63"/>
      <c r="C13" s="53" t="s">
        <v>343</v>
      </c>
      <c r="D13" s="49" t="s">
        <v>336</v>
      </c>
      <c r="E13" s="491">
        <v>10</v>
      </c>
      <c r="F13" s="54">
        <v>0</v>
      </c>
      <c r="G13" s="62">
        <f t="shared" si="0"/>
        <v>0</v>
      </c>
    </row>
    <row r="14" spans="1:7" s="57" customFormat="1">
      <c r="A14" s="55"/>
      <c r="B14" s="512" t="s">
        <v>338</v>
      </c>
      <c r="C14" s="513"/>
      <c r="D14" s="513"/>
      <c r="E14" s="513"/>
      <c r="F14" s="514"/>
      <c r="G14" s="56">
        <f>SUM(G11:G13)</f>
        <v>0</v>
      </c>
    </row>
    <row r="15" spans="1:7" ht="15.75" customHeight="1">
      <c r="A15" s="41">
        <v>3</v>
      </c>
      <c r="B15" s="42"/>
      <c r="C15" s="42" t="s">
        <v>344</v>
      </c>
      <c r="D15" s="43"/>
      <c r="E15" s="44"/>
      <c r="F15" s="42"/>
      <c r="G15" s="45"/>
    </row>
    <row r="16" spans="1:7" ht="62.4">
      <c r="A16" s="46">
        <v>3.01</v>
      </c>
      <c r="B16" s="63" t="s">
        <v>345</v>
      </c>
      <c r="C16" s="53" t="s">
        <v>346</v>
      </c>
      <c r="D16" s="49" t="s">
        <v>347</v>
      </c>
      <c r="E16" s="294">
        <v>5</v>
      </c>
      <c r="F16" s="54">
        <v>0</v>
      </c>
      <c r="G16" s="52">
        <f>E16*F16</f>
        <v>0</v>
      </c>
    </row>
    <row r="17" spans="1:7" ht="62.4">
      <c r="A17" s="303">
        <v>3.02</v>
      </c>
      <c r="B17" s="63" t="s">
        <v>644</v>
      </c>
      <c r="C17" s="53" t="s">
        <v>641</v>
      </c>
      <c r="D17" s="49" t="s">
        <v>347</v>
      </c>
      <c r="E17" s="294">
        <v>3</v>
      </c>
      <c r="F17" s="304"/>
      <c r="G17" s="305"/>
    </row>
    <row r="18" spans="1:7" ht="62.4">
      <c r="A18" s="46">
        <v>3.03</v>
      </c>
      <c r="B18" s="63" t="s">
        <v>345</v>
      </c>
      <c r="C18" s="53" t="s">
        <v>632</v>
      </c>
      <c r="D18" s="49" t="s">
        <v>347</v>
      </c>
      <c r="E18" s="294">
        <v>1</v>
      </c>
      <c r="F18" s="54">
        <v>0</v>
      </c>
      <c r="G18" s="52">
        <f>E18*F18</f>
        <v>0</v>
      </c>
    </row>
    <row r="19" spans="1:7" s="57" customFormat="1">
      <c r="A19" s="55"/>
      <c r="B19" s="512" t="s">
        <v>338</v>
      </c>
      <c r="C19" s="513"/>
      <c r="D19" s="513"/>
      <c r="E19" s="513"/>
      <c r="F19" s="514"/>
      <c r="G19" s="56">
        <f>SUM(G16)</f>
        <v>0</v>
      </c>
    </row>
    <row r="20" spans="1:7" ht="15.75" customHeight="1">
      <c r="A20" s="41">
        <v>4</v>
      </c>
      <c r="B20" s="42"/>
      <c r="C20" s="42" t="s">
        <v>348</v>
      </c>
      <c r="D20" s="43"/>
      <c r="E20" s="44"/>
      <c r="F20" s="42"/>
      <c r="G20" s="45"/>
    </row>
    <row r="21" spans="1:7" ht="48" customHeight="1">
      <c r="A21" s="46">
        <v>4.01</v>
      </c>
      <c r="B21" s="47" t="s">
        <v>348</v>
      </c>
      <c r="C21" s="53" t="s">
        <v>349</v>
      </c>
      <c r="D21" s="49" t="s">
        <v>347</v>
      </c>
      <c r="E21" s="491">
        <v>9</v>
      </c>
      <c r="F21" s="54">
        <v>0</v>
      </c>
      <c r="G21" s="52">
        <f>E21*F21</f>
        <v>0</v>
      </c>
    </row>
    <row r="22" spans="1:7" s="57" customFormat="1">
      <c r="A22" s="55"/>
      <c r="B22" s="512" t="s">
        <v>338</v>
      </c>
      <c r="C22" s="513"/>
      <c r="D22" s="513"/>
      <c r="E22" s="513"/>
      <c r="F22" s="514"/>
      <c r="G22" s="56">
        <f>SUM(G21)</f>
        <v>0</v>
      </c>
    </row>
    <row r="23" spans="1:7" ht="15.75" customHeight="1">
      <c r="A23" s="41">
        <v>5</v>
      </c>
      <c r="B23" s="42"/>
      <c r="C23" s="42" t="s">
        <v>350</v>
      </c>
      <c r="D23" s="43"/>
      <c r="E23" s="44"/>
      <c r="F23" s="42"/>
      <c r="G23" s="45"/>
    </row>
    <row r="24" spans="1:7">
      <c r="A24" s="46">
        <v>5.01</v>
      </c>
      <c r="B24" s="47" t="s">
        <v>351</v>
      </c>
      <c r="C24" s="48" t="s">
        <v>352</v>
      </c>
      <c r="D24" s="49" t="s">
        <v>347</v>
      </c>
      <c r="E24" s="491">
        <v>18</v>
      </c>
      <c r="F24" s="54">
        <v>0</v>
      </c>
      <c r="G24" s="52">
        <f>E24*F24</f>
        <v>0</v>
      </c>
    </row>
    <row r="25" spans="1:7" ht="31.2">
      <c r="A25" s="46">
        <v>5.0199999999999996</v>
      </c>
      <c r="B25" s="47" t="s">
        <v>353</v>
      </c>
      <c r="C25" s="48" t="s">
        <v>354</v>
      </c>
      <c r="D25" s="49" t="s">
        <v>347</v>
      </c>
      <c r="E25" s="64">
        <v>12</v>
      </c>
      <c r="F25" s="54">
        <v>0</v>
      </c>
      <c r="G25" s="52">
        <f>E25*F25</f>
        <v>0</v>
      </c>
    </row>
    <row r="26" spans="1:7" ht="31.2">
      <c r="A26" s="46">
        <v>5.03</v>
      </c>
      <c r="B26" s="47" t="s">
        <v>355</v>
      </c>
      <c r="C26" s="48" t="s">
        <v>354</v>
      </c>
      <c r="D26" s="49" t="s">
        <v>347</v>
      </c>
      <c r="E26" s="64">
        <v>0</v>
      </c>
      <c r="F26" s="54">
        <v>0</v>
      </c>
      <c r="G26" s="52">
        <f>E26*F26</f>
        <v>0</v>
      </c>
    </row>
    <row r="27" spans="1:7" ht="46.8">
      <c r="A27" s="46">
        <v>5.04</v>
      </c>
      <c r="B27" s="47" t="s">
        <v>356</v>
      </c>
      <c r="C27" s="48" t="s">
        <v>357</v>
      </c>
      <c r="D27" s="49" t="s">
        <v>347</v>
      </c>
      <c r="E27" s="294">
        <v>8</v>
      </c>
      <c r="F27" s="54"/>
      <c r="G27" s="52">
        <f t="shared" ref="G27" si="1">E27*F27</f>
        <v>0</v>
      </c>
    </row>
    <row r="28" spans="1:7" s="57" customFormat="1">
      <c r="A28" s="55"/>
      <c r="B28" s="512" t="s">
        <v>338</v>
      </c>
      <c r="C28" s="513"/>
      <c r="D28" s="513"/>
      <c r="E28" s="513"/>
      <c r="F28" s="514"/>
      <c r="G28" s="56">
        <f>SUM(G24:G27)</f>
        <v>0</v>
      </c>
    </row>
    <row r="29" spans="1:7" ht="15.75" customHeight="1">
      <c r="A29" s="41">
        <v>6</v>
      </c>
      <c r="B29" s="42"/>
      <c r="C29" s="42" t="s">
        <v>359</v>
      </c>
      <c r="D29" s="43"/>
      <c r="E29" s="44"/>
      <c r="F29" s="42"/>
      <c r="G29" s="45"/>
    </row>
    <row r="30" spans="1:7" ht="31.2">
      <c r="A30" s="66">
        <v>6.01</v>
      </c>
      <c r="B30" s="67" t="s">
        <v>360</v>
      </c>
      <c r="C30" s="68" t="s">
        <v>361</v>
      </c>
      <c r="D30" s="69" t="s">
        <v>347</v>
      </c>
      <c r="E30" s="70">
        <v>4</v>
      </c>
      <c r="F30" s="61">
        <v>0</v>
      </c>
      <c r="G30" s="71">
        <f>E30*F30</f>
        <v>0</v>
      </c>
    </row>
    <row r="31" spans="1:7" ht="31.2">
      <c r="A31" s="66">
        <v>6.02</v>
      </c>
      <c r="B31" s="72" t="s">
        <v>362</v>
      </c>
      <c r="C31" s="73" t="s">
        <v>363</v>
      </c>
      <c r="D31" s="49" t="s">
        <v>347</v>
      </c>
      <c r="E31" s="50"/>
      <c r="F31" s="54">
        <v>0</v>
      </c>
      <c r="G31" s="52">
        <f>E31*F31</f>
        <v>0</v>
      </c>
    </row>
    <row r="32" spans="1:7" ht="46.8">
      <c r="A32" s="70">
        <v>6.03</v>
      </c>
      <c r="B32" s="74" t="s">
        <v>364</v>
      </c>
      <c r="C32" s="75" t="s">
        <v>365</v>
      </c>
      <c r="D32" s="76" t="s">
        <v>347</v>
      </c>
      <c r="E32" s="70">
        <v>2</v>
      </c>
      <c r="F32" s="77">
        <v>0</v>
      </c>
      <c r="G32" s="78">
        <f>F32*E32</f>
        <v>0</v>
      </c>
    </row>
    <row r="33" spans="1:8" ht="31.2">
      <c r="A33" s="70">
        <v>6.04</v>
      </c>
      <c r="B33" s="79" t="s">
        <v>366</v>
      </c>
      <c r="C33" s="80" t="s">
        <v>367</v>
      </c>
      <c r="D33" s="76" t="s">
        <v>347</v>
      </c>
      <c r="E33" s="295">
        <v>3</v>
      </c>
      <c r="F33" s="77"/>
      <c r="G33" s="78"/>
    </row>
    <row r="34" spans="1:8" ht="46.8">
      <c r="A34" s="70">
        <v>6.05</v>
      </c>
      <c r="B34" s="79" t="s">
        <v>368</v>
      </c>
      <c r="C34" s="80" t="s">
        <v>369</v>
      </c>
      <c r="D34" s="76" t="s">
        <v>347</v>
      </c>
      <c r="E34" s="70">
        <v>1</v>
      </c>
      <c r="F34" s="77">
        <v>0</v>
      </c>
      <c r="G34" s="78">
        <f>F34*E34</f>
        <v>0</v>
      </c>
    </row>
    <row r="35" spans="1:8" ht="31.2">
      <c r="A35" s="70">
        <v>6.06</v>
      </c>
      <c r="B35" s="81" t="s">
        <v>370</v>
      </c>
      <c r="C35" s="82" t="s">
        <v>645</v>
      </c>
      <c r="D35" s="83"/>
      <c r="E35" s="84"/>
      <c r="F35" s="85"/>
      <c r="G35" s="85">
        <f t="shared" ref="G35:G55" si="2">F35*E35</f>
        <v>0</v>
      </c>
    </row>
    <row r="36" spans="1:8">
      <c r="A36" s="70"/>
      <c r="B36" s="502"/>
      <c r="C36" s="82" t="s">
        <v>371</v>
      </c>
      <c r="D36" s="83" t="s">
        <v>372</v>
      </c>
      <c r="E36" s="86">
        <v>1</v>
      </c>
      <c r="F36" s="85"/>
      <c r="G36" s="85">
        <f t="shared" si="2"/>
        <v>0</v>
      </c>
    </row>
    <row r="37" spans="1:8">
      <c r="A37" s="70"/>
      <c r="B37" s="503"/>
      <c r="C37" s="87" t="s">
        <v>373</v>
      </c>
      <c r="D37" s="83" t="s">
        <v>372</v>
      </c>
      <c r="E37" s="86"/>
      <c r="F37" s="85"/>
      <c r="G37" s="85">
        <f t="shared" si="2"/>
        <v>0</v>
      </c>
    </row>
    <row r="38" spans="1:8">
      <c r="A38" s="70"/>
      <c r="B38" s="504"/>
      <c r="C38" s="87" t="s">
        <v>374</v>
      </c>
      <c r="D38" s="83" t="s">
        <v>372</v>
      </c>
      <c r="E38" s="86">
        <v>2</v>
      </c>
      <c r="F38" s="85"/>
      <c r="G38" s="85">
        <f t="shared" si="2"/>
        <v>0</v>
      </c>
    </row>
    <row r="39" spans="1:8" s="93" customFormat="1" ht="109.2">
      <c r="A39" s="70">
        <v>6.07</v>
      </c>
      <c r="B39" s="88" t="s">
        <v>375</v>
      </c>
      <c r="C39" s="89" t="s">
        <v>642</v>
      </c>
      <c r="D39" s="90"/>
      <c r="E39" s="91"/>
      <c r="F39" s="92"/>
      <c r="G39" s="92">
        <f t="shared" si="2"/>
        <v>0</v>
      </c>
    </row>
    <row r="40" spans="1:8" s="93" customFormat="1">
      <c r="A40" s="94"/>
      <c r="B40" s="88"/>
      <c r="C40" s="95" t="s">
        <v>376</v>
      </c>
      <c r="D40" s="96" t="s">
        <v>377</v>
      </c>
      <c r="E40" s="97"/>
      <c r="F40" s="92"/>
      <c r="G40" s="92">
        <f t="shared" si="2"/>
        <v>0</v>
      </c>
    </row>
    <row r="41" spans="1:8" s="93" customFormat="1">
      <c r="A41" s="94"/>
      <c r="B41" s="88"/>
      <c r="C41" s="95" t="s">
        <v>378</v>
      </c>
      <c r="D41" s="96" t="s">
        <v>377</v>
      </c>
      <c r="E41" s="97"/>
      <c r="F41" s="92"/>
      <c r="G41" s="92">
        <f t="shared" si="2"/>
        <v>0</v>
      </c>
    </row>
    <row r="42" spans="1:8" s="93" customFormat="1">
      <c r="A42" s="98"/>
      <c r="B42" s="99"/>
      <c r="C42" s="100" t="s">
        <v>379</v>
      </c>
      <c r="D42" s="90" t="s">
        <v>372</v>
      </c>
      <c r="E42" s="91"/>
      <c r="F42" s="92"/>
      <c r="G42" s="92">
        <f t="shared" si="2"/>
        <v>0</v>
      </c>
    </row>
    <row r="43" spans="1:8" s="93" customFormat="1">
      <c r="A43" s="98"/>
      <c r="B43" s="99"/>
      <c r="C43" s="100" t="s">
        <v>380</v>
      </c>
      <c r="D43" s="90" t="s">
        <v>372</v>
      </c>
      <c r="E43" s="91">
        <v>1</v>
      </c>
      <c r="F43" s="92"/>
      <c r="G43" s="92">
        <f t="shared" si="2"/>
        <v>0</v>
      </c>
    </row>
    <row r="44" spans="1:8" s="93" customFormat="1">
      <c r="A44" s="98"/>
      <c r="B44" s="99"/>
      <c r="C44" s="100" t="s">
        <v>381</v>
      </c>
      <c r="D44" s="90" t="s">
        <v>372</v>
      </c>
      <c r="E44" s="91"/>
      <c r="F44" s="92"/>
      <c r="G44" s="92">
        <f t="shared" si="2"/>
        <v>0</v>
      </c>
    </row>
    <row r="45" spans="1:8" s="93" customFormat="1">
      <c r="A45" s="98"/>
      <c r="B45" s="88"/>
      <c r="C45" s="89" t="s">
        <v>382</v>
      </c>
      <c r="D45" s="90"/>
      <c r="E45" s="91"/>
      <c r="F45" s="92"/>
      <c r="G45" s="92">
        <f t="shared" si="2"/>
        <v>0</v>
      </c>
    </row>
    <row r="46" spans="1:8" s="93" customFormat="1">
      <c r="A46" s="70">
        <v>6.08</v>
      </c>
      <c r="B46" s="101" t="s">
        <v>383</v>
      </c>
      <c r="C46" s="102" t="s">
        <v>384</v>
      </c>
      <c r="D46" s="103" t="s">
        <v>262</v>
      </c>
      <c r="E46" s="91">
        <v>1</v>
      </c>
      <c r="F46" s="92"/>
      <c r="G46" s="92">
        <f t="shared" si="2"/>
        <v>0</v>
      </c>
      <c r="H46" s="104"/>
    </row>
    <row r="47" spans="1:8" s="93" customFormat="1" ht="62.4">
      <c r="A47" s="94">
        <v>6.09</v>
      </c>
      <c r="B47" s="105" t="s">
        <v>385</v>
      </c>
      <c r="C47" s="102" t="s">
        <v>633</v>
      </c>
      <c r="D47" s="103" t="s">
        <v>262</v>
      </c>
      <c r="E47" s="97">
        <v>5</v>
      </c>
      <c r="F47" s="92"/>
      <c r="G47" s="92">
        <f t="shared" si="2"/>
        <v>0</v>
      </c>
    </row>
    <row r="48" spans="1:8" s="93" customFormat="1" ht="46.8">
      <c r="A48" s="70">
        <v>6.1</v>
      </c>
      <c r="B48" s="101" t="s">
        <v>386</v>
      </c>
      <c r="C48" s="102" t="s">
        <v>387</v>
      </c>
      <c r="D48" s="103" t="s">
        <v>262</v>
      </c>
      <c r="E48" s="296">
        <v>2</v>
      </c>
      <c r="F48" s="92"/>
      <c r="G48" s="92">
        <f t="shared" si="2"/>
        <v>0</v>
      </c>
    </row>
    <row r="49" spans="1:8" s="93" customFormat="1" ht="46.8">
      <c r="A49" s="94">
        <v>6.11</v>
      </c>
      <c r="B49" s="101" t="s">
        <v>386</v>
      </c>
      <c r="C49" s="102" t="s">
        <v>634</v>
      </c>
      <c r="D49" s="103" t="s">
        <v>262</v>
      </c>
      <c r="E49" s="97">
        <v>2</v>
      </c>
      <c r="F49" s="92"/>
      <c r="G49" s="92">
        <f t="shared" si="2"/>
        <v>0</v>
      </c>
    </row>
    <row r="50" spans="1:8" s="93" customFormat="1" ht="46.8">
      <c r="A50" s="70">
        <v>6.12</v>
      </c>
      <c r="B50" s="101" t="s">
        <v>388</v>
      </c>
      <c r="C50" s="102" t="s">
        <v>389</v>
      </c>
      <c r="D50" s="103" t="s">
        <v>262</v>
      </c>
      <c r="E50" s="97">
        <v>1</v>
      </c>
      <c r="F50" s="92"/>
      <c r="G50" s="92">
        <f t="shared" si="2"/>
        <v>0</v>
      </c>
    </row>
    <row r="51" spans="1:8" s="108" customFormat="1" ht="78">
      <c r="A51" s="106">
        <v>6.13</v>
      </c>
      <c r="B51" s="105" t="s">
        <v>390</v>
      </c>
      <c r="C51" s="107" t="s">
        <v>391</v>
      </c>
      <c r="D51" s="103" t="s">
        <v>262</v>
      </c>
      <c r="E51" s="97">
        <v>1</v>
      </c>
      <c r="F51" s="92"/>
      <c r="G51" s="92">
        <f t="shared" si="2"/>
        <v>0</v>
      </c>
    </row>
    <row r="52" spans="1:8" s="108" customFormat="1" ht="78">
      <c r="A52" s="70">
        <v>6.14</v>
      </c>
      <c r="B52" s="105" t="s">
        <v>392</v>
      </c>
      <c r="C52" s="107" t="s">
        <v>393</v>
      </c>
      <c r="D52" s="103" t="s">
        <v>394</v>
      </c>
      <c r="E52" s="97">
        <v>10</v>
      </c>
      <c r="F52" s="92"/>
      <c r="G52" s="92">
        <f t="shared" si="2"/>
        <v>0</v>
      </c>
    </row>
    <row r="53" spans="1:8" s="93" customFormat="1" ht="93.6">
      <c r="A53" s="94">
        <v>6.15</v>
      </c>
      <c r="B53" s="101" t="s">
        <v>395</v>
      </c>
      <c r="C53" s="102" t="s">
        <v>396</v>
      </c>
      <c r="D53" s="103" t="s">
        <v>20</v>
      </c>
      <c r="E53" s="97">
        <v>0</v>
      </c>
      <c r="F53" s="92"/>
      <c r="G53" s="92">
        <f t="shared" si="2"/>
        <v>0</v>
      </c>
    </row>
    <row r="54" spans="1:8" s="93" customFormat="1">
      <c r="A54" s="257">
        <v>6.16</v>
      </c>
      <c r="B54" s="258" t="s">
        <v>397</v>
      </c>
      <c r="C54" s="259" t="s">
        <v>398</v>
      </c>
      <c r="D54" s="260" t="s">
        <v>20</v>
      </c>
      <c r="E54" s="261">
        <v>1</v>
      </c>
      <c r="F54" s="262"/>
      <c r="G54" s="262">
        <f t="shared" si="2"/>
        <v>0</v>
      </c>
      <c r="H54" s="93" t="s">
        <v>399</v>
      </c>
    </row>
    <row r="55" spans="1:8" s="110" customFormat="1" ht="46.8">
      <c r="A55" s="106">
        <v>6.17</v>
      </c>
      <c r="B55" s="105" t="s">
        <v>640</v>
      </c>
      <c r="C55" s="107" t="s">
        <v>639</v>
      </c>
      <c r="D55" s="103" t="s">
        <v>20</v>
      </c>
      <c r="E55" s="97">
        <v>1</v>
      </c>
      <c r="F55" s="92"/>
      <c r="G55" s="92">
        <f t="shared" si="2"/>
        <v>0</v>
      </c>
      <c r="H55" s="109"/>
    </row>
    <row r="56" spans="1:8" s="110" customFormat="1" ht="46.8">
      <c r="A56" s="106">
        <f>A55+0.01</f>
        <v>6.18</v>
      </c>
      <c r="B56" s="105" t="s">
        <v>635</v>
      </c>
      <c r="C56" s="65" t="s">
        <v>358</v>
      </c>
      <c r="D56" s="103" t="s">
        <v>47</v>
      </c>
      <c r="E56" s="97">
        <v>2</v>
      </c>
      <c r="F56" s="92"/>
      <c r="G56" s="92">
        <f>F56*E56</f>
        <v>0</v>
      </c>
      <c r="H56" s="109"/>
    </row>
    <row r="57" spans="1:8" s="110" customFormat="1" ht="31.2">
      <c r="A57" s="106">
        <f>A56+0.01</f>
        <v>6.1899999999999995</v>
      </c>
      <c r="B57" s="105" t="s">
        <v>635</v>
      </c>
      <c r="C57" s="107" t="s">
        <v>549</v>
      </c>
      <c r="D57" s="103" t="s">
        <v>47</v>
      </c>
      <c r="E57" s="97">
        <v>2</v>
      </c>
      <c r="F57" s="92"/>
      <c r="G57" s="92">
        <f>F57*E57</f>
        <v>0</v>
      </c>
      <c r="H57" s="109"/>
    </row>
    <row r="58" spans="1:8" s="110" customFormat="1" ht="31.2">
      <c r="A58" s="106">
        <f t="shared" ref="A58:A59" si="3">A57+0.01</f>
        <v>6.1999999999999993</v>
      </c>
      <c r="B58" s="105" t="s">
        <v>635</v>
      </c>
      <c r="C58" s="107" t="s">
        <v>550</v>
      </c>
      <c r="D58" s="103" t="s">
        <v>47</v>
      </c>
      <c r="E58" s="97">
        <v>1</v>
      </c>
      <c r="F58" s="92"/>
      <c r="G58" s="92">
        <f>F58*E58</f>
        <v>0</v>
      </c>
      <c r="H58" s="109"/>
    </row>
    <row r="59" spans="1:8" s="110" customFormat="1" ht="46.8">
      <c r="A59" s="106">
        <f t="shared" si="3"/>
        <v>6.2099999999999991</v>
      </c>
      <c r="B59" s="105" t="s">
        <v>635</v>
      </c>
      <c r="C59" s="107" t="s">
        <v>637</v>
      </c>
      <c r="D59" s="103" t="s">
        <v>47</v>
      </c>
      <c r="E59" s="97">
        <v>2</v>
      </c>
      <c r="F59" s="92"/>
      <c r="G59" s="92">
        <f>F59*E59</f>
        <v>0</v>
      </c>
      <c r="H59" s="109"/>
    </row>
    <row r="60" spans="1:8" s="110" customFormat="1">
      <c r="A60" s="297"/>
      <c r="B60" s="298"/>
      <c r="C60" s="299"/>
      <c r="D60" s="300"/>
      <c r="E60" s="301"/>
      <c r="F60" s="302"/>
      <c r="G60" s="302"/>
      <c r="H60" s="109"/>
    </row>
    <row r="61" spans="1:8" s="110" customFormat="1" ht="31.2">
      <c r="A61" s="297"/>
      <c r="B61" s="105" t="s">
        <v>635</v>
      </c>
      <c r="C61" s="264" t="s">
        <v>638</v>
      </c>
      <c r="D61" s="265" t="s">
        <v>47</v>
      </c>
      <c r="E61" s="97">
        <v>2</v>
      </c>
      <c r="F61" s="302"/>
      <c r="G61" s="302"/>
      <c r="H61" s="109"/>
    </row>
    <row r="62" spans="1:8" ht="31.2">
      <c r="A62" s="106">
        <f>A59+0.01</f>
        <v>6.2199999999999989</v>
      </c>
      <c r="B62" s="105" t="s">
        <v>635</v>
      </c>
      <c r="C62" s="264" t="s">
        <v>636</v>
      </c>
      <c r="D62" s="265" t="s">
        <v>47</v>
      </c>
      <c r="E62" s="97">
        <v>2</v>
      </c>
      <c r="F62" s="266"/>
      <c r="G62" s="267">
        <f>F62*E62</f>
        <v>0</v>
      </c>
    </row>
    <row r="63" spans="1:8" s="57" customFormat="1">
      <c r="A63" s="111"/>
      <c r="B63" s="505" t="s">
        <v>338</v>
      </c>
      <c r="C63" s="506"/>
      <c r="D63" s="506"/>
      <c r="E63" s="506"/>
      <c r="F63" s="507"/>
      <c r="G63" s="263">
        <f>SUM(G30:G62)</f>
        <v>0</v>
      </c>
    </row>
    <row r="64" spans="1:8" ht="15.75" customHeight="1">
      <c r="A64" s="41"/>
      <c r="B64" s="508" t="s">
        <v>400</v>
      </c>
      <c r="C64" s="509"/>
      <c r="D64" s="509"/>
      <c r="E64" s="509"/>
      <c r="F64" s="510"/>
      <c r="G64" s="112">
        <f>G63+G28+G22+G19+G14+G8</f>
        <v>0</v>
      </c>
    </row>
    <row r="65" spans="1:7">
      <c r="A65" s="113"/>
      <c r="B65" s="114"/>
      <c r="C65" s="113"/>
      <c r="D65" s="115"/>
      <c r="E65" s="116"/>
      <c r="F65" s="113"/>
      <c r="G65" s="117"/>
    </row>
  </sheetData>
  <mergeCells count="9">
    <mergeCell ref="B36:B38"/>
    <mergeCell ref="B63:F63"/>
    <mergeCell ref="B64:F64"/>
    <mergeCell ref="A1:G1"/>
    <mergeCell ref="B8:F8"/>
    <mergeCell ref="B14:F14"/>
    <mergeCell ref="B19:F19"/>
    <mergeCell ref="B22:F22"/>
    <mergeCell ref="B28:F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5C57-9D20-41F3-9202-6E0DA122BE09}">
  <dimension ref="A1:F181"/>
  <sheetViews>
    <sheetView topLeftCell="A163" workbookViewId="0">
      <selection activeCell="C175" sqref="C175"/>
    </sheetView>
  </sheetViews>
  <sheetFormatPr defaultColWidth="9.109375" defaultRowHeight="13.8"/>
  <cols>
    <col min="1" max="1" width="7.6640625" style="364" customWidth="1"/>
    <col min="2" max="2" width="56.6640625" style="306" customWidth="1"/>
    <col min="3" max="4" width="8.6640625" style="319" customWidth="1"/>
    <col min="5" max="5" width="14.6640625" style="364" customWidth="1"/>
    <col min="6" max="6" width="16.109375" style="364" customWidth="1"/>
    <col min="7" max="256" width="9.109375" style="306"/>
    <col min="257" max="257" width="7.6640625" style="306" customWidth="1"/>
    <col min="258" max="258" width="56.6640625" style="306" customWidth="1"/>
    <col min="259" max="260" width="8.6640625" style="306" customWidth="1"/>
    <col min="261" max="261" width="14.6640625" style="306" customWidth="1"/>
    <col min="262" max="262" width="16.109375" style="306" customWidth="1"/>
    <col min="263" max="512" width="9.109375" style="306"/>
    <col min="513" max="513" width="7.6640625" style="306" customWidth="1"/>
    <col min="514" max="514" width="56.6640625" style="306" customWidth="1"/>
    <col min="515" max="516" width="8.6640625" style="306" customWidth="1"/>
    <col min="517" max="517" width="14.6640625" style="306" customWidth="1"/>
    <col min="518" max="518" width="16.109375" style="306" customWidth="1"/>
    <col min="519" max="768" width="9.109375" style="306"/>
    <col min="769" max="769" width="7.6640625" style="306" customWidth="1"/>
    <col min="770" max="770" width="56.6640625" style="306" customWidth="1"/>
    <col min="771" max="772" width="8.6640625" style="306" customWidth="1"/>
    <col min="773" max="773" width="14.6640625" style="306" customWidth="1"/>
    <col min="774" max="774" width="16.109375" style="306" customWidth="1"/>
    <col min="775" max="1024" width="9.109375" style="306"/>
    <col min="1025" max="1025" width="7.6640625" style="306" customWidth="1"/>
    <col min="1026" max="1026" width="56.6640625" style="306" customWidth="1"/>
    <col min="1027" max="1028" width="8.6640625" style="306" customWidth="1"/>
    <col min="1029" max="1029" width="14.6640625" style="306" customWidth="1"/>
    <col min="1030" max="1030" width="16.109375" style="306" customWidth="1"/>
    <col min="1031" max="1280" width="9.109375" style="306"/>
    <col min="1281" max="1281" width="7.6640625" style="306" customWidth="1"/>
    <col min="1282" max="1282" width="56.6640625" style="306" customWidth="1"/>
    <col min="1283" max="1284" width="8.6640625" style="306" customWidth="1"/>
    <col min="1285" max="1285" width="14.6640625" style="306" customWidth="1"/>
    <col min="1286" max="1286" width="16.109375" style="306" customWidth="1"/>
    <col min="1287" max="1536" width="9.109375" style="306"/>
    <col min="1537" max="1537" width="7.6640625" style="306" customWidth="1"/>
    <col min="1538" max="1538" width="56.6640625" style="306" customWidth="1"/>
    <col min="1539" max="1540" width="8.6640625" style="306" customWidth="1"/>
    <col min="1541" max="1541" width="14.6640625" style="306" customWidth="1"/>
    <col min="1542" max="1542" width="16.109375" style="306" customWidth="1"/>
    <col min="1543" max="1792" width="9.109375" style="306"/>
    <col min="1793" max="1793" width="7.6640625" style="306" customWidth="1"/>
    <col min="1794" max="1794" width="56.6640625" style="306" customWidth="1"/>
    <col min="1795" max="1796" width="8.6640625" style="306" customWidth="1"/>
    <col min="1797" max="1797" width="14.6640625" style="306" customWidth="1"/>
    <col min="1798" max="1798" width="16.109375" style="306" customWidth="1"/>
    <col min="1799" max="2048" width="9.109375" style="306"/>
    <col min="2049" max="2049" width="7.6640625" style="306" customWidth="1"/>
    <col min="2050" max="2050" width="56.6640625" style="306" customWidth="1"/>
    <col min="2051" max="2052" width="8.6640625" style="306" customWidth="1"/>
    <col min="2053" max="2053" width="14.6640625" style="306" customWidth="1"/>
    <col min="2054" max="2054" width="16.109375" style="306" customWidth="1"/>
    <col min="2055" max="2304" width="9.109375" style="306"/>
    <col min="2305" max="2305" width="7.6640625" style="306" customWidth="1"/>
    <col min="2306" max="2306" width="56.6640625" style="306" customWidth="1"/>
    <col min="2307" max="2308" width="8.6640625" style="306" customWidth="1"/>
    <col min="2309" max="2309" width="14.6640625" style="306" customWidth="1"/>
    <col min="2310" max="2310" width="16.109375" style="306" customWidth="1"/>
    <col min="2311" max="2560" width="9.109375" style="306"/>
    <col min="2561" max="2561" width="7.6640625" style="306" customWidth="1"/>
    <col min="2562" max="2562" width="56.6640625" style="306" customWidth="1"/>
    <col min="2563" max="2564" width="8.6640625" style="306" customWidth="1"/>
    <col min="2565" max="2565" width="14.6640625" style="306" customWidth="1"/>
    <col min="2566" max="2566" width="16.109375" style="306" customWidth="1"/>
    <col min="2567" max="2816" width="9.109375" style="306"/>
    <col min="2817" max="2817" width="7.6640625" style="306" customWidth="1"/>
    <col min="2818" max="2818" width="56.6640625" style="306" customWidth="1"/>
    <col min="2819" max="2820" width="8.6640625" style="306" customWidth="1"/>
    <col min="2821" max="2821" width="14.6640625" style="306" customWidth="1"/>
    <col min="2822" max="2822" width="16.109375" style="306" customWidth="1"/>
    <col min="2823" max="3072" width="9.109375" style="306"/>
    <col min="3073" max="3073" width="7.6640625" style="306" customWidth="1"/>
    <col min="3074" max="3074" width="56.6640625" style="306" customWidth="1"/>
    <col min="3075" max="3076" width="8.6640625" style="306" customWidth="1"/>
    <col min="3077" max="3077" width="14.6640625" style="306" customWidth="1"/>
    <col min="3078" max="3078" width="16.109375" style="306" customWidth="1"/>
    <col min="3079" max="3328" width="9.109375" style="306"/>
    <col min="3329" max="3329" width="7.6640625" style="306" customWidth="1"/>
    <col min="3330" max="3330" width="56.6640625" style="306" customWidth="1"/>
    <col min="3331" max="3332" width="8.6640625" style="306" customWidth="1"/>
    <col min="3333" max="3333" width="14.6640625" style="306" customWidth="1"/>
    <col min="3334" max="3334" width="16.109375" style="306" customWidth="1"/>
    <col min="3335" max="3584" width="9.109375" style="306"/>
    <col min="3585" max="3585" width="7.6640625" style="306" customWidth="1"/>
    <col min="3586" max="3586" width="56.6640625" style="306" customWidth="1"/>
    <col min="3587" max="3588" width="8.6640625" style="306" customWidth="1"/>
    <col min="3589" max="3589" width="14.6640625" style="306" customWidth="1"/>
    <col min="3590" max="3590" width="16.109375" style="306" customWidth="1"/>
    <col min="3591" max="3840" width="9.109375" style="306"/>
    <col min="3841" max="3841" width="7.6640625" style="306" customWidth="1"/>
    <col min="3842" max="3842" width="56.6640625" style="306" customWidth="1"/>
    <col min="3843" max="3844" width="8.6640625" style="306" customWidth="1"/>
    <col min="3845" max="3845" width="14.6640625" style="306" customWidth="1"/>
    <col min="3846" max="3846" width="16.109375" style="306" customWidth="1"/>
    <col min="3847" max="4096" width="9.109375" style="306"/>
    <col min="4097" max="4097" width="7.6640625" style="306" customWidth="1"/>
    <col min="4098" max="4098" width="56.6640625" style="306" customWidth="1"/>
    <col min="4099" max="4100" width="8.6640625" style="306" customWidth="1"/>
    <col min="4101" max="4101" width="14.6640625" style="306" customWidth="1"/>
    <col min="4102" max="4102" width="16.109375" style="306" customWidth="1"/>
    <col min="4103" max="4352" width="9.109375" style="306"/>
    <col min="4353" max="4353" width="7.6640625" style="306" customWidth="1"/>
    <col min="4354" max="4354" width="56.6640625" style="306" customWidth="1"/>
    <col min="4355" max="4356" width="8.6640625" style="306" customWidth="1"/>
    <col min="4357" max="4357" width="14.6640625" style="306" customWidth="1"/>
    <col min="4358" max="4358" width="16.109375" style="306" customWidth="1"/>
    <col min="4359" max="4608" width="9.109375" style="306"/>
    <col min="4609" max="4609" width="7.6640625" style="306" customWidth="1"/>
    <col min="4610" max="4610" width="56.6640625" style="306" customWidth="1"/>
    <col min="4611" max="4612" width="8.6640625" style="306" customWidth="1"/>
    <col min="4613" max="4613" width="14.6640625" style="306" customWidth="1"/>
    <col min="4614" max="4614" width="16.109375" style="306" customWidth="1"/>
    <col min="4615" max="4864" width="9.109375" style="306"/>
    <col min="4865" max="4865" width="7.6640625" style="306" customWidth="1"/>
    <col min="4866" max="4866" width="56.6640625" style="306" customWidth="1"/>
    <col min="4867" max="4868" width="8.6640625" style="306" customWidth="1"/>
    <col min="4869" max="4869" width="14.6640625" style="306" customWidth="1"/>
    <col min="4870" max="4870" width="16.109375" style="306" customWidth="1"/>
    <col min="4871" max="5120" width="9.109375" style="306"/>
    <col min="5121" max="5121" width="7.6640625" style="306" customWidth="1"/>
    <col min="5122" max="5122" width="56.6640625" style="306" customWidth="1"/>
    <col min="5123" max="5124" width="8.6640625" style="306" customWidth="1"/>
    <col min="5125" max="5125" width="14.6640625" style="306" customWidth="1"/>
    <col min="5126" max="5126" width="16.109375" style="306" customWidth="1"/>
    <col min="5127" max="5376" width="9.109375" style="306"/>
    <col min="5377" max="5377" width="7.6640625" style="306" customWidth="1"/>
    <col min="5378" max="5378" width="56.6640625" style="306" customWidth="1"/>
    <col min="5379" max="5380" width="8.6640625" style="306" customWidth="1"/>
    <col min="5381" max="5381" width="14.6640625" style="306" customWidth="1"/>
    <col min="5382" max="5382" width="16.109375" style="306" customWidth="1"/>
    <col min="5383" max="5632" width="9.109375" style="306"/>
    <col min="5633" max="5633" width="7.6640625" style="306" customWidth="1"/>
    <col min="5634" max="5634" width="56.6640625" style="306" customWidth="1"/>
    <col min="5635" max="5636" width="8.6640625" style="306" customWidth="1"/>
    <col min="5637" max="5637" width="14.6640625" style="306" customWidth="1"/>
    <col min="5638" max="5638" width="16.109375" style="306" customWidth="1"/>
    <col min="5639" max="5888" width="9.109375" style="306"/>
    <col min="5889" max="5889" width="7.6640625" style="306" customWidth="1"/>
    <col min="5890" max="5890" width="56.6640625" style="306" customWidth="1"/>
    <col min="5891" max="5892" width="8.6640625" style="306" customWidth="1"/>
    <col min="5893" max="5893" width="14.6640625" style="306" customWidth="1"/>
    <col min="5894" max="5894" width="16.109375" style="306" customWidth="1"/>
    <col min="5895" max="6144" width="9.109375" style="306"/>
    <col min="6145" max="6145" width="7.6640625" style="306" customWidth="1"/>
    <col min="6146" max="6146" width="56.6640625" style="306" customWidth="1"/>
    <col min="6147" max="6148" width="8.6640625" style="306" customWidth="1"/>
    <col min="6149" max="6149" width="14.6640625" style="306" customWidth="1"/>
    <col min="6150" max="6150" width="16.109375" style="306" customWidth="1"/>
    <col min="6151" max="6400" width="9.109375" style="306"/>
    <col min="6401" max="6401" width="7.6640625" style="306" customWidth="1"/>
    <col min="6402" max="6402" width="56.6640625" style="306" customWidth="1"/>
    <col min="6403" max="6404" width="8.6640625" style="306" customWidth="1"/>
    <col min="6405" max="6405" width="14.6640625" style="306" customWidth="1"/>
    <col min="6406" max="6406" width="16.109375" style="306" customWidth="1"/>
    <col min="6407" max="6656" width="9.109375" style="306"/>
    <col min="6657" max="6657" width="7.6640625" style="306" customWidth="1"/>
    <col min="6658" max="6658" width="56.6640625" style="306" customWidth="1"/>
    <col min="6659" max="6660" width="8.6640625" style="306" customWidth="1"/>
    <col min="6661" max="6661" width="14.6640625" style="306" customWidth="1"/>
    <col min="6662" max="6662" width="16.109375" style="306" customWidth="1"/>
    <col min="6663" max="6912" width="9.109375" style="306"/>
    <col min="6913" max="6913" width="7.6640625" style="306" customWidth="1"/>
    <col min="6914" max="6914" width="56.6640625" style="306" customWidth="1"/>
    <col min="6915" max="6916" width="8.6640625" style="306" customWidth="1"/>
    <col min="6917" max="6917" width="14.6640625" style="306" customWidth="1"/>
    <col min="6918" max="6918" width="16.109375" style="306" customWidth="1"/>
    <col min="6919" max="7168" width="9.109375" style="306"/>
    <col min="7169" max="7169" width="7.6640625" style="306" customWidth="1"/>
    <col min="7170" max="7170" width="56.6640625" style="306" customWidth="1"/>
    <col min="7171" max="7172" width="8.6640625" style="306" customWidth="1"/>
    <col min="7173" max="7173" width="14.6640625" style="306" customWidth="1"/>
    <col min="7174" max="7174" width="16.109375" style="306" customWidth="1"/>
    <col min="7175" max="7424" width="9.109375" style="306"/>
    <col min="7425" max="7425" width="7.6640625" style="306" customWidth="1"/>
    <col min="7426" max="7426" width="56.6640625" style="306" customWidth="1"/>
    <col min="7427" max="7428" width="8.6640625" style="306" customWidth="1"/>
    <col min="7429" max="7429" width="14.6640625" style="306" customWidth="1"/>
    <col min="7430" max="7430" width="16.109375" style="306" customWidth="1"/>
    <col min="7431" max="7680" width="9.109375" style="306"/>
    <col min="7681" max="7681" width="7.6640625" style="306" customWidth="1"/>
    <col min="7682" max="7682" width="56.6640625" style="306" customWidth="1"/>
    <col min="7683" max="7684" width="8.6640625" style="306" customWidth="1"/>
    <col min="7685" max="7685" width="14.6640625" style="306" customWidth="1"/>
    <col min="7686" max="7686" width="16.109375" style="306" customWidth="1"/>
    <col min="7687" max="7936" width="9.109375" style="306"/>
    <col min="7937" max="7937" width="7.6640625" style="306" customWidth="1"/>
    <col min="7938" max="7938" width="56.6640625" style="306" customWidth="1"/>
    <col min="7939" max="7940" width="8.6640625" style="306" customWidth="1"/>
    <col min="7941" max="7941" width="14.6640625" style="306" customWidth="1"/>
    <col min="7942" max="7942" width="16.109375" style="306" customWidth="1"/>
    <col min="7943" max="8192" width="9.109375" style="306"/>
    <col min="8193" max="8193" width="7.6640625" style="306" customWidth="1"/>
    <col min="8194" max="8194" width="56.6640625" style="306" customWidth="1"/>
    <col min="8195" max="8196" width="8.6640625" style="306" customWidth="1"/>
    <col min="8197" max="8197" width="14.6640625" style="306" customWidth="1"/>
    <col min="8198" max="8198" width="16.109375" style="306" customWidth="1"/>
    <col min="8199" max="8448" width="9.109375" style="306"/>
    <col min="8449" max="8449" width="7.6640625" style="306" customWidth="1"/>
    <col min="8450" max="8450" width="56.6640625" style="306" customWidth="1"/>
    <col min="8451" max="8452" width="8.6640625" style="306" customWidth="1"/>
    <col min="8453" max="8453" width="14.6640625" style="306" customWidth="1"/>
    <col min="8454" max="8454" width="16.109375" style="306" customWidth="1"/>
    <col min="8455" max="8704" width="9.109375" style="306"/>
    <col min="8705" max="8705" width="7.6640625" style="306" customWidth="1"/>
    <col min="8706" max="8706" width="56.6640625" style="306" customWidth="1"/>
    <col min="8707" max="8708" width="8.6640625" style="306" customWidth="1"/>
    <col min="8709" max="8709" width="14.6640625" style="306" customWidth="1"/>
    <col min="8710" max="8710" width="16.109375" style="306" customWidth="1"/>
    <col min="8711" max="8960" width="9.109375" style="306"/>
    <col min="8961" max="8961" width="7.6640625" style="306" customWidth="1"/>
    <col min="8962" max="8962" width="56.6640625" style="306" customWidth="1"/>
    <col min="8963" max="8964" width="8.6640625" style="306" customWidth="1"/>
    <col min="8965" max="8965" width="14.6640625" style="306" customWidth="1"/>
    <col min="8966" max="8966" width="16.109375" style="306" customWidth="1"/>
    <col min="8967" max="9216" width="9.109375" style="306"/>
    <col min="9217" max="9217" width="7.6640625" style="306" customWidth="1"/>
    <col min="9218" max="9218" width="56.6640625" style="306" customWidth="1"/>
    <col min="9219" max="9220" width="8.6640625" style="306" customWidth="1"/>
    <col min="9221" max="9221" width="14.6640625" style="306" customWidth="1"/>
    <col min="9222" max="9222" width="16.109375" style="306" customWidth="1"/>
    <col min="9223" max="9472" width="9.109375" style="306"/>
    <col min="9473" max="9473" width="7.6640625" style="306" customWidth="1"/>
    <col min="9474" max="9474" width="56.6640625" style="306" customWidth="1"/>
    <col min="9475" max="9476" width="8.6640625" style="306" customWidth="1"/>
    <col min="9477" max="9477" width="14.6640625" style="306" customWidth="1"/>
    <col min="9478" max="9478" width="16.109375" style="306" customWidth="1"/>
    <col min="9479" max="9728" width="9.109375" style="306"/>
    <col min="9729" max="9729" width="7.6640625" style="306" customWidth="1"/>
    <col min="9730" max="9730" width="56.6640625" style="306" customWidth="1"/>
    <col min="9731" max="9732" width="8.6640625" style="306" customWidth="1"/>
    <col min="9733" max="9733" width="14.6640625" style="306" customWidth="1"/>
    <col min="9734" max="9734" width="16.109375" style="306" customWidth="1"/>
    <col min="9735" max="9984" width="9.109375" style="306"/>
    <col min="9985" max="9985" width="7.6640625" style="306" customWidth="1"/>
    <col min="9986" max="9986" width="56.6640625" style="306" customWidth="1"/>
    <col min="9987" max="9988" width="8.6640625" style="306" customWidth="1"/>
    <col min="9989" max="9989" width="14.6640625" style="306" customWidth="1"/>
    <col min="9990" max="9990" width="16.109375" style="306" customWidth="1"/>
    <col min="9991" max="10240" width="9.109375" style="306"/>
    <col min="10241" max="10241" width="7.6640625" style="306" customWidth="1"/>
    <col min="10242" max="10242" width="56.6640625" style="306" customWidth="1"/>
    <col min="10243" max="10244" width="8.6640625" style="306" customWidth="1"/>
    <col min="10245" max="10245" width="14.6640625" style="306" customWidth="1"/>
    <col min="10246" max="10246" width="16.109375" style="306" customWidth="1"/>
    <col min="10247" max="10496" width="9.109375" style="306"/>
    <col min="10497" max="10497" width="7.6640625" style="306" customWidth="1"/>
    <col min="10498" max="10498" width="56.6640625" style="306" customWidth="1"/>
    <col min="10499" max="10500" width="8.6640625" style="306" customWidth="1"/>
    <col min="10501" max="10501" width="14.6640625" style="306" customWidth="1"/>
    <col min="10502" max="10502" width="16.109375" style="306" customWidth="1"/>
    <col min="10503" max="10752" width="9.109375" style="306"/>
    <col min="10753" max="10753" width="7.6640625" style="306" customWidth="1"/>
    <col min="10754" max="10754" width="56.6640625" style="306" customWidth="1"/>
    <col min="10755" max="10756" width="8.6640625" style="306" customWidth="1"/>
    <col min="10757" max="10757" width="14.6640625" style="306" customWidth="1"/>
    <col min="10758" max="10758" width="16.109375" style="306" customWidth="1"/>
    <col min="10759" max="11008" width="9.109375" style="306"/>
    <col min="11009" max="11009" width="7.6640625" style="306" customWidth="1"/>
    <col min="11010" max="11010" width="56.6640625" style="306" customWidth="1"/>
    <col min="11011" max="11012" width="8.6640625" style="306" customWidth="1"/>
    <col min="11013" max="11013" width="14.6640625" style="306" customWidth="1"/>
    <col min="11014" max="11014" width="16.109375" style="306" customWidth="1"/>
    <col min="11015" max="11264" width="9.109375" style="306"/>
    <col min="11265" max="11265" width="7.6640625" style="306" customWidth="1"/>
    <col min="11266" max="11266" width="56.6640625" style="306" customWidth="1"/>
    <col min="11267" max="11268" width="8.6640625" style="306" customWidth="1"/>
    <col min="11269" max="11269" width="14.6640625" style="306" customWidth="1"/>
    <col min="11270" max="11270" width="16.109375" style="306" customWidth="1"/>
    <col min="11271" max="11520" width="9.109375" style="306"/>
    <col min="11521" max="11521" width="7.6640625" style="306" customWidth="1"/>
    <col min="11522" max="11522" width="56.6640625" style="306" customWidth="1"/>
    <col min="11523" max="11524" width="8.6640625" style="306" customWidth="1"/>
    <col min="11525" max="11525" width="14.6640625" style="306" customWidth="1"/>
    <col min="11526" max="11526" width="16.109375" style="306" customWidth="1"/>
    <col min="11527" max="11776" width="9.109375" style="306"/>
    <col min="11777" max="11777" width="7.6640625" style="306" customWidth="1"/>
    <col min="11778" max="11778" width="56.6640625" style="306" customWidth="1"/>
    <col min="11779" max="11780" width="8.6640625" style="306" customWidth="1"/>
    <col min="11781" max="11781" width="14.6640625" style="306" customWidth="1"/>
    <col min="11782" max="11782" width="16.109375" style="306" customWidth="1"/>
    <col min="11783" max="12032" width="9.109375" style="306"/>
    <col min="12033" max="12033" width="7.6640625" style="306" customWidth="1"/>
    <col min="12034" max="12034" width="56.6640625" style="306" customWidth="1"/>
    <col min="12035" max="12036" width="8.6640625" style="306" customWidth="1"/>
    <col min="12037" max="12037" width="14.6640625" style="306" customWidth="1"/>
    <col min="12038" max="12038" width="16.109375" style="306" customWidth="1"/>
    <col min="12039" max="12288" width="9.109375" style="306"/>
    <col min="12289" max="12289" width="7.6640625" style="306" customWidth="1"/>
    <col min="12290" max="12290" width="56.6640625" style="306" customWidth="1"/>
    <col min="12291" max="12292" width="8.6640625" style="306" customWidth="1"/>
    <col min="12293" max="12293" width="14.6640625" style="306" customWidth="1"/>
    <col min="12294" max="12294" width="16.109375" style="306" customWidth="1"/>
    <col min="12295" max="12544" width="9.109375" style="306"/>
    <col min="12545" max="12545" width="7.6640625" style="306" customWidth="1"/>
    <col min="12546" max="12546" width="56.6640625" style="306" customWidth="1"/>
    <col min="12547" max="12548" width="8.6640625" style="306" customWidth="1"/>
    <col min="12549" max="12549" width="14.6640625" style="306" customWidth="1"/>
    <col min="12550" max="12550" width="16.109375" style="306" customWidth="1"/>
    <col min="12551" max="12800" width="9.109375" style="306"/>
    <col min="12801" max="12801" width="7.6640625" style="306" customWidth="1"/>
    <col min="12802" max="12802" width="56.6640625" style="306" customWidth="1"/>
    <col min="12803" max="12804" width="8.6640625" style="306" customWidth="1"/>
    <col min="12805" max="12805" width="14.6640625" style="306" customWidth="1"/>
    <col min="12806" max="12806" width="16.109375" style="306" customWidth="1"/>
    <col min="12807" max="13056" width="9.109375" style="306"/>
    <col min="13057" max="13057" width="7.6640625" style="306" customWidth="1"/>
    <col min="13058" max="13058" width="56.6640625" style="306" customWidth="1"/>
    <col min="13059" max="13060" width="8.6640625" style="306" customWidth="1"/>
    <col min="13061" max="13061" width="14.6640625" style="306" customWidth="1"/>
    <col min="13062" max="13062" width="16.109375" style="306" customWidth="1"/>
    <col min="13063" max="13312" width="9.109375" style="306"/>
    <col min="13313" max="13313" width="7.6640625" style="306" customWidth="1"/>
    <col min="13314" max="13314" width="56.6640625" style="306" customWidth="1"/>
    <col min="13315" max="13316" width="8.6640625" style="306" customWidth="1"/>
    <col min="13317" max="13317" width="14.6640625" style="306" customWidth="1"/>
    <col min="13318" max="13318" width="16.109375" style="306" customWidth="1"/>
    <col min="13319" max="13568" width="9.109375" style="306"/>
    <col min="13569" max="13569" width="7.6640625" style="306" customWidth="1"/>
    <col min="13570" max="13570" width="56.6640625" style="306" customWidth="1"/>
    <col min="13571" max="13572" width="8.6640625" style="306" customWidth="1"/>
    <col min="13573" max="13573" width="14.6640625" style="306" customWidth="1"/>
    <col min="13574" max="13574" width="16.109375" style="306" customWidth="1"/>
    <col min="13575" max="13824" width="9.109375" style="306"/>
    <col min="13825" max="13825" width="7.6640625" style="306" customWidth="1"/>
    <col min="13826" max="13826" width="56.6640625" style="306" customWidth="1"/>
    <col min="13827" max="13828" width="8.6640625" style="306" customWidth="1"/>
    <col min="13829" max="13829" width="14.6640625" style="306" customWidth="1"/>
    <col min="13830" max="13830" width="16.109375" style="306" customWidth="1"/>
    <col min="13831" max="14080" width="9.109375" style="306"/>
    <col min="14081" max="14081" width="7.6640625" style="306" customWidth="1"/>
    <col min="14082" max="14082" width="56.6640625" style="306" customWidth="1"/>
    <col min="14083" max="14084" width="8.6640625" style="306" customWidth="1"/>
    <col min="14085" max="14085" width="14.6640625" style="306" customWidth="1"/>
    <col min="14086" max="14086" width="16.109375" style="306" customWidth="1"/>
    <col min="14087" max="14336" width="9.109375" style="306"/>
    <col min="14337" max="14337" width="7.6640625" style="306" customWidth="1"/>
    <col min="14338" max="14338" width="56.6640625" style="306" customWidth="1"/>
    <col min="14339" max="14340" width="8.6640625" style="306" customWidth="1"/>
    <col min="14341" max="14341" width="14.6640625" style="306" customWidth="1"/>
    <col min="14342" max="14342" width="16.109375" style="306" customWidth="1"/>
    <col min="14343" max="14592" width="9.109375" style="306"/>
    <col min="14593" max="14593" width="7.6640625" style="306" customWidth="1"/>
    <col min="14594" max="14594" width="56.6640625" style="306" customWidth="1"/>
    <col min="14595" max="14596" width="8.6640625" style="306" customWidth="1"/>
    <col min="14597" max="14597" width="14.6640625" style="306" customWidth="1"/>
    <col min="14598" max="14598" width="16.109375" style="306" customWidth="1"/>
    <col min="14599" max="14848" width="9.109375" style="306"/>
    <col min="14849" max="14849" width="7.6640625" style="306" customWidth="1"/>
    <col min="14850" max="14850" width="56.6640625" style="306" customWidth="1"/>
    <col min="14851" max="14852" width="8.6640625" style="306" customWidth="1"/>
    <col min="14853" max="14853" width="14.6640625" style="306" customWidth="1"/>
    <col min="14854" max="14854" width="16.109375" style="306" customWidth="1"/>
    <col min="14855" max="15104" width="9.109375" style="306"/>
    <col min="15105" max="15105" width="7.6640625" style="306" customWidth="1"/>
    <col min="15106" max="15106" width="56.6640625" style="306" customWidth="1"/>
    <col min="15107" max="15108" width="8.6640625" style="306" customWidth="1"/>
    <col min="15109" max="15109" width="14.6640625" style="306" customWidth="1"/>
    <col min="15110" max="15110" width="16.109375" style="306" customWidth="1"/>
    <col min="15111" max="15360" width="9.109375" style="306"/>
    <col min="15361" max="15361" width="7.6640625" style="306" customWidth="1"/>
    <col min="15362" max="15362" width="56.6640625" style="306" customWidth="1"/>
    <col min="15363" max="15364" width="8.6640625" style="306" customWidth="1"/>
    <col min="15365" max="15365" width="14.6640625" style="306" customWidth="1"/>
    <col min="15366" max="15366" width="16.109375" style="306" customWidth="1"/>
    <col min="15367" max="15616" width="9.109375" style="306"/>
    <col min="15617" max="15617" width="7.6640625" style="306" customWidth="1"/>
    <col min="15618" max="15618" width="56.6640625" style="306" customWidth="1"/>
    <col min="15619" max="15620" width="8.6640625" style="306" customWidth="1"/>
    <col min="15621" max="15621" width="14.6640625" style="306" customWidth="1"/>
    <col min="15622" max="15622" width="16.109375" style="306" customWidth="1"/>
    <col min="15623" max="15872" width="9.109375" style="306"/>
    <col min="15873" max="15873" width="7.6640625" style="306" customWidth="1"/>
    <col min="15874" max="15874" width="56.6640625" style="306" customWidth="1"/>
    <col min="15875" max="15876" width="8.6640625" style="306" customWidth="1"/>
    <col min="15877" max="15877" width="14.6640625" style="306" customWidth="1"/>
    <col min="15878" max="15878" width="16.109375" style="306" customWidth="1"/>
    <col min="15879" max="16128" width="9.109375" style="306"/>
    <col min="16129" max="16129" width="7.6640625" style="306" customWidth="1"/>
    <col min="16130" max="16130" width="56.6640625" style="306" customWidth="1"/>
    <col min="16131" max="16132" width="8.6640625" style="306" customWidth="1"/>
    <col min="16133" max="16133" width="14.6640625" style="306" customWidth="1"/>
    <col min="16134" max="16134" width="16.109375" style="306" customWidth="1"/>
    <col min="16135" max="16384" width="9.109375" style="306"/>
  </cols>
  <sheetData>
    <row r="1" spans="1:6" ht="24.75" customHeight="1" thickBot="1">
      <c r="A1" s="517" t="s">
        <v>647</v>
      </c>
      <c r="B1" s="518"/>
      <c r="C1" s="518"/>
      <c r="D1" s="518"/>
      <c r="E1" s="518"/>
      <c r="F1" s="519"/>
    </row>
    <row r="2" spans="1:6" ht="23.25" customHeight="1" thickBot="1">
      <c r="A2" s="520" t="s">
        <v>775</v>
      </c>
      <c r="B2" s="521"/>
      <c r="C2" s="521"/>
      <c r="D2" s="521"/>
      <c r="E2" s="521"/>
      <c r="F2" s="522"/>
    </row>
    <row r="3" spans="1:6" ht="60" customHeight="1" thickBot="1">
      <c r="A3" s="523" t="s">
        <v>648</v>
      </c>
      <c r="B3" s="524"/>
      <c r="C3" s="524"/>
      <c r="D3" s="524"/>
      <c r="E3" s="524"/>
      <c r="F3" s="525"/>
    </row>
    <row r="4" spans="1:6" ht="15" customHeight="1">
      <c r="A4" s="307" t="s">
        <v>649</v>
      </c>
      <c r="B4" s="308" t="s">
        <v>650</v>
      </c>
      <c r="C4" s="309" t="s">
        <v>651</v>
      </c>
      <c r="D4" s="309" t="s">
        <v>652</v>
      </c>
      <c r="E4" s="309" t="s">
        <v>653</v>
      </c>
      <c r="F4" s="310" t="s">
        <v>4</v>
      </c>
    </row>
    <row r="5" spans="1:6" ht="14.4" thickBot="1">
      <c r="A5" s="311"/>
      <c r="B5" s="312"/>
      <c r="C5" s="313"/>
      <c r="D5" s="313"/>
      <c r="E5" s="314" t="s">
        <v>654</v>
      </c>
      <c r="F5" s="315" t="s">
        <v>654</v>
      </c>
    </row>
    <row r="6" spans="1:6">
      <c r="A6" s="316"/>
      <c r="B6" s="317"/>
      <c r="C6" s="316"/>
      <c r="D6" s="316"/>
      <c r="E6" s="318"/>
      <c r="F6" s="318"/>
    </row>
    <row r="7" spans="1:6" ht="262.2">
      <c r="A7" s="319"/>
      <c r="B7" s="320" t="s">
        <v>655</v>
      </c>
      <c r="D7" s="321"/>
      <c r="E7" s="322"/>
      <c r="F7" s="323"/>
    </row>
    <row r="8" spans="1:6">
      <c r="A8" s="319"/>
      <c r="B8" s="320"/>
      <c r="D8" s="321"/>
      <c r="E8" s="322"/>
      <c r="F8" s="323"/>
    </row>
    <row r="9" spans="1:6" ht="41.4">
      <c r="A9" s="319"/>
      <c r="B9" s="320" t="s">
        <v>656</v>
      </c>
      <c r="D9" s="321"/>
      <c r="E9" s="322"/>
      <c r="F9" s="323"/>
    </row>
    <row r="10" spans="1:6">
      <c r="A10" s="319"/>
      <c r="B10" s="320"/>
      <c r="D10" s="321"/>
      <c r="E10" s="322"/>
      <c r="F10" s="323"/>
    </row>
    <row r="11" spans="1:6" ht="27.6">
      <c r="A11" s="319"/>
      <c r="B11" s="324" t="s">
        <v>657</v>
      </c>
      <c r="D11" s="321"/>
      <c r="E11" s="322"/>
      <c r="F11" s="323"/>
    </row>
    <row r="12" spans="1:6">
      <c r="A12" s="319"/>
      <c r="B12" s="324"/>
      <c r="D12" s="321"/>
      <c r="E12" s="322"/>
      <c r="F12" s="323"/>
    </row>
    <row r="13" spans="1:6" ht="27.6">
      <c r="A13" s="319"/>
      <c r="B13" s="325" t="s">
        <v>658</v>
      </c>
      <c r="D13" s="321"/>
      <c r="E13" s="322"/>
      <c r="F13" s="323"/>
    </row>
    <row r="14" spans="1:6">
      <c r="A14" s="319"/>
      <c r="B14" s="325"/>
      <c r="D14" s="321"/>
      <c r="E14" s="322"/>
      <c r="F14" s="323"/>
    </row>
    <row r="15" spans="1:6" ht="55.2">
      <c r="A15" s="319"/>
      <c r="B15" s="325" t="s">
        <v>659</v>
      </c>
      <c r="D15" s="321"/>
      <c r="E15" s="322"/>
      <c r="F15" s="323"/>
    </row>
    <row r="16" spans="1:6">
      <c r="A16" s="319"/>
      <c r="B16" s="325"/>
      <c r="D16" s="321"/>
      <c r="E16" s="322"/>
      <c r="F16" s="323"/>
    </row>
    <row r="17" spans="1:6" ht="55.2">
      <c r="A17" s="319"/>
      <c r="B17" s="325" t="s">
        <v>660</v>
      </c>
      <c r="D17" s="321"/>
      <c r="E17" s="322"/>
      <c r="F17" s="323"/>
    </row>
    <row r="18" spans="1:6">
      <c r="A18" s="319"/>
      <c r="B18" s="325" t="s">
        <v>661</v>
      </c>
      <c r="D18" s="321"/>
      <c r="E18" s="322"/>
      <c r="F18" s="323"/>
    </row>
    <row r="19" spans="1:6" ht="27.6">
      <c r="A19" s="319"/>
      <c r="B19" s="325" t="s">
        <v>662</v>
      </c>
      <c r="D19" s="321"/>
      <c r="E19" s="322"/>
      <c r="F19" s="323"/>
    </row>
    <row r="20" spans="1:6">
      <c r="A20" s="319"/>
      <c r="B20" s="325"/>
      <c r="D20" s="321"/>
      <c r="E20" s="322"/>
      <c r="F20" s="323"/>
    </row>
    <row r="21" spans="1:6" ht="27.6">
      <c r="A21" s="319"/>
      <c r="B21" s="325" t="s">
        <v>663</v>
      </c>
      <c r="D21" s="321"/>
      <c r="E21" s="322"/>
      <c r="F21" s="323"/>
    </row>
    <row r="22" spans="1:6">
      <c r="A22" s="319"/>
      <c r="B22" s="325"/>
      <c r="D22" s="321"/>
      <c r="E22" s="322"/>
      <c r="F22" s="323"/>
    </row>
    <row r="23" spans="1:6" ht="41.4">
      <c r="A23" s="319"/>
      <c r="B23" s="325" t="s">
        <v>664</v>
      </c>
      <c r="D23" s="321"/>
      <c r="E23" s="322"/>
      <c r="F23" s="323"/>
    </row>
    <row r="24" spans="1:6">
      <c r="A24" s="319"/>
      <c r="B24" s="325"/>
      <c r="D24" s="321"/>
      <c r="E24" s="322"/>
      <c r="F24" s="323"/>
    </row>
    <row r="25" spans="1:6">
      <c r="A25" s="319"/>
      <c r="B25" s="325" t="s">
        <v>665</v>
      </c>
      <c r="D25" s="321"/>
      <c r="E25" s="322"/>
      <c r="F25" s="323"/>
    </row>
    <row r="26" spans="1:6">
      <c r="A26" s="316"/>
      <c r="B26" s="317"/>
      <c r="C26" s="316"/>
      <c r="D26" s="316"/>
      <c r="E26" s="318"/>
      <c r="F26" s="318"/>
    </row>
    <row r="27" spans="1:6" customFormat="1" ht="14.4">
      <c r="A27" s="326">
        <v>1</v>
      </c>
      <c r="B27" s="327" t="s">
        <v>666</v>
      </c>
      <c r="C27" s="319"/>
      <c r="D27" s="321"/>
      <c r="E27" s="321"/>
      <c r="F27" s="328"/>
    </row>
    <row r="28" spans="1:6" customFormat="1" ht="14.4">
      <c r="A28" s="329"/>
      <c r="B28" s="330"/>
      <c r="C28" s="319"/>
      <c r="D28" s="321"/>
      <c r="E28" s="321"/>
      <c r="F28" s="328"/>
    </row>
    <row r="29" spans="1:6" customFormat="1" ht="14.4">
      <c r="A29" s="329" t="s">
        <v>667</v>
      </c>
      <c r="B29" s="330" t="s">
        <v>668</v>
      </c>
      <c r="C29" s="319"/>
      <c r="D29" s="321"/>
      <c r="E29" s="321"/>
      <c r="F29" s="328"/>
    </row>
    <row r="30" spans="1:6" customFormat="1" ht="27.6">
      <c r="A30" s="331"/>
      <c r="B30" s="332" t="s">
        <v>669</v>
      </c>
      <c r="C30" s="319"/>
      <c r="D30" s="321"/>
      <c r="E30" s="321"/>
      <c r="F30" s="328"/>
    </row>
    <row r="31" spans="1:6" customFormat="1" ht="14.4">
      <c r="A31" s="331"/>
      <c r="B31" s="333"/>
      <c r="C31" s="319"/>
      <c r="D31" s="321"/>
      <c r="E31" s="321"/>
      <c r="F31" s="328"/>
    </row>
    <row r="32" spans="1:6" customFormat="1" ht="14.4">
      <c r="A32" s="329" t="s">
        <v>670</v>
      </c>
      <c r="B32" s="334" t="s">
        <v>671</v>
      </c>
      <c r="C32" s="319"/>
      <c r="D32" s="321"/>
      <c r="E32" s="321"/>
      <c r="F32" s="328"/>
    </row>
    <row r="33" spans="1:6" customFormat="1" ht="27.6">
      <c r="A33" s="335" t="s">
        <v>672</v>
      </c>
      <c r="B33" s="333" t="s">
        <v>673</v>
      </c>
      <c r="C33" s="319"/>
      <c r="D33" s="321"/>
      <c r="E33" s="321"/>
      <c r="F33" s="328"/>
    </row>
    <row r="34" spans="1:6" customFormat="1" ht="14.4">
      <c r="A34" s="335" t="s">
        <v>674</v>
      </c>
      <c r="B34" s="333" t="s">
        <v>675</v>
      </c>
      <c r="C34" s="319"/>
      <c r="D34" s="321"/>
      <c r="E34" s="321"/>
      <c r="F34" s="328"/>
    </row>
    <row r="35" spans="1:6" customFormat="1" ht="14.4">
      <c r="A35" s="335" t="s">
        <v>676</v>
      </c>
      <c r="B35" s="333" t="s">
        <v>677</v>
      </c>
      <c r="C35" s="319"/>
      <c r="D35" s="321"/>
      <c r="E35" s="321"/>
      <c r="F35" s="328"/>
    </row>
    <row r="36" spans="1:6" customFormat="1" ht="14.4">
      <c r="A36" s="335" t="s">
        <v>678</v>
      </c>
      <c r="B36" s="333" t="s">
        <v>679</v>
      </c>
      <c r="C36" s="319"/>
      <c r="D36" s="321"/>
      <c r="E36" s="321"/>
      <c r="F36" s="328"/>
    </row>
    <row r="37" spans="1:6" customFormat="1" ht="14.4">
      <c r="A37" s="335"/>
      <c r="B37" s="333"/>
      <c r="C37" s="319"/>
      <c r="D37" s="321"/>
      <c r="E37" s="321"/>
      <c r="F37" s="328"/>
    </row>
    <row r="38" spans="1:6" customFormat="1" ht="14.4">
      <c r="A38" s="329" t="s">
        <v>680</v>
      </c>
      <c r="B38" s="327" t="s">
        <v>681</v>
      </c>
      <c r="C38" s="319"/>
      <c r="D38" s="321"/>
      <c r="E38" s="321"/>
      <c r="F38" s="328"/>
    </row>
    <row r="39" spans="1:6" customFormat="1" ht="55.2">
      <c r="A39" s="331"/>
      <c r="B39" s="333" t="s">
        <v>682</v>
      </c>
      <c r="C39" s="319"/>
      <c r="D39" s="321"/>
      <c r="E39" s="321"/>
      <c r="F39" s="328"/>
    </row>
    <row r="40" spans="1:6" customFormat="1" ht="14.4">
      <c r="A40" s="331"/>
      <c r="B40" s="325"/>
      <c r="C40" s="319"/>
      <c r="D40" s="321"/>
      <c r="E40" s="321"/>
      <c r="F40" s="328"/>
    </row>
    <row r="41" spans="1:6" customFormat="1" ht="14.4">
      <c r="A41" s="329" t="s">
        <v>683</v>
      </c>
      <c r="B41" s="327" t="s">
        <v>684</v>
      </c>
      <c r="C41" s="319"/>
      <c r="D41" s="321"/>
      <c r="E41" s="321"/>
      <c r="F41" s="328"/>
    </row>
    <row r="42" spans="1:6" customFormat="1" ht="14.4">
      <c r="A42" s="335" t="s">
        <v>672</v>
      </c>
      <c r="B42" s="332" t="s">
        <v>685</v>
      </c>
      <c r="C42" s="319"/>
      <c r="D42" s="321"/>
      <c r="E42" s="321"/>
      <c r="F42" s="328"/>
    </row>
    <row r="43" spans="1:6" customFormat="1" ht="14.4">
      <c r="A43" s="335" t="s">
        <v>674</v>
      </c>
      <c r="B43" s="332" t="s">
        <v>686</v>
      </c>
      <c r="C43" s="319"/>
      <c r="D43" s="321"/>
      <c r="E43" s="321"/>
      <c r="F43" s="328"/>
    </row>
    <row r="44" spans="1:6" customFormat="1" ht="14.4">
      <c r="A44" s="335"/>
      <c r="B44" s="332"/>
      <c r="C44" s="319"/>
      <c r="D44" s="321"/>
      <c r="E44" s="321"/>
      <c r="F44" s="328"/>
    </row>
    <row r="45" spans="1:6" customFormat="1" ht="14.4">
      <c r="A45" s="335" t="s">
        <v>676</v>
      </c>
      <c r="B45" s="332" t="s">
        <v>687</v>
      </c>
      <c r="C45" s="319"/>
      <c r="D45" s="321"/>
      <c r="E45" s="321"/>
      <c r="F45" s="328"/>
    </row>
    <row r="46" spans="1:6">
      <c r="A46" s="316"/>
      <c r="B46" s="317"/>
      <c r="C46" s="316"/>
      <c r="D46" s="316"/>
      <c r="E46" s="318"/>
      <c r="F46" s="318"/>
    </row>
    <row r="47" spans="1:6">
      <c r="A47" s="316"/>
      <c r="B47" s="317" t="s">
        <v>688</v>
      </c>
      <c r="C47" s="336">
        <v>1</v>
      </c>
      <c r="D47" s="319" t="s">
        <v>689</v>
      </c>
      <c r="E47" s="337"/>
      <c r="F47" s="338"/>
    </row>
    <row r="48" spans="1:6">
      <c r="A48" s="316"/>
      <c r="B48" s="317"/>
      <c r="C48" s="316"/>
      <c r="D48" s="316"/>
      <c r="E48" s="318"/>
      <c r="F48" s="318"/>
    </row>
    <row r="49" spans="1:6" ht="24.9" customHeight="1">
      <c r="A49" s="339">
        <v>1.1000000000000001</v>
      </c>
      <c r="B49" s="340" t="s">
        <v>690</v>
      </c>
      <c r="C49" s="341"/>
      <c r="D49" s="341"/>
      <c r="E49" s="341"/>
      <c r="F49" s="342"/>
    </row>
    <row r="50" spans="1:6" ht="11.25" customHeight="1">
      <c r="A50" s="318"/>
      <c r="B50" s="340"/>
      <c r="D50" s="343"/>
      <c r="E50" s="344"/>
      <c r="F50" s="345"/>
    </row>
    <row r="51" spans="1:6" ht="124.2">
      <c r="A51" s="346"/>
      <c r="B51" s="320" t="s">
        <v>691</v>
      </c>
      <c r="C51" s="336"/>
      <c r="E51" s="344"/>
      <c r="F51" s="345"/>
    </row>
    <row r="52" spans="1:6" ht="27.6">
      <c r="A52" s="346"/>
      <c r="B52" s="320" t="s">
        <v>692</v>
      </c>
      <c r="C52" s="336"/>
      <c r="E52" s="344"/>
      <c r="F52" s="345"/>
    </row>
    <row r="53" spans="1:6" ht="5.25" customHeight="1">
      <c r="A53" s="346"/>
      <c r="B53" s="320"/>
      <c r="D53" s="336"/>
      <c r="E53" s="337"/>
      <c r="F53" s="337"/>
    </row>
    <row r="54" spans="1:6" s="348" customFormat="1">
      <c r="A54" s="347" t="s">
        <v>693</v>
      </c>
      <c r="B54" s="324" t="s">
        <v>694</v>
      </c>
      <c r="C54" s="336"/>
      <c r="D54" s="319"/>
      <c r="E54" s="337"/>
      <c r="F54" s="338"/>
    </row>
    <row r="55" spans="1:6" s="348" customFormat="1">
      <c r="A55" s="346"/>
      <c r="B55" s="324"/>
      <c r="C55" s="336"/>
      <c r="D55" s="319"/>
      <c r="E55" s="337"/>
      <c r="F55" s="338"/>
    </row>
    <row r="56" spans="1:6" s="348" customFormat="1" ht="55.2">
      <c r="A56" s="346"/>
      <c r="B56" s="320" t="s">
        <v>695</v>
      </c>
      <c r="C56" s="336">
        <v>2</v>
      </c>
      <c r="D56" s="319" t="s">
        <v>689</v>
      </c>
      <c r="E56" s="337"/>
      <c r="F56" s="338"/>
    </row>
    <row r="57" spans="1:6" s="348" customFormat="1">
      <c r="A57" s="346"/>
      <c r="B57" s="320"/>
      <c r="C57" s="336"/>
      <c r="D57" s="319"/>
      <c r="E57" s="337"/>
      <c r="F57" s="338"/>
    </row>
    <row r="58" spans="1:6" s="348" customFormat="1">
      <c r="A58" s="347" t="s">
        <v>696</v>
      </c>
      <c r="B58" s="324" t="s">
        <v>697</v>
      </c>
      <c r="C58" s="336"/>
      <c r="D58" s="319"/>
      <c r="E58" s="337"/>
      <c r="F58" s="338"/>
    </row>
    <row r="59" spans="1:6" s="348" customFormat="1">
      <c r="A59" s="346"/>
      <c r="B59" s="324"/>
      <c r="C59" s="336"/>
      <c r="D59" s="319"/>
      <c r="E59" s="337"/>
      <c r="F59" s="338"/>
    </row>
    <row r="60" spans="1:6" s="348" customFormat="1" ht="41.4">
      <c r="A60" s="346"/>
      <c r="B60" s="320" t="s">
        <v>698</v>
      </c>
      <c r="C60" s="336">
        <v>1</v>
      </c>
      <c r="D60" s="319" t="s">
        <v>689</v>
      </c>
      <c r="E60" s="337"/>
      <c r="F60" s="338"/>
    </row>
    <row r="61" spans="1:6" s="348" customFormat="1">
      <c r="A61" s="346"/>
      <c r="B61" s="320"/>
      <c r="C61" s="336"/>
      <c r="D61" s="319"/>
      <c r="E61" s="337"/>
      <c r="F61" s="338"/>
    </row>
    <row r="62" spans="1:6" s="348" customFormat="1">
      <c r="A62" s="347" t="s">
        <v>696</v>
      </c>
      <c r="B62" s="324" t="s">
        <v>699</v>
      </c>
      <c r="C62" s="336"/>
      <c r="D62" s="319"/>
      <c r="E62" s="337"/>
      <c r="F62" s="338"/>
    </row>
    <row r="63" spans="1:6" s="348" customFormat="1">
      <c r="A63" s="346"/>
      <c r="B63" s="324"/>
      <c r="C63" s="336"/>
      <c r="D63" s="319"/>
      <c r="E63" s="337"/>
      <c r="F63" s="338"/>
    </row>
    <row r="64" spans="1:6" s="348" customFormat="1" ht="41.4">
      <c r="A64" s="346"/>
      <c r="B64" s="320" t="s">
        <v>700</v>
      </c>
      <c r="C64" s="336">
        <v>2</v>
      </c>
      <c r="D64" s="319" t="s">
        <v>689</v>
      </c>
      <c r="E64" s="337"/>
      <c r="F64" s="338"/>
    </row>
    <row r="65" spans="1:6" s="348" customFormat="1">
      <c r="A65" s="346"/>
      <c r="B65" s="320"/>
      <c r="C65" s="336"/>
      <c r="D65" s="319"/>
      <c r="E65" s="337"/>
      <c r="F65" s="338"/>
    </row>
    <row r="66" spans="1:6" s="348" customFormat="1">
      <c r="A66" s="347" t="s">
        <v>701</v>
      </c>
      <c r="B66" s="324" t="s">
        <v>702</v>
      </c>
      <c r="C66" s="336"/>
      <c r="D66" s="319"/>
      <c r="E66" s="337"/>
      <c r="F66" s="338"/>
    </row>
    <row r="67" spans="1:6" s="348" customFormat="1">
      <c r="A67" s="346"/>
      <c r="B67" s="324"/>
      <c r="C67" s="336"/>
      <c r="D67" s="319"/>
      <c r="E67" s="337"/>
      <c r="F67" s="338"/>
    </row>
    <row r="68" spans="1:6" s="348" customFormat="1" ht="41.4">
      <c r="A68" s="346"/>
      <c r="B68" s="320" t="s">
        <v>703</v>
      </c>
      <c r="C68" s="336" t="s">
        <v>441</v>
      </c>
      <c r="D68" s="319" t="s">
        <v>689</v>
      </c>
      <c r="E68" s="337"/>
      <c r="F68" s="338"/>
    </row>
    <row r="69" spans="1:6" s="348" customFormat="1">
      <c r="A69" s="346"/>
      <c r="B69" s="320"/>
      <c r="C69" s="336"/>
      <c r="D69" s="319"/>
      <c r="E69" s="337"/>
      <c r="F69" s="338"/>
    </row>
    <row r="70" spans="1:6" ht="69">
      <c r="A70" s="346">
        <v>2</v>
      </c>
      <c r="B70" s="320" t="s">
        <v>704</v>
      </c>
      <c r="C70" s="319">
        <v>2</v>
      </c>
      <c r="D70" s="319" t="s">
        <v>35</v>
      </c>
      <c r="E70" s="337"/>
      <c r="F70" s="338"/>
    </row>
    <row r="71" spans="1:6">
      <c r="A71" s="346"/>
      <c r="B71" s="320"/>
      <c r="D71" s="336"/>
      <c r="E71" s="337"/>
      <c r="F71" s="337"/>
    </row>
    <row r="72" spans="1:6" ht="69">
      <c r="A72" s="331">
        <v>3</v>
      </c>
      <c r="B72" s="332" t="s">
        <v>705</v>
      </c>
      <c r="D72" s="321"/>
      <c r="E72" s="321"/>
      <c r="F72" s="328"/>
    </row>
    <row r="73" spans="1:6">
      <c r="A73" s="331"/>
      <c r="B73" s="332"/>
      <c r="D73" s="321"/>
      <c r="E73" s="321"/>
      <c r="F73" s="328"/>
    </row>
    <row r="74" spans="1:6">
      <c r="A74" s="331">
        <v>3.1</v>
      </c>
      <c r="B74" s="332" t="s">
        <v>706</v>
      </c>
      <c r="C74" s="321">
        <v>20</v>
      </c>
      <c r="D74" s="319" t="s">
        <v>707</v>
      </c>
      <c r="E74" s="337"/>
      <c r="F74" s="338"/>
    </row>
    <row r="75" spans="1:6">
      <c r="A75" s="331">
        <v>3.2</v>
      </c>
      <c r="B75" s="332" t="s">
        <v>708</v>
      </c>
      <c r="C75" s="493">
        <v>130</v>
      </c>
      <c r="D75" s="319" t="s">
        <v>707</v>
      </c>
      <c r="E75" s="337"/>
      <c r="F75" s="338"/>
    </row>
    <row r="76" spans="1:6">
      <c r="A76" s="331">
        <v>3.3</v>
      </c>
      <c r="B76" s="332" t="s">
        <v>709</v>
      </c>
      <c r="C76" s="493">
        <v>50</v>
      </c>
      <c r="D76" s="319" t="s">
        <v>707</v>
      </c>
      <c r="E76" s="337"/>
      <c r="F76" s="338"/>
    </row>
    <row r="77" spans="1:6">
      <c r="A77" s="331"/>
      <c r="B77" s="332"/>
      <c r="C77" s="321"/>
      <c r="E77" s="337"/>
      <c r="F77" s="338"/>
    </row>
    <row r="78" spans="1:6" ht="41.4">
      <c r="A78" s="331">
        <v>4</v>
      </c>
      <c r="B78" s="332" t="s">
        <v>710</v>
      </c>
      <c r="D78" s="321"/>
      <c r="E78" s="321"/>
      <c r="F78" s="328"/>
    </row>
    <row r="79" spans="1:6">
      <c r="A79" s="331">
        <v>4.0999999999999996</v>
      </c>
      <c r="B79" s="332" t="s">
        <v>706</v>
      </c>
      <c r="C79" s="321">
        <v>2</v>
      </c>
      <c r="D79" s="319" t="s">
        <v>347</v>
      </c>
      <c r="E79" s="337"/>
      <c r="F79" s="338"/>
    </row>
    <row r="80" spans="1:6">
      <c r="A80" s="331">
        <v>4.2</v>
      </c>
      <c r="B80" s="332" t="s">
        <v>708</v>
      </c>
      <c r="C80" s="321">
        <v>4</v>
      </c>
      <c r="D80" s="319" t="s">
        <v>347</v>
      </c>
      <c r="E80" s="337"/>
      <c r="F80" s="338"/>
    </row>
    <row r="81" spans="1:6">
      <c r="A81" s="331">
        <v>4.3</v>
      </c>
      <c r="B81" s="332" t="s">
        <v>709</v>
      </c>
      <c r="C81" s="321">
        <v>4</v>
      </c>
      <c r="D81" s="319" t="s">
        <v>347</v>
      </c>
      <c r="E81" s="337"/>
      <c r="F81" s="338"/>
    </row>
    <row r="82" spans="1:6">
      <c r="A82" s="331"/>
      <c r="B82" s="332"/>
      <c r="C82" s="321"/>
      <c r="E82" s="337"/>
      <c r="F82" s="338"/>
    </row>
    <row r="83" spans="1:6" ht="96.6">
      <c r="A83" s="319">
        <v>5</v>
      </c>
      <c r="B83" s="320" t="s">
        <v>711</v>
      </c>
      <c r="E83" s="344"/>
      <c r="F83" s="349"/>
    </row>
    <row r="84" spans="1:6">
      <c r="A84" s="319"/>
      <c r="B84" s="320"/>
      <c r="E84" s="344"/>
      <c r="F84" s="349"/>
    </row>
    <row r="85" spans="1:6" ht="25.5" customHeight="1">
      <c r="A85" s="319">
        <v>5.0999999999999996</v>
      </c>
      <c r="B85" s="320" t="s">
        <v>712</v>
      </c>
      <c r="C85" s="494">
        <v>95</v>
      </c>
      <c r="D85" s="319" t="s">
        <v>707</v>
      </c>
      <c r="E85" s="337"/>
      <c r="F85" s="338"/>
    </row>
    <row r="86" spans="1:6" ht="24.75" customHeight="1">
      <c r="A86" s="319">
        <v>5.2</v>
      </c>
      <c r="B86" s="320" t="s">
        <v>713</v>
      </c>
      <c r="C86" s="494">
        <v>22</v>
      </c>
      <c r="D86" s="319" t="s">
        <v>707</v>
      </c>
      <c r="E86" s="337"/>
      <c r="F86" s="338"/>
    </row>
    <row r="87" spans="1:6">
      <c r="A87" s="319"/>
      <c r="B87" s="320"/>
      <c r="E87" s="337"/>
      <c r="F87" s="338"/>
    </row>
    <row r="88" spans="1:6" ht="20.25" customHeight="1">
      <c r="A88" s="319">
        <v>5.3</v>
      </c>
      <c r="B88" s="320" t="s">
        <v>714</v>
      </c>
      <c r="C88" s="494">
        <v>90</v>
      </c>
      <c r="D88" s="319" t="s">
        <v>707</v>
      </c>
      <c r="E88" s="337"/>
      <c r="F88" s="338"/>
    </row>
    <row r="89" spans="1:6" ht="20.25" customHeight="1">
      <c r="A89" s="319">
        <v>5.4</v>
      </c>
      <c r="B89" s="320" t="s">
        <v>715</v>
      </c>
      <c r="C89" s="494">
        <v>290</v>
      </c>
      <c r="D89" s="319" t="s">
        <v>707</v>
      </c>
      <c r="E89" s="337"/>
      <c r="F89" s="338"/>
    </row>
    <row r="90" spans="1:6" ht="18.75" customHeight="1">
      <c r="A90" s="319"/>
      <c r="B90" s="320"/>
      <c r="E90" s="337"/>
      <c r="F90" s="337"/>
    </row>
    <row r="91" spans="1:6" ht="82.8">
      <c r="A91" s="331">
        <v>6</v>
      </c>
      <c r="B91" s="350" t="s">
        <v>716</v>
      </c>
      <c r="C91" s="335"/>
      <c r="D91" s="341"/>
      <c r="E91" s="337"/>
      <c r="F91" s="337"/>
    </row>
    <row r="92" spans="1:6">
      <c r="A92" s="331"/>
      <c r="B92" s="350"/>
      <c r="C92" s="335"/>
      <c r="D92" s="341"/>
      <c r="E92" s="337"/>
      <c r="F92" s="337"/>
    </row>
    <row r="93" spans="1:6">
      <c r="A93" s="331">
        <v>6.1</v>
      </c>
      <c r="B93" s="350" t="s">
        <v>717</v>
      </c>
      <c r="C93" s="335">
        <v>10</v>
      </c>
      <c r="D93" s="335" t="s">
        <v>707</v>
      </c>
      <c r="E93" s="337"/>
      <c r="F93" s="338"/>
    </row>
    <row r="94" spans="1:6">
      <c r="A94" s="331">
        <v>6.2</v>
      </c>
      <c r="B94" s="350" t="s">
        <v>718</v>
      </c>
      <c r="C94" s="335">
        <v>20</v>
      </c>
      <c r="D94" s="335" t="s">
        <v>707</v>
      </c>
      <c r="E94" s="337"/>
      <c r="F94" s="338"/>
    </row>
    <row r="95" spans="1:6">
      <c r="A95" s="331"/>
      <c r="B95" s="350"/>
      <c r="C95" s="335"/>
      <c r="D95" s="335"/>
      <c r="E95" s="337"/>
      <c r="F95" s="338"/>
    </row>
    <row r="96" spans="1:6">
      <c r="A96" s="331">
        <v>6.3</v>
      </c>
      <c r="B96" s="350" t="s">
        <v>719</v>
      </c>
      <c r="C96" s="335">
        <v>140</v>
      </c>
      <c r="D96" s="335" t="s">
        <v>707</v>
      </c>
      <c r="E96" s="337"/>
      <c r="F96" s="338"/>
    </row>
    <row r="97" spans="1:6" ht="18.75" customHeight="1">
      <c r="A97" s="331">
        <v>6.4</v>
      </c>
      <c r="B97" s="325" t="s">
        <v>720</v>
      </c>
      <c r="C97" s="341">
        <v>70</v>
      </c>
      <c r="D97" s="335" t="s">
        <v>707</v>
      </c>
      <c r="E97" s="337"/>
      <c r="F97" s="338"/>
    </row>
    <row r="98" spans="1:6" ht="18.75" customHeight="1">
      <c r="A98" s="331">
        <v>6.5</v>
      </c>
      <c r="B98" s="325" t="s">
        <v>721</v>
      </c>
      <c r="C98" s="341">
        <v>100</v>
      </c>
      <c r="D98" s="335" t="s">
        <v>707</v>
      </c>
      <c r="E98" s="337"/>
      <c r="F98" s="338"/>
    </row>
    <row r="99" spans="1:6" ht="18.75" customHeight="1">
      <c r="A99" s="331">
        <v>6.6</v>
      </c>
      <c r="B99" s="325" t="s">
        <v>722</v>
      </c>
      <c r="C99" s="341">
        <v>60</v>
      </c>
      <c r="D99" s="335" t="s">
        <v>707</v>
      </c>
      <c r="E99" s="337"/>
      <c r="F99" s="338"/>
    </row>
    <row r="100" spans="1:6" ht="18.75" customHeight="1">
      <c r="A100" s="331"/>
      <c r="B100" s="325"/>
      <c r="C100" s="341"/>
      <c r="D100" s="335"/>
      <c r="E100" s="337"/>
      <c r="F100" s="337"/>
    </row>
    <row r="101" spans="1:6" ht="82.8">
      <c r="A101" s="331">
        <v>7</v>
      </c>
      <c r="B101" s="325" t="s">
        <v>723</v>
      </c>
      <c r="D101" s="321"/>
      <c r="E101" s="321"/>
      <c r="F101" s="328"/>
    </row>
    <row r="102" spans="1:6">
      <c r="A102" s="331"/>
      <c r="B102" s="332"/>
      <c r="D102" s="321"/>
      <c r="E102" s="321"/>
      <c r="F102" s="328"/>
    </row>
    <row r="103" spans="1:6" ht="27.75" customHeight="1">
      <c r="A103" s="331">
        <v>7.1</v>
      </c>
      <c r="B103" s="332" t="s">
        <v>724</v>
      </c>
      <c r="C103" s="494">
        <v>85</v>
      </c>
      <c r="D103" s="321" t="s">
        <v>707</v>
      </c>
      <c r="E103" s="337"/>
      <c r="F103" s="338"/>
    </row>
    <row r="104" spans="1:6" ht="27.75" customHeight="1">
      <c r="A104" s="331">
        <v>7.2</v>
      </c>
      <c r="B104" s="332" t="s">
        <v>725</v>
      </c>
      <c r="C104" s="494">
        <v>35</v>
      </c>
      <c r="D104" s="321" t="s">
        <v>707</v>
      </c>
      <c r="E104" s="337"/>
      <c r="F104" s="338"/>
    </row>
    <row r="105" spans="1:6" ht="9" customHeight="1">
      <c r="A105" s="319"/>
      <c r="B105" s="320"/>
      <c r="E105" s="337"/>
      <c r="F105" s="337"/>
    </row>
    <row r="106" spans="1:6" ht="138">
      <c r="A106" s="336">
        <v>8</v>
      </c>
      <c r="B106" s="332" t="s">
        <v>726</v>
      </c>
      <c r="C106" s="336">
        <v>9</v>
      </c>
      <c r="D106" s="319" t="s">
        <v>727</v>
      </c>
      <c r="E106" s="337"/>
      <c r="F106" s="338"/>
    </row>
    <row r="107" spans="1:6">
      <c r="A107" s="336"/>
      <c r="B107" s="351"/>
      <c r="C107" s="336"/>
      <c r="E107" s="337"/>
      <c r="F107" s="337"/>
    </row>
    <row r="108" spans="1:6" ht="124.2">
      <c r="A108" s="336">
        <v>9</v>
      </c>
      <c r="B108" s="332" t="s">
        <v>728</v>
      </c>
      <c r="C108" s="336">
        <v>14</v>
      </c>
      <c r="D108" s="319" t="s">
        <v>727</v>
      </c>
      <c r="E108" s="337"/>
      <c r="F108" s="338"/>
    </row>
    <row r="109" spans="1:6">
      <c r="A109" s="336"/>
      <c r="B109" s="351"/>
      <c r="C109" s="336"/>
      <c r="E109" s="337"/>
      <c r="F109" s="337"/>
    </row>
    <row r="110" spans="1:6" ht="138">
      <c r="A110" s="336">
        <v>10</v>
      </c>
      <c r="B110" s="332" t="s">
        <v>729</v>
      </c>
      <c r="C110" s="336">
        <v>1</v>
      </c>
      <c r="D110" s="319" t="s">
        <v>727</v>
      </c>
      <c r="E110" s="337"/>
      <c r="F110" s="338"/>
    </row>
    <row r="111" spans="1:6">
      <c r="A111" s="336"/>
      <c r="B111" s="351"/>
      <c r="C111" s="336"/>
      <c r="E111" s="337"/>
      <c r="F111" s="337"/>
    </row>
    <row r="112" spans="1:6" ht="124.2">
      <c r="A112" s="336">
        <v>11</v>
      </c>
      <c r="B112" s="332" t="s">
        <v>730</v>
      </c>
      <c r="C112" s="336">
        <v>5</v>
      </c>
      <c r="D112" s="319" t="s">
        <v>727</v>
      </c>
      <c r="E112" s="337"/>
      <c r="F112" s="338"/>
    </row>
    <row r="113" spans="1:6">
      <c r="A113" s="336"/>
      <c r="B113" s="351"/>
      <c r="C113" s="336"/>
      <c r="E113" s="337"/>
      <c r="F113" s="337"/>
    </row>
    <row r="114" spans="1:6" ht="193.2">
      <c r="A114" s="352">
        <v>12</v>
      </c>
      <c r="B114" s="351" t="s">
        <v>731</v>
      </c>
      <c r="C114" s="336">
        <v>3</v>
      </c>
      <c r="D114" s="319" t="s">
        <v>732</v>
      </c>
      <c r="E114" s="353"/>
      <c r="F114" s="354"/>
    </row>
    <row r="115" spans="1:6">
      <c r="A115" s="336"/>
      <c r="B115" s="332"/>
      <c r="C115" s="336"/>
      <c r="E115" s="337"/>
      <c r="F115" s="338"/>
    </row>
    <row r="116" spans="1:6" ht="124.2">
      <c r="A116" s="352">
        <v>13</v>
      </c>
      <c r="B116" s="351" t="s">
        <v>733</v>
      </c>
      <c r="C116" s="336">
        <v>1</v>
      </c>
      <c r="D116" s="319" t="s">
        <v>732</v>
      </c>
      <c r="E116" s="353"/>
      <c r="F116" s="354"/>
    </row>
    <row r="117" spans="1:6">
      <c r="A117" s="336"/>
      <c r="B117" s="332"/>
      <c r="C117" s="336"/>
      <c r="E117" s="337"/>
      <c r="F117" s="338"/>
    </row>
    <row r="118" spans="1:6" ht="220.8">
      <c r="A118" s="336">
        <v>14</v>
      </c>
      <c r="B118" s="351" t="s">
        <v>734</v>
      </c>
      <c r="C118" s="336">
        <v>9</v>
      </c>
      <c r="D118" s="319" t="s">
        <v>732</v>
      </c>
      <c r="E118" s="337"/>
      <c r="F118" s="338"/>
    </row>
    <row r="119" spans="1:6">
      <c r="A119" s="336"/>
      <c r="B119" s="351"/>
      <c r="C119" s="336"/>
      <c r="E119" s="337"/>
      <c r="F119" s="337"/>
    </row>
    <row r="120" spans="1:6" ht="110.4">
      <c r="A120" s="336">
        <v>15</v>
      </c>
      <c r="B120" s="351" t="s">
        <v>735</v>
      </c>
      <c r="C120" s="336">
        <v>16</v>
      </c>
      <c r="D120" s="319" t="s">
        <v>732</v>
      </c>
      <c r="E120" s="337"/>
      <c r="F120" s="338"/>
    </row>
    <row r="121" spans="1:6">
      <c r="A121" s="336"/>
      <c r="B121" s="351"/>
      <c r="C121" s="336"/>
      <c r="E121" s="337"/>
      <c r="F121" s="337"/>
    </row>
    <row r="122" spans="1:6" ht="41.4">
      <c r="A122" s="336">
        <v>15</v>
      </c>
      <c r="B122" s="320" t="s">
        <v>736</v>
      </c>
      <c r="C122" s="336" t="s">
        <v>441</v>
      </c>
      <c r="D122" s="319" t="s">
        <v>732</v>
      </c>
      <c r="E122" s="337"/>
      <c r="F122" s="337"/>
    </row>
    <row r="123" spans="1:6">
      <c r="A123" s="336"/>
      <c r="B123" s="320"/>
      <c r="C123" s="336"/>
      <c r="E123" s="337"/>
      <c r="F123" s="338"/>
    </row>
    <row r="124" spans="1:6" ht="207">
      <c r="A124" s="355">
        <v>17</v>
      </c>
      <c r="B124" s="332" t="s">
        <v>737</v>
      </c>
      <c r="C124" s="336">
        <v>7</v>
      </c>
      <c r="D124" s="319" t="s">
        <v>732</v>
      </c>
      <c r="E124" s="337"/>
      <c r="F124" s="338"/>
    </row>
    <row r="125" spans="1:6">
      <c r="A125" s="355"/>
      <c r="B125" s="320"/>
      <c r="C125" s="336"/>
      <c r="E125" s="337"/>
      <c r="F125" s="337"/>
    </row>
    <row r="126" spans="1:6" ht="207">
      <c r="A126" s="336">
        <v>18</v>
      </c>
      <c r="B126" s="332" t="s">
        <v>738</v>
      </c>
      <c r="C126" s="336">
        <v>5</v>
      </c>
      <c r="D126" s="319" t="s">
        <v>732</v>
      </c>
      <c r="E126" s="337"/>
      <c r="F126" s="338"/>
    </row>
    <row r="127" spans="1:6">
      <c r="A127" s="336"/>
      <c r="B127" s="320"/>
      <c r="C127" s="336"/>
      <c r="E127" s="337"/>
      <c r="F127" s="337"/>
    </row>
    <row r="128" spans="1:6" ht="193.2">
      <c r="A128" s="336">
        <v>19</v>
      </c>
      <c r="B128" s="332" t="s">
        <v>739</v>
      </c>
      <c r="C128" s="336">
        <v>3</v>
      </c>
      <c r="D128" s="319" t="s">
        <v>732</v>
      </c>
      <c r="E128" s="337"/>
      <c r="F128" s="338"/>
    </row>
    <row r="129" spans="1:6">
      <c r="A129" s="336"/>
      <c r="B129" s="320" t="s">
        <v>268</v>
      </c>
      <c r="C129" s="336"/>
      <c r="E129" s="337"/>
      <c r="F129" s="337"/>
    </row>
    <row r="130" spans="1:6" ht="207">
      <c r="A130" s="355" t="s">
        <v>740</v>
      </c>
      <c r="B130" s="332" t="s">
        <v>741</v>
      </c>
      <c r="C130" s="336">
        <v>4</v>
      </c>
      <c r="D130" s="319" t="s">
        <v>732</v>
      </c>
      <c r="E130" s="337"/>
      <c r="F130" s="338"/>
    </row>
    <row r="131" spans="1:6">
      <c r="A131" s="336"/>
      <c r="B131" s="332"/>
      <c r="C131" s="336"/>
      <c r="E131" s="337"/>
      <c r="F131" s="338"/>
    </row>
    <row r="132" spans="1:6" ht="207">
      <c r="A132" s="355" t="s">
        <v>742</v>
      </c>
      <c r="B132" s="332" t="s">
        <v>743</v>
      </c>
      <c r="C132" s="336">
        <v>1</v>
      </c>
      <c r="D132" s="319" t="s">
        <v>732</v>
      </c>
      <c r="E132" s="337"/>
      <c r="F132" s="338"/>
    </row>
    <row r="133" spans="1:6">
      <c r="A133" s="336"/>
      <c r="B133" s="320"/>
      <c r="C133" s="336"/>
      <c r="E133" s="337"/>
      <c r="F133" s="337"/>
    </row>
    <row r="134" spans="1:6" ht="55.2">
      <c r="A134" s="336">
        <v>21</v>
      </c>
      <c r="B134" s="320" t="s">
        <v>744</v>
      </c>
      <c r="C134" s="336">
        <v>17</v>
      </c>
      <c r="D134" s="319" t="s">
        <v>347</v>
      </c>
      <c r="E134" s="337"/>
      <c r="F134" s="338"/>
    </row>
    <row r="135" spans="1:6">
      <c r="A135" s="336"/>
      <c r="B135" s="320"/>
      <c r="C135" s="336"/>
      <c r="E135" s="337"/>
      <c r="F135" s="337"/>
    </row>
    <row r="136" spans="1:6" ht="55.2">
      <c r="A136" s="336">
        <v>22</v>
      </c>
      <c r="B136" s="320" t="s">
        <v>745</v>
      </c>
      <c r="C136" s="336">
        <v>7</v>
      </c>
      <c r="D136" s="319" t="s">
        <v>347</v>
      </c>
      <c r="E136" s="337"/>
      <c r="F136" s="338"/>
    </row>
    <row r="137" spans="1:6">
      <c r="A137" s="336"/>
      <c r="B137" s="320"/>
      <c r="C137" s="336"/>
      <c r="E137" s="337"/>
      <c r="F137" s="338"/>
    </row>
    <row r="138" spans="1:6" ht="55.2">
      <c r="A138" s="336">
        <v>23</v>
      </c>
      <c r="B138" s="320" t="s">
        <v>746</v>
      </c>
      <c r="C138" s="336" t="s">
        <v>441</v>
      </c>
      <c r="D138" s="319" t="s">
        <v>347</v>
      </c>
      <c r="E138" s="337"/>
      <c r="F138" s="338"/>
    </row>
    <row r="139" spans="1:6">
      <c r="A139" s="336"/>
      <c r="B139" s="320"/>
      <c r="C139" s="336"/>
      <c r="E139" s="337"/>
      <c r="F139" s="337"/>
    </row>
    <row r="140" spans="1:6" ht="55.2">
      <c r="A140" s="336">
        <v>24</v>
      </c>
      <c r="B140" s="320" t="s">
        <v>747</v>
      </c>
      <c r="C140" s="336">
        <v>1</v>
      </c>
      <c r="D140" s="319" t="s">
        <v>347</v>
      </c>
      <c r="E140" s="337"/>
      <c r="F140" s="338"/>
    </row>
    <row r="141" spans="1:6">
      <c r="A141" s="336"/>
      <c r="B141" s="320"/>
      <c r="C141" s="336"/>
      <c r="E141" s="337"/>
      <c r="F141" s="338"/>
    </row>
    <row r="142" spans="1:6" ht="55.2">
      <c r="A142" s="336">
        <v>25</v>
      </c>
      <c r="B142" s="320" t="s">
        <v>748</v>
      </c>
      <c r="C142" s="336">
        <v>3</v>
      </c>
      <c r="D142" s="319" t="s">
        <v>347</v>
      </c>
      <c r="E142" s="337"/>
      <c r="F142" s="338"/>
    </row>
    <row r="143" spans="1:6" ht="17.25" customHeight="1">
      <c r="A143" s="319"/>
      <c r="B143" s="320"/>
      <c r="E143" s="344"/>
      <c r="F143" s="349"/>
    </row>
    <row r="144" spans="1:6" ht="27.6">
      <c r="A144" s="319">
        <v>26.1</v>
      </c>
      <c r="B144" s="320" t="s">
        <v>749</v>
      </c>
      <c r="E144" s="344"/>
      <c r="F144" s="349"/>
    </row>
    <row r="145" spans="1:6" ht="17.25" customHeight="1">
      <c r="A145" s="319"/>
      <c r="B145" s="320"/>
      <c r="E145" s="344"/>
      <c r="F145" s="349"/>
    </row>
    <row r="146" spans="1:6" ht="17.25" customHeight="1">
      <c r="A146" s="343" t="s">
        <v>693</v>
      </c>
      <c r="B146" s="320" t="s">
        <v>750</v>
      </c>
      <c r="C146" s="319">
        <v>5</v>
      </c>
      <c r="D146" s="319" t="s">
        <v>20</v>
      </c>
      <c r="E146" s="344"/>
      <c r="F146" s="338"/>
    </row>
    <row r="147" spans="1:6" ht="17.25" customHeight="1">
      <c r="A147" s="343"/>
      <c r="B147" s="320"/>
      <c r="E147" s="344"/>
      <c r="F147" s="338"/>
    </row>
    <row r="148" spans="1:6" ht="27" customHeight="1">
      <c r="A148" s="319">
        <v>26.2</v>
      </c>
      <c r="B148" s="320" t="s">
        <v>751</v>
      </c>
      <c r="E148" s="344"/>
      <c r="F148" s="349"/>
    </row>
    <row r="149" spans="1:6" ht="17.25" customHeight="1">
      <c r="A149" s="319"/>
      <c r="B149" s="320"/>
      <c r="E149" s="344"/>
      <c r="F149" s="349"/>
    </row>
    <row r="150" spans="1:6" ht="17.25" customHeight="1">
      <c r="A150" s="343" t="s">
        <v>693</v>
      </c>
      <c r="B150" s="320" t="s">
        <v>752</v>
      </c>
      <c r="C150" s="319">
        <v>2</v>
      </c>
      <c r="D150" s="319" t="s">
        <v>20</v>
      </c>
      <c r="E150" s="344"/>
      <c r="F150" s="338"/>
    </row>
    <row r="151" spans="1:6" ht="17.25" customHeight="1">
      <c r="A151" s="343"/>
      <c r="B151" s="320"/>
      <c r="E151" s="344"/>
      <c r="F151" s="338"/>
    </row>
    <row r="152" spans="1:6" ht="96.6">
      <c r="A152" s="319">
        <v>27</v>
      </c>
      <c r="B152" s="320" t="s">
        <v>753</v>
      </c>
      <c r="E152" s="337"/>
      <c r="F152" s="337"/>
    </row>
    <row r="153" spans="1:6">
      <c r="A153" s="319"/>
      <c r="B153" s="320"/>
      <c r="E153" s="337"/>
      <c r="F153" s="337"/>
    </row>
    <row r="154" spans="1:6" ht="27.6">
      <c r="A154" s="356" t="s">
        <v>693</v>
      </c>
      <c r="B154" s="320" t="s">
        <v>754</v>
      </c>
      <c r="C154" s="319">
        <v>14</v>
      </c>
      <c r="D154" s="319" t="s">
        <v>347</v>
      </c>
      <c r="E154" s="337"/>
      <c r="F154" s="338"/>
    </row>
    <row r="155" spans="1:6" ht="27.6">
      <c r="A155" s="356" t="s">
        <v>696</v>
      </c>
      <c r="B155" s="320" t="s">
        <v>755</v>
      </c>
      <c r="C155" s="319">
        <v>4</v>
      </c>
      <c r="D155" s="319" t="s">
        <v>347</v>
      </c>
      <c r="E155" s="337"/>
      <c r="F155" s="338"/>
    </row>
    <row r="156" spans="1:6">
      <c r="A156" s="346"/>
      <c r="B156" s="357"/>
      <c r="E156" s="337"/>
      <c r="F156" s="337"/>
    </row>
    <row r="157" spans="1:6" ht="82.8">
      <c r="A157" s="319">
        <v>28</v>
      </c>
      <c r="B157" s="351" t="s">
        <v>756</v>
      </c>
      <c r="C157" s="494">
        <v>225</v>
      </c>
      <c r="D157" s="319" t="s">
        <v>707</v>
      </c>
      <c r="E157" s="337"/>
      <c r="F157" s="338"/>
    </row>
    <row r="158" spans="1:6">
      <c r="A158" s="356"/>
      <c r="B158" s="357"/>
      <c r="E158" s="337"/>
      <c r="F158" s="337"/>
    </row>
    <row r="159" spans="1:6" ht="27.6">
      <c r="A159" s="319">
        <v>29</v>
      </c>
      <c r="B159" s="357" t="s">
        <v>757</v>
      </c>
      <c r="C159" s="494">
        <v>25</v>
      </c>
      <c r="D159" s="319" t="s">
        <v>20</v>
      </c>
      <c r="E159" s="358"/>
      <c r="F159" s="338"/>
    </row>
    <row r="160" spans="1:6" ht="16.5" customHeight="1">
      <c r="A160" s="356"/>
      <c r="B160" s="357"/>
      <c r="E160" s="316"/>
      <c r="F160" s="318"/>
    </row>
    <row r="161" spans="1:6" s="348" customFormat="1" ht="27.6">
      <c r="A161" s="319">
        <v>30</v>
      </c>
      <c r="B161" s="357" t="s">
        <v>758</v>
      </c>
      <c r="C161" s="494">
        <v>25</v>
      </c>
      <c r="D161" s="319" t="s">
        <v>20</v>
      </c>
      <c r="E161" s="358"/>
      <c r="F161" s="338"/>
    </row>
    <row r="162" spans="1:6" s="348" customFormat="1">
      <c r="A162" s="319"/>
      <c r="B162" s="357"/>
      <c r="C162" s="319"/>
      <c r="D162" s="319"/>
      <c r="E162" s="358"/>
      <c r="F162" s="338"/>
    </row>
    <row r="163" spans="1:6" ht="55.2">
      <c r="A163" s="319">
        <v>31</v>
      </c>
      <c r="B163" s="320" t="s">
        <v>759</v>
      </c>
      <c r="E163" s="344"/>
      <c r="F163" s="337"/>
    </row>
    <row r="164" spans="1:6" ht="17.25" customHeight="1">
      <c r="A164" s="319"/>
      <c r="B164" s="320"/>
      <c r="E164" s="344"/>
      <c r="F164" s="337"/>
    </row>
    <row r="165" spans="1:6" ht="17.25" customHeight="1">
      <c r="A165" s="319" t="s">
        <v>693</v>
      </c>
      <c r="B165" s="320" t="s">
        <v>760</v>
      </c>
      <c r="C165" s="494">
        <v>60</v>
      </c>
      <c r="D165" s="319" t="s">
        <v>707</v>
      </c>
      <c r="E165" s="344"/>
      <c r="F165" s="338"/>
    </row>
    <row r="166" spans="1:6" ht="17.25" customHeight="1">
      <c r="A166" s="319" t="s">
        <v>696</v>
      </c>
      <c r="B166" s="320" t="s">
        <v>761</v>
      </c>
      <c r="C166" s="494">
        <v>100</v>
      </c>
      <c r="D166" s="319" t="s">
        <v>707</v>
      </c>
      <c r="E166" s="344"/>
      <c r="F166" s="338"/>
    </row>
    <row r="167" spans="1:6" s="348" customFormat="1">
      <c r="A167" s="319"/>
      <c r="B167" s="320"/>
      <c r="C167" s="319"/>
      <c r="D167" s="319"/>
      <c r="E167" s="344"/>
      <c r="F167" s="338"/>
    </row>
    <row r="168" spans="1:6" s="348" customFormat="1" ht="27.6">
      <c r="A168" s="319">
        <v>32</v>
      </c>
      <c r="B168" s="359" t="s">
        <v>762</v>
      </c>
      <c r="C168" s="319"/>
      <c r="D168" s="319"/>
      <c r="E168" s="358"/>
      <c r="F168" s="338"/>
    </row>
    <row r="169" spans="1:6" s="348" customFormat="1">
      <c r="A169" s="347"/>
      <c r="B169" s="357"/>
      <c r="C169" s="319"/>
      <c r="D169" s="319"/>
      <c r="E169" s="358"/>
      <c r="F169" s="358"/>
    </row>
    <row r="170" spans="1:6" s="348" customFormat="1">
      <c r="A170" s="347" t="s">
        <v>693</v>
      </c>
      <c r="B170" s="357" t="s">
        <v>763</v>
      </c>
      <c r="C170" s="494">
        <v>15</v>
      </c>
      <c r="D170" s="319" t="s">
        <v>35</v>
      </c>
      <c r="E170" s="358"/>
      <c r="F170" s="338"/>
    </row>
    <row r="171" spans="1:6" s="348" customFormat="1">
      <c r="A171" s="347" t="s">
        <v>696</v>
      </c>
      <c r="B171" s="359" t="s">
        <v>764</v>
      </c>
      <c r="C171" s="319">
        <v>5</v>
      </c>
      <c r="D171" s="319" t="s">
        <v>35</v>
      </c>
      <c r="E171" s="358"/>
      <c r="F171" s="338"/>
    </row>
    <row r="172" spans="1:6" s="348" customFormat="1">
      <c r="A172" s="347" t="s">
        <v>765</v>
      </c>
      <c r="B172" s="359" t="s">
        <v>766</v>
      </c>
      <c r="C172" s="494">
        <v>12</v>
      </c>
      <c r="D172" s="319" t="s">
        <v>35</v>
      </c>
      <c r="E172" s="358"/>
      <c r="F172" s="338"/>
    </row>
    <row r="173" spans="1:6" s="348" customFormat="1">
      <c r="A173" s="347"/>
      <c r="B173" s="359"/>
      <c r="C173" s="319"/>
      <c r="D173" s="319"/>
      <c r="E173" s="358"/>
      <c r="F173" s="338"/>
    </row>
    <row r="174" spans="1:6" s="348" customFormat="1">
      <c r="A174" s="347" t="s">
        <v>701</v>
      </c>
      <c r="B174" s="359" t="s">
        <v>767</v>
      </c>
      <c r="C174" s="319">
        <v>3</v>
      </c>
      <c r="D174" s="319" t="s">
        <v>35</v>
      </c>
      <c r="E174" s="358"/>
      <c r="F174" s="338"/>
    </row>
    <row r="175" spans="1:6" s="348" customFormat="1">
      <c r="A175" s="347" t="s">
        <v>768</v>
      </c>
      <c r="B175" s="359" t="s">
        <v>769</v>
      </c>
      <c r="C175" s="494">
        <v>10</v>
      </c>
      <c r="D175" s="319" t="s">
        <v>707</v>
      </c>
      <c r="E175" s="358"/>
      <c r="F175" s="338"/>
    </row>
    <row r="176" spans="1:6" s="348" customFormat="1" ht="14.4" thickBot="1">
      <c r="A176" s="347" t="s">
        <v>268</v>
      </c>
      <c r="B176" s="359"/>
      <c r="C176" s="319"/>
      <c r="D176" s="319"/>
      <c r="E176" s="358"/>
      <c r="F176" s="338"/>
    </row>
    <row r="177" spans="1:6" s="348" customFormat="1" ht="24.9" customHeight="1" thickBot="1">
      <c r="A177" s="526" t="s">
        <v>770</v>
      </c>
      <c r="B177" s="527"/>
      <c r="C177" s="527"/>
      <c r="D177" s="527"/>
      <c r="E177" s="527"/>
      <c r="F177" s="360"/>
    </row>
    <row r="178" spans="1:6" ht="16.5" customHeight="1">
      <c r="A178" s="361"/>
      <c r="B178" s="362" t="s">
        <v>771</v>
      </c>
      <c r="C178" s="316"/>
      <c r="D178" s="316"/>
      <c r="E178" s="363"/>
      <c r="F178" s="363"/>
    </row>
    <row r="179" spans="1:6" ht="30.75" customHeight="1">
      <c r="A179" s="319">
        <v>1</v>
      </c>
      <c r="B179" s="515" t="s">
        <v>772</v>
      </c>
      <c r="C179" s="516"/>
      <c r="D179" s="516"/>
      <c r="E179" s="516"/>
      <c r="F179" s="516"/>
    </row>
    <row r="180" spans="1:6" ht="24" customHeight="1">
      <c r="A180" s="319">
        <v>2</v>
      </c>
      <c r="B180" s="515" t="s">
        <v>773</v>
      </c>
      <c r="C180" s="515"/>
      <c r="D180" s="515"/>
      <c r="E180" s="515"/>
      <c r="F180" s="515"/>
    </row>
    <row r="181" spans="1:6" ht="24" customHeight="1">
      <c r="A181" s="319">
        <v>3</v>
      </c>
      <c r="B181" s="515" t="s">
        <v>774</v>
      </c>
      <c r="C181" s="516"/>
      <c r="D181" s="516"/>
      <c r="E181" s="516"/>
      <c r="F181" s="516"/>
    </row>
  </sheetData>
  <mergeCells count="7">
    <mergeCell ref="B181:F181"/>
    <mergeCell ref="A1:F1"/>
    <mergeCell ref="A2:F2"/>
    <mergeCell ref="A3:F3"/>
    <mergeCell ref="A177:E177"/>
    <mergeCell ref="B179:F179"/>
    <mergeCell ref="B180:F1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32FC9-3BAF-45F8-B16A-EEF59F0F973B}">
  <dimension ref="A1:I39"/>
  <sheetViews>
    <sheetView topLeftCell="A17" workbookViewId="0">
      <selection activeCell="F12" sqref="F12"/>
    </sheetView>
  </sheetViews>
  <sheetFormatPr defaultRowHeight="13.2"/>
  <cols>
    <col min="1" max="1" width="5.33203125" style="365" customWidth="1"/>
    <col min="2" max="2" width="28" style="365" bestFit="1" customWidth="1"/>
    <col min="3" max="3" width="24.5546875" style="365" customWidth="1"/>
    <col min="4" max="4" width="11" style="365" customWidth="1"/>
    <col min="5" max="5" width="18.88671875" style="365" bestFit="1" customWidth="1"/>
    <col min="6" max="6" width="17" style="365" customWidth="1"/>
    <col min="7" max="7" width="12" style="365" customWidth="1"/>
    <col min="8" max="8" width="10.6640625" style="365" bestFit="1" customWidth="1"/>
    <col min="9" max="9" width="8.88671875" style="365"/>
    <col min="10" max="10" width="12.109375" style="365" customWidth="1"/>
    <col min="11" max="11" width="10.33203125" style="365" customWidth="1"/>
    <col min="12" max="12" width="13.44140625" style="365" customWidth="1"/>
    <col min="13" max="13" width="11.88671875" style="365" customWidth="1"/>
    <col min="14" max="248" width="8.88671875" style="365"/>
    <col min="249" max="249" width="6.109375" style="365" customWidth="1"/>
    <col min="250" max="250" width="24.109375" style="365" bestFit="1" customWidth="1"/>
    <col min="251" max="251" width="30.44140625" style="365" customWidth="1"/>
    <col min="252" max="252" width="13.44140625" style="365" customWidth="1"/>
    <col min="253" max="253" width="15.5546875" style="365" bestFit="1" customWidth="1"/>
    <col min="254" max="254" width="14.88671875" style="365" bestFit="1" customWidth="1"/>
    <col min="255" max="504" width="8.88671875" style="365"/>
    <col min="505" max="505" width="6.109375" style="365" customWidth="1"/>
    <col min="506" max="506" width="24.109375" style="365" bestFit="1" customWidth="1"/>
    <col min="507" max="507" width="30.44140625" style="365" customWidth="1"/>
    <col min="508" max="508" width="13.44140625" style="365" customWidth="1"/>
    <col min="509" max="509" width="15.5546875" style="365" bestFit="1" customWidth="1"/>
    <col min="510" max="510" width="14.88671875" style="365" bestFit="1" customWidth="1"/>
    <col min="511" max="760" width="8.88671875" style="365"/>
    <col min="761" max="761" width="6.109375" style="365" customWidth="1"/>
    <col min="762" max="762" width="24.109375" style="365" bestFit="1" customWidth="1"/>
    <col min="763" max="763" width="30.44140625" style="365" customWidth="1"/>
    <col min="764" max="764" width="13.44140625" style="365" customWidth="1"/>
    <col min="765" max="765" width="15.5546875" style="365" bestFit="1" customWidth="1"/>
    <col min="766" max="766" width="14.88671875" style="365" bestFit="1" customWidth="1"/>
    <col min="767" max="1016" width="8.88671875" style="365"/>
    <col min="1017" max="1017" width="6.109375" style="365" customWidth="1"/>
    <col min="1018" max="1018" width="24.109375" style="365" bestFit="1" customWidth="1"/>
    <col min="1019" max="1019" width="30.44140625" style="365" customWidth="1"/>
    <col min="1020" max="1020" width="13.44140625" style="365" customWidth="1"/>
    <col min="1021" max="1021" width="15.5546875" style="365" bestFit="1" customWidth="1"/>
    <col min="1022" max="1022" width="14.88671875" style="365" bestFit="1" customWidth="1"/>
    <col min="1023" max="1272" width="8.88671875" style="365"/>
    <col min="1273" max="1273" width="6.109375" style="365" customWidth="1"/>
    <col min="1274" max="1274" width="24.109375" style="365" bestFit="1" customWidth="1"/>
    <col min="1275" max="1275" width="30.44140625" style="365" customWidth="1"/>
    <col min="1276" max="1276" width="13.44140625" style="365" customWidth="1"/>
    <col min="1277" max="1277" width="15.5546875" style="365" bestFit="1" customWidth="1"/>
    <col min="1278" max="1278" width="14.88671875" style="365" bestFit="1" customWidth="1"/>
    <col min="1279" max="1528" width="8.88671875" style="365"/>
    <col min="1529" max="1529" width="6.109375" style="365" customWidth="1"/>
    <col min="1530" max="1530" width="24.109375" style="365" bestFit="1" customWidth="1"/>
    <col min="1531" max="1531" width="30.44140625" style="365" customWidth="1"/>
    <col min="1532" max="1532" width="13.44140625" style="365" customWidth="1"/>
    <col min="1533" max="1533" width="15.5546875" style="365" bestFit="1" customWidth="1"/>
    <col min="1534" max="1534" width="14.88671875" style="365" bestFit="1" customWidth="1"/>
    <col min="1535" max="1784" width="8.88671875" style="365"/>
    <col min="1785" max="1785" width="6.109375" style="365" customWidth="1"/>
    <col min="1786" max="1786" width="24.109375" style="365" bestFit="1" customWidth="1"/>
    <col min="1787" max="1787" width="30.44140625" style="365" customWidth="1"/>
    <col min="1788" max="1788" width="13.44140625" style="365" customWidth="1"/>
    <col min="1789" max="1789" width="15.5546875" style="365" bestFit="1" customWidth="1"/>
    <col min="1790" max="1790" width="14.88671875" style="365" bestFit="1" customWidth="1"/>
    <col min="1791" max="2040" width="8.88671875" style="365"/>
    <col min="2041" max="2041" width="6.109375" style="365" customWidth="1"/>
    <col min="2042" max="2042" width="24.109375" style="365" bestFit="1" customWidth="1"/>
    <col min="2043" max="2043" width="30.44140625" style="365" customWidth="1"/>
    <col min="2044" max="2044" width="13.44140625" style="365" customWidth="1"/>
    <col min="2045" max="2045" width="15.5546875" style="365" bestFit="1" customWidth="1"/>
    <col min="2046" max="2046" width="14.88671875" style="365" bestFit="1" customWidth="1"/>
    <col min="2047" max="2296" width="8.88671875" style="365"/>
    <col min="2297" max="2297" width="6.109375" style="365" customWidth="1"/>
    <col min="2298" max="2298" width="24.109375" style="365" bestFit="1" customWidth="1"/>
    <col min="2299" max="2299" width="30.44140625" style="365" customWidth="1"/>
    <col min="2300" max="2300" width="13.44140625" style="365" customWidth="1"/>
    <col min="2301" max="2301" width="15.5546875" style="365" bestFit="1" customWidth="1"/>
    <col min="2302" max="2302" width="14.88671875" style="365" bestFit="1" customWidth="1"/>
    <col min="2303" max="2552" width="8.88671875" style="365"/>
    <col min="2553" max="2553" width="6.109375" style="365" customWidth="1"/>
    <col min="2554" max="2554" width="24.109375" style="365" bestFit="1" customWidth="1"/>
    <col min="2555" max="2555" width="30.44140625" style="365" customWidth="1"/>
    <col min="2556" max="2556" width="13.44140625" style="365" customWidth="1"/>
    <col min="2557" max="2557" width="15.5546875" style="365" bestFit="1" customWidth="1"/>
    <col min="2558" max="2558" width="14.88671875" style="365" bestFit="1" customWidth="1"/>
    <col min="2559" max="2808" width="8.88671875" style="365"/>
    <col min="2809" max="2809" width="6.109375" style="365" customWidth="1"/>
    <col min="2810" max="2810" width="24.109375" style="365" bestFit="1" customWidth="1"/>
    <col min="2811" max="2811" width="30.44140625" style="365" customWidth="1"/>
    <col min="2812" max="2812" width="13.44140625" style="365" customWidth="1"/>
    <col min="2813" max="2813" width="15.5546875" style="365" bestFit="1" customWidth="1"/>
    <col min="2814" max="2814" width="14.88671875" style="365" bestFit="1" customWidth="1"/>
    <col min="2815" max="3064" width="8.88671875" style="365"/>
    <col min="3065" max="3065" width="6.109375" style="365" customWidth="1"/>
    <col min="3066" max="3066" width="24.109375" style="365" bestFit="1" customWidth="1"/>
    <col min="3067" max="3067" width="30.44140625" style="365" customWidth="1"/>
    <col min="3068" max="3068" width="13.44140625" style="365" customWidth="1"/>
    <col min="3069" max="3069" width="15.5546875" style="365" bestFit="1" customWidth="1"/>
    <col min="3070" max="3070" width="14.88671875" style="365" bestFit="1" customWidth="1"/>
    <col min="3071" max="3320" width="8.88671875" style="365"/>
    <col min="3321" max="3321" width="6.109375" style="365" customWidth="1"/>
    <col min="3322" max="3322" width="24.109375" style="365" bestFit="1" customWidth="1"/>
    <col min="3323" max="3323" width="30.44140625" style="365" customWidth="1"/>
    <col min="3324" max="3324" width="13.44140625" style="365" customWidth="1"/>
    <col min="3325" max="3325" width="15.5546875" style="365" bestFit="1" customWidth="1"/>
    <col min="3326" max="3326" width="14.88671875" style="365" bestFit="1" customWidth="1"/>
    <col min="3327" max="3576" width="8.88671875" style="365"/>
    <col min="3577" max="3577" width="6.109375" style="365" customWidth="1"/>
    <col min="3578" max="3578" width="24.109375" style="365" bestFit="1" customWidth="1"/>
    <col min="3579" max="3579" width="30.44140625" style="365" customWidth="1"/>
    <col min="3580" max="3580" width="13.44140625" style="365" customWidth="1"/>
    <col min="3581" max="3581" width="15.5546875" style="365" bestFit="1" customWidth="1"/>
    <col min="3582" max="3582" width="14.88671875" style="365" bestFit="1" customWidth="1"/>
    <col min="3583" max="3832" width="8.88671875" style="365"/>
    <col min="3833" max="3833" width="6.109375" style="365" customWidth="1"/>
    <col min="3834" max="3834" width="24.109375" style="365" bestFit="1" customWidth="1"/>
    <col min="3835" max="3835" width="30.44140625" style="365" customWidth="1"/>
    <col min="3836" max="3836" width="13.44140625" style="365" customWidth="1"/>
    <col min="3837" max="3837" width="15.5546875" style="365" bestFit="1" customWidth="1"/>
    <col min="3838" max="3838" width="14.88671875" style="365" bestFit="1" customWidth="1"/>
    <col min="3839" max="4088" width="8.88671875" style="365"/>
    <col min="4089" max="4089" width="6.109375" style="365" customWidth="1"/>
    <col min="4090" max="4090" width="24.109375" style="365" bestFit="1" customWidth="1"/>
    <col min="4091" max="4091" width="30.44140625" style="365" customWidth="1"/>
    <col min="4092" max="4092" width="13.44140625" style="365" customWidth="1"/>
    <col min="4093" max="4093" width="15.5546875" style="365" bestFit="1" customWidth="1"/>
    <col min="4094" max="4094" width="14.88671875" style="365" bestFit="1" customWidth="1"/>
    <col min="4095" max="4344" width="8.88671875" style="365"/>
    <col min="4345" max="4345" width="6.109375" style="365" customWidth="1"/>
    <col min="4346" max="4346" width="24.109375" style="365" bestFit="1" customWidth="1"/>
    <col min="4347" max="4347" width="30.44140625" style="365" customWidth="1"/>
    <col min="4348" max="4348" width="13.44140625" style="365" customWidth="1"/>
    <col min="4349" max="4349" width="15.5546875" style="365" bestFit="1" customWidth="1"/>
    <col min="4350" max="4350" width="14.88671875" style="365" bestFit="1" customWidth="1"/>
    <col min="4351" max="4600" width="8.88671875" style="365"/>
    <col min="4601" max="4601" width="6.109375" style="365" customWidth="1"/>
    <col min="4602" max="4602" width="24.109375" style="365" bestFit="1" customWidth="1"/>
    <col min="4603" max="4603" width="30.44140625" style="365" customWidth="1"/>
    <col min="4604" max="4604" width="13.44140625" style="365" customWidth="1"/>
    <col min="4605" max="4605" width="15.5546875" style="365" bestFit="1" customWidth="1"/>
    <col min="4606" max="4606" width="14.88671875" style="365" bestFit="1" customWidth="1"/>
    <col min="4607" max="4856" width="8.88671875" style="365"/>
    <col min="4857" max="4857" width="6.109375" style="365" customWidth="1"/>
    <col min="4858" max="4858" width="24.109375" style="365" bestFit="1" customWidth="1"/>
    <col min="4859" max="4859" width="30.44140625" style="365" customWidth="1"/>
    <col min="4860" max="4860" width="13.44140625" style="365" customWidth="1"/>
    <col min="4861" max="4861" width="15.5546875" style="365" bestFit="1" customWidth="1"/>
    <col min="4862" max="4862" width="14.88671875" style="365" bestFit="1" customWidth="1"/>
    <col min="4863" max="5112" width="8.88671875" style="365"/>
    <col min="5113" max="5113" width="6.109375" style="365" customWidth="1"/>
    <col min="5114" max="5114" width="24.109375" style="365" bestFit="1" customWidth="1"/>
    <col min="5115" max="5115" width="30.44140625" style="365" customWidth="1"/>
    <col min="5116" max="5116" width="13.44140625" style="365" customWidth="1"/>
    <col min="5117" max="5117" width="15.5546875" style="365" bestFit="1" customWidth="1"/>
    <col min="5118" max="5118" width="14.88671875" style="365" bestFit="1" customWidth="1"/>
    <col min="5119" max="5368" width="8.88671875" style="365"/>
    <col min="5369" max="5369" width="6.109375" style="365" customWidth="1"/>
    <col min="5370" max="5370" width="24.109375" style="365" bestFit="1" customWidth="1"/>
    <col min="5371" max="5371" width="30.44140625" style="365" customWidth="1"/>
    <col min="5372" max="5372" width="13.44140625" style="365" customWidth="1"/>
    <col min="5373" max="5373" width="15.5546875" style="365" bestFit="1" customWidth="1"/>
    <col min="5374" max="5374" width="14.88671875" style="365" bestFit="1" customWidth="1"/>
    <col min="5375" max="5624" width="8.88671875" style="365"/>
    <col min="5625" max="5625" width="6.109375" style="365" customWidth="1"/>
    <col min="5626" max="5626" width="24.109375" style="365" bestFit="1" customWidth="1"/>
    <col min="5627" max="5627" width="30.44140625" style="365" customWidth="1"/>
    <col min="5628" max="5628" width="13.44140625" style="365" customWidth="1"/>
    <col min="5629" max="5629" width="15.5546875" style="365" bestFit="1" customWidth="1"/>
    <col min="5630" max="5630" width="14.88671875" style="365" bestFit="1" customWidth="1"/>
    <col min="5631" max="5880" width="8.88671875" style="365"/>
    <col min="5881" max="5881" width="6.109375" style="365" customWidth="1"/>
    <col min="5882" max="5882" width="24.109375" style="365" bestFit="1" customWidth="1"/>
    <col min="5883" max="5883" width="30.44140625" style="365" customWidth="1"/>
    <col min="5884" max="5884" width="13.44140625" style="365" customWidth="1"/>
    <col min="5885" max="5885" width="15.5546875" style="365" bestFit="1" customWidth="1"/>
    <col min="5886" max="5886" width="14.88671875" style="365" bestFit="1" customWidth="1"/>
    <col min="5887" max="6136" width="8.88671875" style="365"/>
    <col min="6137" max="6137" width="6.109375" style="365" customWidth="1"/>
    <col min="6138" max="6138" width="24.109375" style="365" bestFit="1" customWidth="1"/>
    <col min="6139" max="6139" width="30.44140625" style="365" customWidth="1"/>
    <col min="6140" max="6140" width="13.44140625" style="365" customWidth="1"/>
    <col min="6141" max="6141" width="15.5546875" style="365" bestFit="1" customWidth="1"/>
    <col min="6142" max="6142" width="14.88671875" style="365" bestFit="1" customWidth="1"/>
    <col min="6143" max="6392" width="8.88671875" style="365"/>
    <col min="6393" max="6393" width="6.109375" style="365" customWidth="1"/>
    <col min="6394" max="6394" width="24.109375" style="365" bestFit="1" customWidth="1"/>
    <col min="6395" max="6395" width="30.44140625" style="365" customWidth="1"/>
    <col min="6396" max="6396" width="13.44140625" style="365" customWidth="1"/>
    <col min="6397" max="6397" width="15.5546875" style="365" bestFit="1" customWidth="1"/>
    <col min="6398" max="6398" width="14.88671875" style="365" bestFit="1" customWidth="1"/>
    <col min="6399" max="6648" width="8.88671875" style="365"/>
    <col min="6649" max="6649" width="6.109375" style="365" customWidth="1"/>
    <col min="6650" max="6650" width="24.109375" style="365" bestFit="1" customWidth="1"/>
    <col min="6651" max="6651" width="30.44140625" style="365" customWidth="1"/>
    <col min="6652" max="6652" width="13.44140625" style="365" customWidth="1"/>
    <col min="6653" max="6653" width="15.5546875" style="365" bestFit="1" customWidth="1"/>
    <col min="6654" max="6654" width="14.88671875" style="365" bestFit="1" customWidth="1"/>
    <col min="6655" max="6904" width="8.88671875" style="365"/>
    <col min="6905" max="6905" width="6.109375" style="365" customWidth="1"/>
    <col min="6906" max="6906" width="24.109375" style="365" bestFit="1" customWidth="1"/>
    <col min="6907" max="6907" width="30.44140625" style="365" customWidth="1"/>
    <col min="6908" max="6908" width="13.44140625" style="365" customWidth="1"/>
    <col min="6909" max="6909" width="15.5546875" style="365" bestFit="1" customWidth="1"/>
    <col min="6910" max="6910" width="14.88671875" style="365" bestFit="1" customWidth="1"/>
    <col min="6911" max="7160" width="8.88671875" style="365"/>
    <col min="7161" max="7161" width="6.109375" style="365" customWidth="1"/>
    <col min="7162" max="7162" width="24.109375" style="365" bestFit="1" customWidth="1"/>
    <col min="7163" max="7163" width="30.44140625" style="365" customWidth="1"/>
    <col min="7164" max="7164" width="13.44140625" style="365" customWidth="1"/>
    <col min="7165" max="7165" width="15.5546875" style="365" bestFit="1" customWidth="1"/>
    <col min="7166" max="7166" width="14.88671875" style="365" bestFit="1" customWidth="1"/>
    <col min="7167" max="7416" width="8.88671875" style="365"/>
    <col min="7417" max="7417" width="6.109375" style="365" customWidth="1"/>
    <col min="7418" max="7418" width="24.109375" style="365" bestFit="1" customWidth="1"/>
    <col min="7419" max="7419" width="30.44140625" style="365" customWidth="1"/>
    <col min="7420" max="7420" width="13.44140625" style="365" customWidth="1"/>
    <col min="7421" max="7421" width="15.5546875" style="365" bestFit="1" customWidth="1"/>
    <col min="7422" max="7422" width="14.88671875" style="365" bestFit="1" customWidth="1"/>
    <col min="7423" max="7672" width="8.88671875" style="365"/>
    <col min="7673" max="7673" width="6.109375" style="365" customWidth="1"/>
    <col min="7674" max="7674" width="24.109375" style="365" bestFit="1" customWidth="1"/>
    <col min="7675" max="7675" width="30.44140625" style="365" customWidth="1"/>
    <col min="7676" max="7676" width="13.44140625" style="365" customWidth="1"/>
    <col min="7677" max="7677" width="15.5546875" style="365" bestFit="1" customWidth="1"/>
    <col min="7678" max="7678" width="14.88671875" style="365" bestFit="1" customWidth="1"/>
    <col min="7679" max="7928" width="8.88671875" style="365"/>
    <col min="7929" max="7929" width="6.109375" style="365" customWidth="1"/>
    <col min="7930" max="7930" width="24.109375" style="365" bestFit="1" customWidth="1"/>
    <col min="7931" max="7931" width="30.44140625" style="365" customWidth="1"/>
    <col min="7932" max="7932" width="13.44140625" style="365" customWidth="1"/>
    <col min="7933" max="7933" width="15.5546875" style="365" bestFit="1" customWidth="1"/>
    <col min="7934" max="7934" width="14.88671875" style="365" bestFit="1" customWidth="1"/>
    <col min="7935" max="8184" width="8.88671875" style="365"/>
    <col min="8185" max="8185" width="6.109375" style="365" customWidth="1"/>
    <col min="8186" max="8186" width="24.109375" style="365" bestFit="1" customWidth="1"/>
    <col min="8187" max="8187" width="30.44140625" style="365" customWidth="1"/>
    <col min="8188" max="8188" width="13.44140625" style="365" customWidth="1"/>
    <col min="8189" max="8189" width="15.5546875" style="365" bestFit="1" customWidth="1"/>
    <col min="8190" max="8190" width="14.88671875" style="365" bestFit="1" customWidth="1"/>
    <col min="8191" max="8440" width="8.88671875" style="365"/>
    <col min="8441" max="8441" width="6.109375" style="365" customWidth="1"/>
    <col min="8442" max="8442" width="24.109375" style="365" bestFit="1" customWidth="1"/>
    <col min="8443" max="8443" width="30.44140625" style="365" customWidth="1"/>
    <col min="8444" max="8444" width="13.44140625" style="365" customWidth="1"/>
    <col min="8445" max="8445" width="15.5546875" style="365" bestFit="1" customWidth="1"/>
    <col min="8446" max="8446" width="14.88671875" style="365" bestFit="1" customWidth="1"/>
    <col min="8447" max="8696" width="8.88671875" style="365"/>
    <col min="8697" max="8697" width="6.109375" style="365" customWidth="1"/>
    <col min="8698" max="8698" width="24.109375" style="365" bestFit="1" customWidth="1"/>
    <col min="8699" max="8699" width="30.44140625" style="365" customWidth="1"/>
    <col min="8700" max="8700" width="13.44140625" style="365" customWidth="1"/>
    <col min="8701" max="8701" width="15.5546875" style="365" bestFit="1" customWidth="1"/>
    <col min="8702" max="8702" width="14.88671875" style="365" bestFit="1" customWidth="1"/>
    <col min="8703" max="8952" width="8.88671875" style="365"/>
    <col min="8953" max="8953" width="6.109375" style="365" customWidth="1"/>
    <col min="8954" max="8954" width="24.109375" style="365" bestFit="1" customWidth="1"/>
    <col min="8955" max="8955" width="30.44140625" style="365" customWidth="1"/>
    <col min="8956" max="8956" width="13.44140625" style="365" customWidth="1"/>
    <col min="8957" max="8957" width="15.5546875" style="365" bestFit="1" customWidth="1"/>
    <col min="8958" max="8958" width="14.88671875" style="365" bestFit="1" customWidth="1"/>
    <col min="8959" max="9208" width="8.88671875" style="365"/>
    <col min="9209" max="9209" width="6.109375" style="365" customWidth="1"/>
    <col min="9210" max="9210" width="24.109375" style="365" bestFit="1" customWidth="1"/>
    <col min="9211" max="9211" width="30.44140625" style="365" customWidth="1"/>
    <col min="9212" max="9212" width="13.44140625" style="365" customWidth="1"/>
    <col min="9213" max="9213" width="15.5546875" style="365" bestFit="1" customWidth="1"/>
    <col min="9214" max="9214" width="14.88671875" style="365" bestFit="1" customWidth="1"/>
    <col min="9215" max="9464" width="8.88671875" style="365"/>
    <col min="9465" max="9465" width="6.109375" style="365" customWidth="1"/>
    <col min="9466" max="9466" width="24.109375" style="365" bestFit="1" customWidth="1"/>
    <col min="9467" max="9467" width="30.44140625" style="365" customWidth="1"/>
    <col min="9468" max="9468" width="13.44140625" style="365" customWidth="1"/>
    <col min="9469" max="9469" width="15.5546875" style="365" bestFit="1" customWidth="1"/>
    <col min="9470" max="9470" width="14.88671875" style="365" bestFit="1" customWidth="1"/>
    <col min="9471" max="9720" width="8.88671875" style="365"/>
    <col min="9721" max="9721" width="6.109375" style="365" customWidth="1"/>
    <col min="9722" max="9722" width="24.109375" style="365" bestFit="1" customWidth="1"/>
    <col min="9723" max="9723" width="30.44140625" style="365" customWidth="1"/>
    <col min="9724" max="9724" width="13.44140625" style="365" customWidth="1"/>
    <col min="9725" max="9725" width="15.5546875" style="365" bestFit="1" customWidth="1"/>
    <col min="9726" max="9726" width="14.88671875" style="365" bestFit="1" customWidth="1"/>
    <col min="9727" max="9976" width="8.88671875" style="365"/>
    <col min="9977" max="9977" width="6.109375" style="365" customWidth="1"/>
    <col min="9978" max="9978" width="24.109375" style="365" bestFit="1" customWidth="1"/>
    <col min="9979" max="9979" width="30.44140625" style="365" customWidth="1"/>
    <col min="9980" max="9980" width="13.44140625" style="365" customWidth="1"/>
    <col min="9981" max="9981" width="15.5546875" style="365" bestFit="1" customWidth="1"/>
    <col min="9982" max="9982" width="14.88671875" style="365" bestFit="1" customWidth="1"/>
    <col min="9983" max="10232" width="8.88671875" style="365"/>
    <col min="10233" max="10233" width="6.109375" style="365" customWidth="1"/>
    <col min="10234" max="10234" width="24.109375" style="365" bestFit="1" customWidth="1"/>
    <col min="10235" max="10235" width="30.44140625" style="365" customWidth="1"/>
    <col min="10236" max="10236" width="13.44140625" style="365" customWidth="1"/>
    <col min="10237" max="10237" width="15.5546875" style="365" bestFit="1" customWidth="1"/>
    <col min="10238" max="10238" width="14.88671875" style="365" bestFit="1" customWidth="1"/>
    <col min="10239" max="10488" width="8.88671875" style="365"/>
    <col min="10489" max="10489" width="6.109375" style="365" customWidth="1"/>
    <col min="10490" max="10490" width="24.109375" style="365" bestFit="1" customWidth="1"/>
    <col min="10491" max="10491" width="30.44140625" style="365" customWidth="1"/>
    <col min="10492" max="10492" width="13.44140625" style="365" customWidth="1"/>
    <col min="10493" max="10493" width="15.5546875" style="365" bestFit="1" customWidth="1"/>
    <col min="10494" max="10494" width="14.88671875" style="365" bestFit="1" customWidth="1"/>
    <col min="10495" max="10744" width="8.88671875" style="365"/>
    <col min="10745" max="10745" width="6.109375" style="365" customWidth="1"/>
    <col min="10746" max="10746" width="24.109375" style="365" bestFit="1" customWidth="1"/>
    <col min="10747" max="10747" width="30.44140625" style="365" customWidth="1"/>
    <col min="10748" max="10748" width="13.44140625" style="365" customWidth="1"/>
    <col min="10749" max="10749" width="15.5546875" style="365" bestFit="1" customWidth="1"/>
    <col min="10750" max="10750" width="14.88671875" style="365" bestFit="1" customWidth="1"/>
    <col min="10751" max="11000" width="8.88671875" style="365"/>
    <col min="11001" max="11001" width="6.109375" style="365" customWidth="1"/>
    <col min="11002" max="11002" width="24.109375" style="365" bestFit="1" customWidth="1"/>
    <col min="11003" max="11003" width="30.44140625" style="365" customWidth="1"/>
    <col min="11004" max="11004" width="13.44140625" style="365" customWidth="1"/>
    <col min="11005" max="11005" width="15.5546875" style="365" bestFit="1" customWidth="1"/>
    <col min="11006" max="11006" width="14.88671875" style="365" bestFit="1" customWidth="1"/>
    <col min="11007" max="11256" width="8.88671875" style="365"/>
    <col min="11257" max="11257" width="6.109375" style="365" customWidth="1"/>
    <col min="11258" max="11258" width="24.109375" style="365" bestFit="1" customWidth="1"/>
    <col min="11259" max="11259" width="30.44140625" style="365" customWidth="1"/>
    <col min="11260" max="11260" width="13.44140625" style="365" customWidth="1"/>
    <col min="11261" max="11261" width="15.5546875" style="365" bestFit="1" customWidth="1"/>
    <col min="11262" max="11262" width="14.88671875" style="365" bestFit="1" customWidth="1"/>
    <col min="11263" max="11512" width="8.88671875" style="365"/>
    <col min="11513" max="11513" width="6.109375" style="365" customWidth="1"/>
    <col min="11514" max="11514" width="24.109375" style="365" bestFit="1" customWidth="1"/>
    <col min="11515" max="11515" width="30.44140625" style="365" customWidth="1"/>
    <col min="11516" max="11516" width="13.44140625" style="365" customWidth="1"/>
    <col min="11517" max="11517" width="15.5546875" style="365" bestFit="1" customWidth="1"/>
    <col min="11518" max="11518" width="14.88671875" style="365" bestFit="1" customWidth="1"/>
    <col min="11519" max="11768" width="8.88671875" style="365"/>
    <col min="11769" max="11769" width="6.109375" style="365" customWidth="1"/>
    <col min="11770" max="11770" width="24.109375" style="365" bestFit="1" customWidth="1"/>
    <col min="11771" max="11771" width="30.44140625" style="365" customWidth="1"/>
    <col min="11772" max="11772" width="13.44140625" style="365" customWidth="1"/>
    <col min="11773" max="11773" width="15.5546875" style="365" bestFit="1" customWidth="1"/>
    <col min="11774" max="11774" width="14.88671875" style="365" bestFit="1" customWidth="1"/>
    <col min="11775" max="12024" width="8.88671875" style="365"/>
    <col min="12025" max="12025" width="6.109375" style="365" customWidth="1"/>
    <col min="12026" max="12026" width="24.109375" style="365" bestFit="1" customWidth="1"/>
    <col min="12027" max="12027" width="30.44140625" style="365" customWidth="1"/>
    <col min="12028" max="12028" width="13.44140625" style="365" customWidth="1"/>
    <col min="12029" max="12029" width="15.5546875" style="365" bestFit="1" customWidth="1"/>
    <col min="12030" max="12030" width="14.88671875" style="365" bestFit="1" customWidth="1"/>
    <col min="12031" max="12280" width="8.88671875" style="365"/>
    <col min="12281" max="12281" width="6.109375" style="365" customWidth="1"/>
    <col min="12282" max="12282" width="24.109375" style="365" bestFit="1" customWidth="1"/>
    <col min="12283" max="12283" width="30.44140625" style="365" customWidth="1"/>
    <col min="12284" max="12284" width="13.44140625" style="365" customWidth="1"/>
    <col min="12285" max="12285" width="15.5546875" style="365" bestFit="1" customWidth="1"/>
    <col min="12286" max="12286" width="14.88671875" style="365" bestFit="1" customWidth="1"/>
    <col min="12287" max="12536" width="8.88671875" style="365"/>
    <col min="12537" max="12537" width="6.109375" style="365" customWidth="1"/>
    <col min="12538" max="12538" width="24.109375" style="365" bestFit="1" customWidth="1"/>
    <col min="12539" max="12539" width="30.44140625" style="365" customWidth="1"/>
    <col min="12540" max="12540" width="13.44140625" style="365" customWidth="1"/>
    <col min="12541" max="12541" width="15.5546875" style="365" bestFit="1" customWidth="1"/>
    <col min="12542" max="12542" width="14.88671875" style="365" bestFit="1" customWidth="1"/>
    <col min="12543" max="12792" width="8.88671875" style="365"/>
    <col min="12793" max="12793" width="6.109375" style="365" customWidth="1"/>
    <col min="12794" max="12794" width="24.109375" style="365" bestFit="1" customWidth="1"/>
    <col min="12795" max="12795" width="30.44140625" style="365" customWidth="1"/>
    <col min="12796" max="12796" width="13.44140625" style="365" customWidth="1"/>
    <col min="12797" max="12797" width="15.5546875" style="365" bestFit="1" customWidth="1"/>
    <col min="12798" max="12798" width="14.88671875" style="365" bestFit="1" customWidth="1"/>
    <col min="12799" max="13048" width="8.88671875" style="365"/>
    <col min="13049" max="13049" width="6.109375" style="365" customWidth="1"/>
    <col min="13050" max="13050" width="24.109375" style="365" bestFit="1" customWidth="1"/>
    <col min="13051" max="13051" width="30.44140625" style="365" customWidth="1"/>
    <col min="13052" max="13052" width="13.44140625" style="365" customWidth="1"/>
    <col min="13053" max="13053" width="15.5546875" style="365" bestFit="1" customWidth="1"/>
    <col min="13054" max="13054" width="14.88671875" style="365" bestFit="1" customWidth="1"/>
    <col min="13055" max="13304" width="8.88671875" style="365"/>
    <col min="13305" max="13305" width="6.109375" style="365" customWidth="1"/>
    <col min="13306" max="13306" width="24.109375" style="365" bestFit="1" customWidth="1"/>
    <col min="13307" max="13307" width="30.44140625" style="365" customWidth="1"/>
    <col min="13308" max="13308" width="13.44140625" style="365" customWidth="1"/>
    <col min="13309" max="13309" width="15.5546875" style="365" bestFit="1" customWidth="1"/>
    <col min="13310" max="13310" width="14.88671875" style="365" bestFit="1" customWidth="1"/>
    <col min="13311" max="13560" width="8.88671875" style="365"/>
    <col min="13561" max="13561" width="6.109375" style="365" customWidth="1"/>
    <col min="13562" max="13562" width="24.109375" style="365" bestFit="1" customWidth="1"/>
    <col min="13563" max="13563" width="30.44140625" style="365" customWidth="1"/>
    <col min="13564" max="13564" width="13.44140625" style="365" customWidth="1"/>
    <col min="13565" max="13565" width="15.5546875" style="365" bestFit="1" customWidth="1"/>
    <col min="13566" max="13566" width="14.88671875" style="365" bestFit="1" customWidth="1"/>
    <col min="13567" max="13816" width="8.88671875" style="365"/>
    <col min="13817" max="13817" width="6.109375" style="365" customWidth="1"/>
    <col min="13818" max="13818" width="24.109375" style="365" bestFit="1" customWidth="1"/>
    <col min="13819" max="13819" width="30.44140625" style="365" customWidth="1"/>
    <col min="13820" max="13820" width="13.44140625" style="365" customWidth="1"/>
    <col min="13821" max="13821" width="15.5546875" style="365" bestFit="1" customWidth="1"/>
    <col min="13822" max="13822" width="14.88671875" style="365" bestFit="1" customWidth="1"/>
    <col min="13823" max="14072" width="8.88671875" style="365"/>
    <col min="14073" max="14073" width="6.109375" style="365" customWidth="1"/>
    <col min="14074" max="14074" width="24.109375" style="365" bestFit="1" customWidth="1"/>
    <col min="14075" max="14075" width="30.44140625" style="365" customWidth="1"/>
    <col min="14076" max="14076" width="13.44140625" style="365" customWidth="1"/>
    <col min="14077" max="14077" width="15.5546875" style="365" bestFit="1" customWidth="1"/>
    <col min="14078" max="14078" width="14.88671875" style="365" bestFit="1" customWidth="1"/>
    <col min="14079" max="14328" width="8.88671875" style="365"/>
    <col min="14329" max="14329" width="6.109375" style="365" customWidth="1"/>
    <col min="14330" max="14330" width="24.109375" style="365" bestFit="1" customWidth="1"/>
    <col min="14331" max="14331" width="30.44140625" style="365" customWidth="1"/>
    <col min="14332" max="14332" width="13.44140625" style="365" customWidth="1"/>
    <col min="14333" max="14333" width="15.5546875" style="365" bestFit="1" customWidth="1"/>
    <col min="14334" max="14334" width="14.88671875" style="365" bestFit="1" customWidth="1"/>
    <col min="14335" max="14584" width="8.88671875" style="365"/>
    <col min="14585" max="14585" width="6.109375" style="365" customWidth="1"/>
    <col min="14586" max="14586" width="24.109375" style="365" bestFit="1" customWidth="1"/>
    <col min="14587" max="14587" width="30.44140625" style="365" customWidth="1"/>
    <col min="14588" max="14588" width="13.44140625" style="365" customWidth="1"/>
    <col min="14589" max="14589" width="15.5546875" style="365" bestFit="1" customWidth="1"/>
    <col min="14590" max="14590" width="14.88671875" style="365" bestFit="1" customWidth="1"/>
    <col min="14591" max="14840" width="8.88671875" style="365"/>
    <col min="14841" max="14841" width="6.109375" style="365" customWidth="1"/>
    <col min="14842" max="14842" width="24.109375" style="365" bestFit="1" customWidth="1"/>
    <col min="14843" max="14843" width="30.44140625" style="365" customWidth="1"/>
    <col min="14844" max="14844" width="13.44140625" style="365" customWidth="1"/>
    <col min="14845" max="14845" width="15.5546875" style="365" bestFit="1" customWidth="1"/>
    <col min="14846" max="14846" width="14.88671875" style="365" bestFit="1" customWidth="1"/>
    <col min="14847" max="15096" width="8.88671875" style="365"/>
    <col min="15097" max="15097" width="6.109375" style="365" customWidth="1"/>
    <col min="15098" max="15098" width="24.109375" style="365" bestFit="1" customWidth="1"/>
    <col min="15099" max="15099" width="30.44140625" style="365" customWidth="1"/>
    <col min="15100" max="15100" width="13.44140625" style="365" customWidth="1"/>
    <col min="15101" max="15101" width="15.5546875" style="365" bestFit="1" customWidth="1"/>
    <col min="15102" max="15102" width="14.88671875" style="365" bestFit="1" customWidth="1"/>
    <col min="15103" max="15352" width="8.88671875" style="365"/>
    <col min="15353" max="15353" width="6.109375" style="365" customWidth="1"/>
    <col min="15354" max="15354" width="24.109375" style="365" bestFit="1" customWidth="1"/>
    <col min="15355" max="15355" width="30.44140625" style="365" customWidth="1"/>
    <col min="15356" max="15356" width="13.44140625" style="365" customWidth="1"/>
    <col min="15357" max="15357" width="15.5546875" style="365" bestFit="1" customWidth="1"/>
    <col min="15358" max="15358" width="14.88671875" style="365" bestFit="1" customWidth="1"/>
    <col min="15359" max="15608" width="8.88671875" style="365"/>
    <col min="15609" max="15609" width="6.109375" style="365" customWidth="1"/>
    <col min="15610" max="15610" width="24.109375" style="365" bestFit="1" customWidth="1"/>
    <col min="15611" max="15611" width="30.44140625" style="365" customWidth="1"/>
    <col min="15612" max="15612" width="13.44140625" style="365" customWidth="1"/>
    <col min="15613" max="15613" width="15.5546875" style="365" bestFit="1" customWidth="1"/>
    <col min="15614" max="15614" width="14.88671875" style="365" bestFit="1" customWidth="1"/>
    <col min="15615" max="15864" width="8.88671875" style="365"/>
    <col min="15865" max="15865" width="6.109375" style="365" customWidth="1"/>
    <col min="15866" max="15866" width="24.109375" style="365" bestFit="1" customWidth="1"/>
    <col min="15867" max="15867" width="30.44140625" style="365" customWidth="1"/>
    <col min="15868" max="15868" width="13.44140625" style="365" customWidth="1"/>
    <col min="15869" max="15869" width="15.5546875" style="365" bestFit="1" customWidth="1"/>
    <col min="15870" max="15870" width="14.88671875" style="365" bestFit="1" customWidth="1"/>
    <col min="15871" max="16120" width="8.88671875" style="365"/>
    <col min="16121" max="16121" width="6.109375" style="365" customWidth="1"/>
    <col min="16122" max="16122" width="24.109375" style="365" bestFit="1" customWidth="1"/>
    <col min="16123" max="16123" width="30.44140625" style="365" customWidth="1"/>
    <col min="16124" max="16124" width="13.44140625" style="365" customWidth="1"/>
    <col min="16125" max="16125" width="15.5546875" style="365" bestFit="1" customWidth="1"/>
    <col min="16126" max="16126" width="14.88671875" style="365" bestFit="1" customWidth="1"/>
    <col min="16127" max="16384" width="8.88671875" style="365"/>
  </cols>
  <sheetData>
    <row r="1" spans="1:9" ht="20.399999999999999">
      <c r="A1" s="528" t="s">
        <v>776</v>
      </c>
      <c r="B1" s="529"/>
      <c r="C1" s="529"/>
      <c r="D1" s="529"/>
      <c r="E1" s="529"/>
      <c r="F1" s="529"/>
      <c r="G1" s="529"/>
      <c r="H1" s="530"/>
    </row>
    <row r="2" spans="1:9" ht="15.6">
      <c r="A2" s="366" t="s">
        <v>777</v>
      </c>
      <c r="B2" s="367" t="s">
        <v>778</v>
      </c>
      <c r="C2" s="367" t="s">
        <v>779</v>
      </c>
      <c r="D2" s="366" t="s">
        <v>780</v>
      </c>
      <c r="E2" s="366" t="s">
        <v>781</v>
      </c>
      <c r="F2" s="366" t="s">
        <v>782</v>
      </c>
      <c r="G2" s="367" t="s">
        <v>50</v>
      </c>
      <c r="H2" s="367" t="s">
        <v>783</v>
      </c>
    </row>
    <row r="3" spans="1:9" ht="45.6">
      <c r="A3" s="368">
        <v>1</v>
      </c>
      <c r="B3" s="368" t="s">
        <v>784</v>
      </c>
      <c r="C3" s="369" t="s">
        <v>785</v>
      </c>
      <c r="D3" s="370" t="s">
        <v>786</v>
      </c>
      <c r="E3" s="368" t="s">
        <v>787</v>
      </c>
      <c r="F3" s="371">
        <v>16</v>
      </c>
      <c r="G3" s="372"/>
      <c r="H3" s="373">
        <f t="shared" ref="H3:H27" si="0">F3*G3</f>
        <v>0</v>
      </c>
      <c r="I3" s="374"/>
    </row>
    <row r="4" spans="1:9" ht="34.200000000000003">
      <c r="A4" s="368">
        <v>2</v>
      </c>
      <c r="B4" s="368" t="s">
        <v>788</v>
      </c>
      <c r="C4" s="369" t="s">
        <v>789</v>
      </c>
      <c r="D4" s="369" t="s">
        <v>790</v>
      </c>
      <c r="E4" s="368" t="s">
        <v>787</v>
      </c>
      <c r="F4" s="368">
        <v>0</v>
      </c>
      <c r="G4" s="372"/>
      <c r="H4" s="373">
        <f t="shared" si="0"/>
        <v>0</v>
      </c>
      <c r="I4" s="374"/>
    </row>
    <row r="5" spans="1:9" ht="105">
      <c r="A5" s="368">
        <v>3</v>
      </c>
      <c r="B5" s="368" t="s">
        <v>791</v>
      </c>
      <c r="C5" s="369" t="s">
        <v>792</v>
      </c>
      <c r="D5" s="370" t="s">
        <v>793</v>
      </c>
      <c r="E5" s="368" t="s">
        <v>787</v>
      </c>
      <c r="F5" s="368">
        <v>0</v>
      </c>
      <c r="G5" s="372"/>
      <c r="H5" s="373">
        <f t="shared" si="0"/>
        <v>0</v>
      </c>
      <c r="I5" s="374"/>
    </row>
    <row r="6" spans="1:9" ht="105">
      <c r="A6" s="368">
        <v>4</v>
      </c>
      <c r="B6" s="368" t="s">
        <v>791</v>
      </c>
      <c r="C6" s="369" t="s">
        <v>794</v>
      </c>
      <c r="D6" s="370" t="s">
        <v>795</v>
      </c>
      <c r="E6" s="368" t="s">
        <v>787</v>
      </c>
      <c r="F6" s="368">
        <v>0</v>
      </c>
      <c r="G6" s="372"/>
      <c r="H6" s="373">
        <f t="shared" si="0"/>
        <v>0</v>
      </c>
      <c r="I6" s="374"/>
    </row>
    <row r="7" spans="1:9" ht="105">
      <c r="A7" s="368">
        <v>5</v>
      </c>
      <c r="B7" s="368" t="s">
        <v>791</v>
      </c>
      <c r="C7" s="369" t="s">
        <v>796</v>
      </c>
      <c r="D7" s="370" t="s">
        <v>797</v>
      </c>
      <c r="E7" s="368" t="s">
        <v>787</v>
      </c>
      <c r="F7" s="368">
        <v>0</v>
      </c>
      <c r="G7" s="372"/>
      <c r="H7" s="373">
        <f t="shared" si="0"/>
        <v>0</v>
      </c>
      <c r="I7" s="374"/>
    </row>
    <row r="8" spans="1:9" ht="105">
      <c r="A8" s="368">
        <v>6</v>
      </c>
      <c r="B8" s="368" t="s">
        <v>791</v>
      </c>
      <c r="C8" s="369" t="s">
        <v>798</v>
      </c>
      <c r="D8" s="370" t="s">
        <v>799</v>
      </c>
      <c r="E8" s="368" t="s">
        <v>787</v>
      </c>
      <c r="F8" s="368">
        <v>1</v>
      </c>
      <c r="G8" s="372"/>
      <c r="H8" s="373">
        <f t="shared" si="0"/>
        <v>0</v>
      </c>
      <c r="I8" s="374"/>
    </row>
    <row r="9" spans="1:9" ht="68.400000000000006">
      <c r="A9" s="368">
        <f t="shared" ref="A9:A27" si="1">A8+1</f>
        <v>7</v>
      </c>
      <c r="B9" s="370" t="s">
        <v>800</v>
      </c>
      <c r="C9" s="369" t="s">
        <v>801</v>
      </c>
      <c r="D9" s="370" t="s">
        <v>262</v>
      </c>
      <c r="E9" s="368"/>
      <c r="F9" s="368">
        <v>0</v>
      </c>
      <c r="G9" s="372"/>
      <c r="H9" s="373">
        <f t="shared" si="0"/>
        <v>0</v>
      </c>
      <c r="I9" s="374"/>
    </row>
    <row r="10" spans="1:9">
      <c r="A10" s="368">
        <f t="shared" si="1"/>
        <v>8</v>
      </c>
      <c r="B10" s="375" t="s">
        <v>802</v>
      </c>
      <c r="C10" s="369" t="s">
        <v>803</v>
      </c>
      <c r="D10" s="369" t="s">
        <v>804</v>
      </c>
      <c r="E10" s="376" t="s">
        <v>805</v>
      </c>
      <c r="F10" s="376">
        <v>1</v>
      </c>
      <c r="G10" s="372"/>
      <c r="H10" s="373">
        <f t="shared" si="0"/>
        <v>0</v>
      </c>
      <c r="I10" s="374"/>
    </row>
    <row r="11" spans="1:9">
      <c r="A11" s="368">
        <f t="shared" si="1"/>
        <v>9</v>
      </c>
      <c r="B11" s="375" t="s">
        <v>802</v>
      </c>
      <c r="C11" s="369" t="s">
        <v>806</v>
      </c>
      <c r="D11" s="369" t="s">
        <v>804</v>
      </c>
      <c r="E11" s="376" t="s">
        <v>805</v>
      </c>
      <c r="F11" s="368">
        <v>0</v>
      </c>
      <c r="G11" s="372"/>
      <c r="H11" s="373">
        <f t="shared" si="0"/>
        <v>0</v>
      </c>
      <c r="I11" s="374"/>
    </row>
    <row r="12" spans="1:9" ht="24">
      <c r="A12" s="368">
        <f t="shared" si="1"/>
        <v>10</v>
      </c>
      <c r="B12" s="376" t="s">
        <v>807</v>
      </c>
      <c r="C12" s="369"/>
      <c r="D12" s="369"/>
      <c r="E12" s="376" t="s">
        <v>808</v>
      </c>
      <c r="F12" s="371">
        <v>125</v>
      </c>
      <c r="G12" s="372"/>
      <c r="H12" s="373">
        <f t="shared" si="0"/>
        <v>0</v>
      </c>
      <c r="I12" s="374"/>
    </row>
    <row r="13" spans="1:9">
      <c r="A13" s="368">
        <f t="shared" si="1"/>
        <v>11</v>
      </c>
      <c r="B13" s="377" t="s">
        <v>809</v>
      </c>
      <c r="C13" s="369" t="s">
        <v>810</v>
      </c>
      <c r="D13" s="376" t="s">
        <v>811</v>
      </c>
      <c r="E13" s="369" t="s">
        <v>812</v>
      </c>
      <c r="F13" s="368">
        <v>1</v>
      </c>
      <c r="G13" s="372"/>
      <c r="H13" s="373">
        <f t="shared" si="0"/>
        <v>0</v>
      </c>
      <c r="I13" s="374"/>
    </row>
    <row r="14" spans="1:9">
      <c r="A14" s="368">
        <f t="shared" si="1"/>
        <v>12</v>
      </c>
      <c r="B14" s="377" t="s">
        <v>813</v>
      </c>
      <c r="C14" s="369"/>
      <c r="D14" s="376"/>
      <c r="E14" s="369"/>
      <c r="F14" s="368">
        <v>1</v>
      </c>
      <c r="G14" s="372"/>
      <c r="H14" s="373">
        <f t="shared" si="0"/>
        <v>0</v>
      </c>
      <c r="I14" s="374"/>
    </row>
    <row r="15" spans="1:9">
      <c r="A15" s="368">
        <f t="shared" si="1"/>
        <v>13</v>
      </c>
      <c r="B15" s="377" t="s">
        <v>814</v>
      </c>
      <c r="C15" s="369"/>
      <c r="D15" s="376"/>
      <c r="E15" s="369"/>
      <c r="F15" s="368">
        <v>1</v>
      </c>
      <c r="G15" s="372"/>
      <c r="H15" s="373">
        <f t="shared" si="0"/>
        <v>0</v>
      </c>
      <c r="I15" s="374"/>
    </row>
    <row r="16" spans="1:9">
      <c r="A16" s="368">
        <f t="shared" si="1"/>
        <v>14</v>
      </c>
      <c r="B16" s="377" t="s">
        <v>815</v>
      </c>
      <c r="C16" s="369"/>
      <c r="D16" s="376"/>
      <c r="E16" s="369"/>
      <c r="F16" s="368">
        <v>1</v>
      </c>
      <c r="G16" s="372"/>
      <c r="H16" s="373">
        <f t="shared" si="0"/>
        <v>0</v>
      </c>
      <c r="I16" s="374"/>
    </row>
    <row r="17" spans="1:9">
      <c r="A17" s="368">
        <f t="shared" si="1"/>
        <v>15</v>
      </c>
      <c r="B17" s="377" t="s">
        <v>816</v>
      </c>
      <c r="C17" s="369"/>
      <c r="D17" s="376"/>
      <c r="E17" s="369"/>
      <c r="F17" s="368">
        <v>1</v>
      </c>
      <c r="G17" s="372"/>
      <c r="H17" s="373"/>
      <c r="I17" s="374"/>
    </row>
    <row r="18" spans="1:9">
      <c r="A18" s="368">
        <f t="shared" si="1"/>
        <v>16</v>
      </c>
      <c r="B18" s="377" t="s">
        <v>817</v>
      </c>
      <c r="C18" s="370"/>
      <c r="D18" s="369"/>
      <c r="E18" s="369"/>
      <c r="F18" s="378">
        <v>32</v>
      </c>
      <c r="G18" s="372"/>
      <c r="H18" s="373">
        <f t="shared" si="0"/>
        <v>0</v>
      </c>
      <c r="I18" s="374"/>
    </row>
    <row r="19" spans="1:9">
      <c r="A19" s="368">
        <f t="shared" si="1"/>
        <v>17</v>
      </c>
      <c r="B19" s="377" t="s">
        <v>818</v>
      </c>
      <c r="C19" s="370"/>
      <c r="D19" s="369"/>
      <c r="E19" s="369"/>
      <c r="F19" s="378">
        <v>16</v>
      </c>
      <c r="G19" s="372"/>
      <c r="H19" s="373">
        <f t="shared" si="0"/>
        <v>0</v>
      </c>
      <c r="I19" s="374"/>
    </row>
    <row r="20" spans="1:9">
      <c r="A20" s="368">
        <f t="shared" si="1"/>
        <v>18</v>
      </c>
      <c r="B20" s="368" t="s">
        <v>819</v>
      </c>
      <c r="C20" s="370" t="s">
        <v>820</v>
      </c>
      <c r="D20" s="376"/>
      <c r="E20" s="369" t="s">
        <v>821</v>
      </c>
      <c r="F20" s="370">
        <v>0</v>
      </c>
      <c r="G20" s="372"/>
      <c r="H20" s="373">
        <f t="shared" si="0"/>
        <v>0</v>
      </c>
      <c r="I20" s="374"/>
    </row>
    <row r="21" spans="1:9">
      <c r="A21" s="368">
        <f t="shared" si="1"/>
        <v>19</v>
      </c>
      <c r="B21" s="368" t="s">
        <v>819</v>
      </c>
      <c r="C21" s="370" t="s">
        <v>822</v>
      </c>
      <c r="D21" s="376"/>
      <c r="E21" s="369" t="s">
        <v>821</v>
      </c>
      <c r="F21" s="378">
        <v>1</v>
      </c>
      <c r="G21" s="372"/>
      <c r="H21" s="373">
        <f t="shared" si="0"/>
        <v>0</v>
      </c>
      <c r="I21" s="374"/>
    </row>
    <row r="22" spans="1:9">
      <c r="A22" s="368">
        <f t="shared" si="1"/>
        <v>20</v>
      </c>
      <c r="B22" s="377" t="s">
        <v>823</v>
      </c>
      <c r="C22" s="370" t="s">
        <v>824</v>
      </c>
      <c r="D22" s="369"/>
      <c r="E22" s="369" t="s">
        <v>825</v>
      </c>
      <c r="F22" s="370">
        <v>1</v>
      </c>
      <c r="G22" s="372"/>
      <c r="H22" s="373">
        <f t="shared" si="0"/>
        <v>0</v>
      </c>
      <c r="I22" s="374"/>
    </row>
    <row r="23" spans="1:9">
      <c r="A23" s="368">
        <f t="shared" si="1"/>
        <v>21</v>
      </c>
      <c r="B23" s="379" t="s">
        <v>826</v>
      </c>
      <c r="C23" s="380" t="s">
        <v>827</v>
      </c>
      <c r="D23" s="380"/>
      <c r="E23" s="379" t="s">
        <v>787</v>
      </c>
      <c r="F23" s="381">
        <v>1</v>
      </c>
      <c r="G23" s="372"/>
      <c r="H23" s="373">
        <f t="shared" si="0"/>
        <v>0</v>
      </c>
      <c r="I23" s="374"/>
    </row>
    <row r="24" spans="1:9">
      <c r="A24" s="368">
        <f t="shared" si="1"/>
        <v>22</v>
      </c>
      <c r="B24" s="379" t="s">
        <v>828</v>
      </c>
      <c r="C24" s="380" t="s">
        <v>829</v>
      </c>
      <c r="D24" s="380" t="s">
        <v>830</v>
      </c>
      <c r="E24" s="380" t="s">
        <v>831</v>
      </c>
      <c r="F24" s="380">
        <v>0</v>
      </c>
      <c r="G24" s="372"/>
      <c r="H24" s="373">
        <f t="shared" si="0"/>
        <v>0</v>
      </c>
      <c r="I24" s="374"/>
    </row>
    <row r="25" spans="1:9">
      <c r="A25" s="368">
        <f t="shared" si="1"/>
        <v>23</v>
      </c>
      <c r="B25" s="379" t="s">
        <v>828</v>
      </c>
      <c r="C25" s="380" t="s">
        <v>832</v>
      </c>
      <c r="D25" s="380" t="s">
        <v>833</v>
      </c>
      <c r="E25" s="380" t="s">
        <v>831</v>
      </c>
      <c r="F25" s="380">
        <v>0</v>
      </c>
      <c r="G25" s="372"/>
      <c r="H25" s="373">
        <f t="shared" si="0"/>
        <v>0</v>
      </c>
      <c r="I25" s="374"/>
    </row>
    <row r="26" spans="1:9">
      <c r="A26" s="368">
        <f t="shared" si="1"/>
        <v>24</v>
      </c>
      <c r="B26" s="379" t="s">
        <v>828</v>
      </c>
      <c r="C26" s="380" t="s">
        <v>832</v>
      </c>
      <c r="D26" s="380" t="s">
        <v>834</v>
      </c>
      <c r="E26" s="380" t="s">
        <v>831</v>
      </c>
      <c r="F26" s="380">
        <v>0</v>
      </c>
      <c r="G26" s="372"/>
      <c r="H26" s="373">
        <f t="shared" si="0"/>
        <v>0</v>
      </c>
      <c r="I26" s="374"/>
    </row>
    <row r="27" spans="1:9">
      <c r="A27" s="368">
        <f t="shared" si="1"/>
        <v>25</v>
      </c>
      <c r="B27" s="379" t="s">
        <v>835</v>
      </c>
      <c r="C27" s="380" t="s">
        <v>827</v>
      </c>
      <c r="D27" s="380"/>
      <c r="E27" s="380" t="s">
        <v>831</v>
      </c>
      <c r="F27" s="380">
        <v>0</v>
      </c>
      <c r="G27" s="372"/>
      <c r="H27" s="373">
        <f t="shared" si="0"/>
        <v>0</v>
      </c>
      <c r="I27" s="374"/>
    </row>
    <row r="28" spans="1:9" ht="13.8">
      <c r="A28" s="531" t="s">
        <v>0</v>
      </c>
      <c r="B28" s="531"/>
      <c r="C28" s="531"/>
      <c r="D28" s="531"/>
      <c r="E28" s="531"/>
      <c r="F28" s="382"/>
      <c r="G28" s="383"/>
      <c r="H28" s="384">
        <f>SUM(H3:H27)</f>
        <v>0</v>
      </c>
      <c r="I28" s="374"/>
    </row>
    <row r="30" spans="1:9" ht="15">
      <c r="A30" s="385"/>
      <c r="B30" s="386" t="s">
        <v>836</v>
      </c>
      <c r="C30" s="385"/>
      <c r="D30" s="385"/>
      <c r="E30" s="385"/>
      <c r="F30" s="385"/>
      <c r="G30" s="385"/>
      <c r="H30" s="385"/>
      <c r="I30" s="385"/>
    </row>
    <row r="31" spans="1:9" ht="13.8">
      <c r="A31" s="385"/>
      <c r="B31" s="385"/>
      <c r="C31" s="385"/>
      <c r="D31" s="385"/>
      <c r="E31" s="385"/>
      <c r="F31" s="385"/>
      <c r="G31" s="385"/>
      <c r="H31" s="385"/>
      <c r="I31" s="385"/>
    </row>
    <row r="32" spans="1:9" ht="15">
      <c r="A32" s="385"/>
      <c r="B32" s="387" t="s">
        <v>837</v>
      </c>
      <c r="C32" s="385"/>
      <c r="D32" s="385"/>
      <c r="E32" s="385"/>
      <c r="F32" s="385"/>
      <c r="G32" s="385"/>
      <c r="H32" s="385"/>
      <c r="I32" s="385"/>
    </row>
    <row r="33" spans="1:9" ht="15">
      <c r="A33" s="385"/>
      <c r="B33" s="388" t="s">
        <v>838</v>
      </c>
      <c r="C33" s="385"/>
      <c r="D33" s="385"/>
      <c r="E33" s="385"/>
      <c r="F33" s="385"/>
      <c r="G33" s="385"/>
      <c r="H33" s="385"/>
      <c r="I33" s="385"/>
    </row>
    <row r="34" spans="1:9" ht="15">
      <c r="A34" s="385"/>
      <c r="B34" s="387" t="s">
        <v>839</v>
      </c>
      <c r="C34" s="385"/>
      <c r="D34" s="385"/>
      <c r="E34" s="385"/>
      <c r="F34" s="385"/>
      <c r="G34" s="385"/>
      <c r="H34" s="385"/>
      <c r="I34" s="385"/>
    </row>
    <row r="35" spans="1:9" ht="15">
      <c r="A35" s="385"/>
      <c r="B35" s="387" t="s">
        <v>840</v>
      </c>
      <c r="C35" s="385"/>
      <c r="D35" s="385"/>
      <c r="E35" s="385"/>
      <c r="F35" s="385"/>
      <c r="G35" s="385"/>
      <c r="H35" s="385"/>
      <c r="I35" s="385"/>
    </row>
    <row r="36" spans="1:9" ht="15">
      <c r="A36" s="385"/>
      <c r="B36" s="387" t="s">
        <v>841</v>
      </c>
      <c r="C36" s="385"/>
      <c r="D36" s="385"/>
      <c r="E36" s="385"/>
      <c r="F36" s="385"/>
      <c r="G36" s="385"/>
      <c r="H36" s="385"/>
      <c r="I36" s="385"/>
    </row>
    <row r="37" spans="1:9" ht="15">
      <c r="A37" s="385"/>
      <c r="B37" s="387" t="s">
        <v>842</v>
      </c>
      <c r="C37" s="385"/>
      <c r="D37" s="385"/>
      <c r="E37" s="385"/>
      <c r="F37" s="385"/>
      <c r="G37" s="385"/>
      <c r="H37" s="385"/>
      <c r="I37" s="385"/>
    </row>
    <row r="38" spans="1:9" ht="15">
      <c r="A38" s="385"/>
      <c r="B38" s="387" t="s">
        <v>843</v>
      </c>
      <c r="C38" s="385"/>
      <c r="D38" s="385"/>
      <c r="E38" s="385"/>
      <c r="F38" s="385"/>
      <c r="G38" s="385"/>
      <c r="H38" s="385"/>
      <c r="I38" s="385"/>
    </row>
    <row r="39" spans="1:9" ht="15.6">
      <c r="A39"/>
      <c r="B39" s="389"/>
      <c r="C39"/>
      <c r="D39"/>
      <c r="E39"/>
      <c r="F39"/>
      <c r="G39"/>
      <c r="H39"/>
      <c r="I39"/>
    </row>
  </sheetData>
  <mergeCells count="2">
    <mergeCell ref="A1:H1"/>
    <mergeCell ref="A28:E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D8DD-9C2A-487A-8629-2B1A34BC1E72}">
  <dimension ref="A1:H9"/>
  <sheetViews>
    <sheetView workbookViewId="0">
      <selection activeCell="B5" sqref="B5"/>
    </sheetView>
  </sheetViews>
  <sheetFormatPr defaultRowHeight="15.6"/>
  <cols>
    <col min="1" max="1" width="9" style="407" customWidth="1"/>
    <col min="2" max="2" width="63.44140625" style="407" customWidth="1"/>
    <col min="3" max="3" width="11.109375" style="407" customWidth="1"/>
    <col min="4" max="4" width="7.109375" style="407" customWidth="1"/>
    <col min="5" max="5" width="8.33203125" style="414" customWidth="1"/>
    <col min="6" max="6" width="14.6640625" style="415" customWidth="1"/>
    <col min="7" max="7" width="24.88671875" style="415" customWidth="1"/>
    <col min="8" max="8" width="15.88671875" style="407" customWidth="1"/>
    <col min="9" max="9" width="13.109375" style="407" customWidth="1"/>
    <col min="10" max="257" width="8.88671875" style="407"/>
    <col min="258" max="258" width="8" style="407" customWidth="1"/>
    <col min="259" max="259" width="63.109375" style="407" customWidth="1"/>
    <col min="260" max="260" width="10.6640625" style="407" customWidth="1"/>
    <col min="261" max="261" width="9.33203125" style="407" customWidth="1"/>
    <col min="262" max="262" width="22" style="407" customWidth="1"/>
    <col min="263" max="263" width="14.33203125" style="407" customWidth="1"/>
    <col min="264" max="264" width="8.88671875" style="407"/>
    <col min="265" max="265" width="13.109375" style="407" customWidth="1"/>
    <col min="266" max="513" width="8.88671875" style="407"/>
    <col min="514" max="514" width="8" style="407" customWidth="1"/>
    <col min="515" max="515" width="63.109375" style="407" customWidth="1"/>
    <col min="516" max="516" width="10.6640625" style="407" customWidth="1"/>
    <col min="517" max="517" width="9.33203125" style="407" customWidth="1"/>
    <col min="518" max="518" width="22" style="407" customWidth="1"/>
    <col min="519" max="519" width="14.33203125" style="407" customWidth="1"/>
    <col min="520" max="520" width="8.88671875" style="407"/>
    <col min="521" max="521" width="13.109375" style="407" customWidth="1"/>
    <col min="522" max="769" width="8.88671875" style="407"/>
    <col min="770" max="770" width="8" style="407" customWidth="1"/>
    <col min="771" max="771" width="63.109375" style="407" customWidth="1"/>
    <col min="772" max="772" width="10.6640625" style="407" customWidth="1"/>
    <col min="773" max="773" width="9.33203125" style="407" customWidth="1"/>
    <col min="774" max="774" width="22" style="407" customWidth="1"/>
    <col min="775" max="775" width="14.33203125" style="407" customWidth="1"/>
    <col min="776" max="776" width="8.88671875" style="407"/>
    <col min="777" max="777" width="13.109375" style="407" customWidth="1"/>
    <col min="778" max="1025" width="8.88671875" style="407"/>
    <col min="1026" max="1026" width="8" style="407" customWidth="1"/>
    <col min="1027" max="1027" width="63.109375" style="407" customWidth="1"/>
    <col min="1028" max="1028" width="10.6640625" style="407" customWidth="1"/>
    <col min="1029" max="1029" width="9.33203125" style="407" customWidth="1"/>
    <col min="1030" max="1030" width="22" style="407" customWidth="1"/>
    <col min="1031" max="1031" width="14.33203125" style="407" customWidth="1"/>
    <col min="1032" max="1032" width="8.88671875" style="407"/>
    <col min="1033" max="1033" width="13.109375" style="407" customWidth="1"/>
    <col min="1034" max="1281" width="8.88671875" style="407"/>
    <col min="1282" max="1282" width="8" style="407" customWidth="1"/>
    <col min="1283" max="1283" width="63.109375" style="407" customWidth="1"/>
    <col min="1284" max="1284" width="10.6640625" style="407" customWidth="1"/>
    <col min="1285" max="1285" width="9.33203125" style="407" customWidth="1"/>
    <col min="1286" max="1286" width="22" style="407" customWidth="1"/>
    <col min="1287" max="1287" width="14.33203125" style="407" customWidth="1"/>
    <col min="1288" max="1288" width="8.88671875" style="407"/>
    <col min="1289" max="1289" width="13.109375" style="407" customWidth="1"/>
    <col min="1290" max="1537" width="8.88671875" style="407"/>
    <col min="1538" max="1538" width="8" style="407" customWidth="1"/>
    <col min="1539" max="1539" width="63.109375" style="407" customWidth="1"/>
    <col min="1540" max="1540" width="10.6640625" style="407" customWidth="1"/>
    <col min="1541" max="1541" width="9.33203125" style="407" customWidth="1"/>
    <col min="1542" max="1542" width="22" style="407" customWidth="1"/>
    <col min="1543" max="1543" width="14.33203125" style="407" customWidth="1"/>
    <col min="1544" max="1544" width="8.88671875" style="407"/>
    <col min="1545" max="1545" width="13.109375" style="407" customWidth="1"/>
    <col min="1546" max="1793" width="8.88671875" style="407"/>
    <col min="1794" max="1794" width="8" style="407" customWidth="1"/>
    <col min="1795" max="1795" width="63.109375" style="407" customWidth="1"/>
    <col min="1796" max="1796" width="10.6640625" style="407" customWidth="1"/>
    <col min="1797" max="1797" width="9.33203125" style="407" customWidth="1"/>
    <col min="1798" max="1798" width="22" style="407" customWidth="1"/>
    <col min="1799" max="1799" width="14.33203125" style="407" customWidth="1"/>
    <col min="1800" max="1800" width="8.88671875" style="407"/>
    <col min="1801" max="1801" width="13.109375" style="407" customWidth="1"/>
    <col min="1802" max="2049" width="8.88671875" style="407"/>
    <col min="2050" max="2050" width="8" style="407" customWidth="1"/>
    <col min="2051" max="2051" width="63.109375" style="407" customWidth="1"/>
    <col min="2052" max="2052" width="10.6640625" style="407" customWidth="1"/>
    <col min="2053" max="2053" width="9.33203125" style="407" customWidth="1"/>
    <col min="2054" max="2054" width="22" style="407" customWidth="1"/>
    <col min="2055" max="2055" width="14.33203125" style="407" customWidth="1"/>
    <col min="2056" max="2056" width="8.88671875" style="407"/>
    <col min="2057" max="2057" width="13.109375" style="407" customWidth="1"/>
    <col min="2058" max="2305" width="8.88671875" style="407"/>
    <col min="2306" max="2306" width="8" style="407" customWidth="1"/>
    <col min="2307" max="2307" width="63.109375" style="407" customWidth="1"/>
    <col min="2308" max="2308" width="10.6640625" style="407" customWidth="1"/>
    <col min="2309" max="2309" width="9.33203125" style="407" customWidth="1"/>
    <col min="2310" max="2310" width="22" style="407" customWidth="1"/>
    <col min="2311" max="2311" width="14.33203125" style="407" customWidth="1"/>
    <col min="2312" max="2312" width="8.88671875" style="407"/>
    <col min="2313" max="2313" width="13.109375" style="407" customWidth="1"/>
    <col min="2314" max="2561" width="8.88671875" style="407"/>
    <col min="2562" max="2562" width="8" style="407" customWidth="1"/>
    <col min="2563" max="2563" width="63.109375" style="407" customWidth="1"/>
    <col min="2564" max="2564" width="10.6640625" style="407" customWidth="1"/>
    <col min="2565" max="2565" width="9.33203125" style="407" customWidth="1"/>
    <col min="2566" max="2566" width="22" style="407" customWidth="1"/>
    <col min="2567" max="2567" width="14.33203125" style="407" customWidth="1"/>
    <col min="2568" max="2568" width="8.88671875" style="407"/>
    <col min="2569" max="2569" width="13.109375" style="407" customWidth="1"/>
    <col min="2570" max="2817" width="8.88671875" style="407"/>
    <col min="2818" max="2818" width="8" style="407" customWidth="1"/>
    <col min="2819" max="2819" width="63.109375" style="407" customWidth="1"/>
    <col min="2820" max="2820" width="10.6640625" style="407" customWidth="1"/>
    <col min="2821" max="2821" width="9.33203125" style="407" customWidth="1"/>
    <col min="2822" max="2822" width="22" style="407" customWidth="1"/>
    <col min="2823" max="2823" width="14.33203125" style="407" customWidth="1"/>
    <col min="2824" max="2824" width="8.88671875" style="407"/>
    <col min="2825" max="2825" width="13.109375" style="407" customWidth="1"/>
    <col min="2826" max="3073" width="8.88671875" style="407"/>
    <col min="3074" max="3074" width="8" style="407" customWidth="1"/>
    <col min="3075" max="3075" width="63.109375" style="407" customWidth="1"/>
    <col min="3076" max="3076" width="10.6640625" style="407" customWidth="1"/>
    <col min="3077" max="3077" width="9.33203125" style="407" customWidth="1"/>
    <col min="3078" max="3078" width="22" style="407" customWidth="1"/>
    <col min="3079" max="3079" width="14.33203125" style="407" customWidth="1"/>
    <col min="3080" max="3080" width="8.88671875" style="407"/>
    <col min="3081" max="3081" width="13.109375" style="407" customWidth="1"/>
    <col min="3082" max="3329" width="8.88671875" style="407"/>
    <col min="3330" max="3330" width="8" style="407" customWidth="1"/>
    <col min="3331" max="3331" width="63.109375" style="407" customWidth="1"/>
    <col min="3332" max="3332" width="10.6640625" style="407" customWidth="1"/>
    <col min="3333" max="3333" width="9.33203125" style="407" customWidth="1"/>
    <col min="3334" max="3334" width="22" style="407" customWidth="1"/>
    <col min="3335" max="3335" width="14.33203125" style="407" customWidth="1"/>
    <col min="3336" max="3336" width="8.88671875" style="407"/>
    <col min="3337" max="3337" width="13.109375" style="407" customWidth="1"/>
    <col min="3338" max="3585" width="8.88671875" style="407"/>
    <col min="3586" max="3586" width="8" style="407" customWidth="1"/>
    <col min="3587" max="3587" width="63.109375" style="407" customWidth="1"/>
    <col min="3588" max="3588" width="10.6640625" style="407" customWidth="1"/>
    <col min="3589" max="3589" width="9.33203125" style="407" customWidth="1"/>
    <col min="3590" max="3590" width="22" style="407" customWidth="1"/>
    <col min="3591" max="3591" width="14.33203125" style="407" customWidth="1"/>
    <col min="3592" max="3592" width="8.88671875" style="407"/>
    <col min="3593" max="3593" width="13.109375" style="407" customWidth="1"/>
    <col min="3594" max="3841" width="8.88671875" style="407"/>
    <col min="3842" max="3842" width="8" style="407" customWidth="1"/>
    <col min="3843" max="3843" width="63.109375" style="407" customWidth="1"/>
    <col min="3844" max="3844" width="10.6640625" style="407" customWidth="1"/>
    <col min="3845" max="3845" width="9.33203125" style="407" customWidth="1"/>
    <col min="3846" max="3846" width="22" style="407" customWidth="1"/>
    <col min="3847" max="3847" width="14.33203125" style="407" customWidth="1"/>
    <col min="3848" max="3848" width="8.88671875" style="407"/>
    <col min="3849" max="3849" width="13.109375" style="407" customWidth="1"/>
    <col min="3850" max="4097" width="8.88671875" style="407"/>
    <col min="4098" max="4098" width="8" style="407" customWidth="1"/>
    <col min="4099" max="4099" width="63.109375" style="407" customWidth="1"/>
    <col min="4100" max="4100" width="10.6640625" style="407" customWidth="1"/>
    <col min="4101" max="4101" width="9.33203125" style="407" customWidth="1"/>
    <col min="4102" max="4102" width="22" style="407" customWidth="1"/>
    <col min="4103" max="4103" width="14.33203125" style="407" customWidth="1"/>
    <col min="4104" max="4104" width="8.88671875" style="407"/>
    <col min="4105" max="4105" width="13.109375" style="407" customWidth="1"/>
    <col min="4106" max="4353" width="8.88671875" style="407"/>
    <col min="4354" max="4354" width="8" style="407" customWidth="1"/>
    <col min="4355" max="4355" width="63.109375" style="407" customWidth="1"/>
    <col min="4356" max="4356" width="10.6640625" style="407" customWidth="1"/>
    <col min="4357" max="4357" width="9.33203125" style="407" customWidth="1"/>
    <col min="4358" max="4358" width="22" style="407" customWidth="1"/>
    <col min="4359" max="4359" width="14.33203125" style="407" customWidth="1"/>
    <col min="4360" max="4360" width="8.88671875" style="407"/>
    <col min="4361" max="4361" width="13.109375" style="407" customWidth="1"/>
    <col min="4362" max="4609" width="8.88671875" style="407"/>
    <col min="4610" max="4610" width="8" style="407" customWidth="1"/>
    <col min="4611" max="4611" width="63.109375" style="407" customWidth="1"/>
    <col min="4612" max="4612" width="10.6640625" style="407" customWidth="1"/>
    <col min="4613" max="4613" width="9.33203125" style="407" customWidth="1"/>
    <col min="4614" max="4614" width="22" style="407" customWidth="1"/>
    <col min="4615" max="4615" width="14.33203125" style="407" customWidth="1"/>
    <col min="4616" max="4616" width="8.88671875" style="407"/>
    <col min="4617" max="4617" width="13.109375" style="407" customWidth="1"/>
    <col min="4618" max="4865" width="8.88671875" style="407"/>
    <col min="4866" max="4866" width="8" style="407" customWidth="1"/>
    <col min="4867" max="4867" width="63.109375" style="407" customWidth="1"/>
    <col min="4868" max="4868" width="10.6640625" style="407" customWidth="1"/>
    <col min="4869" max="4869" width="9.33203125" style="407" customWidth="1"/>
    <col min="4870" max="4870" width="22" style="407" customWidth="1"/>
    <col min="4871" max="4871" width="14.33203125" style="407" customWidth="1"/>
    <col min="4872" max="4872" width="8.88671875" style="407"/>
    <col min="4873" max="4873" width="13.109375" style="407" customWidth="1"/>
    <col min="4874" max="5121" width="8.88671875" style="407"/>
    <col min="5122" max="5122" width="8" style="407" customWidth="1"/>
    <col min="5123" max="5123" width="63.109375" style="407" customWidth="1"/>
    <col min="5124" max="5124" width="10.6640625" style="407" customWidth="1"/>
    <col min="5125" max="5125" width="9.33203125" style="407" customWidth="1"/>
    <col min="5126" max="5126" width="22" style="407" customWidth="1"/>
    <col min="5127" max="5127" width="14.33203125" style="407" customWidth="1"/>
    <col min="5128" max="5128" width="8.88671875" style="407"/>
    <col min="5129" max="5129" width="13.109375" style="407" customWidth="1"/>
    <col min="5130" max="5377" width="8.88671875" style="407"/>
    <col min="5378" max="5378" width="8" style="407" customWidth="1"/>
    <col min="5379" max="5379" width="63.109375" style="407" customWidth="1"/>
    <col min="5380" max="5380" width="10.6640625" style="407" customWidth="1"/>
    <col min="5381" max="5381" width="9.33203125" style="407" customWidth="1"/>
    <col min="5382" max="5382" width="22" style="407" customWidth="1"/>
    <col min="5383" max="5383" width="14.33203125" style="407" customWidth="1"/>
    <col min="5384" max="5384" width="8.88671875" style="407"/>
    <col min="5385" max="5385" width="13.109375" style="407" customWidth="1"/>
    <col min="5386" max="5633" width="8.88671875" style="407"/>
    <col min="5634" max="5634" width="8" style="407" customWidth="1"/>
    <col min="5635" max="5635" width="63.109375" style="407" customWidth="1"/>
    <col min="5636" max="5636" width="10.6640625" style="407" customWidth="1"/>
    <col min="5637" max="5637" width="9.33203125" style="407" customWidth="1"/>
    <col min="5638" max="5638" width="22" style="407" customWidth="1"/>
    <col min="5639" max="5639" width="14.33203125" style="407" customWidth="1"/>
    <col min="5640" max="5640" width="8.88671875" style="407"/>
    <col min="5641" max="5641" width="13.109375" style="407" customWidth="1"/>
    <col min="5642" max="5889" width="8.88671875" style="407"/>
    <col min="5890" max="5890" width="8" style="407" customWidth="1"/>
    <col min="5891" max="5891" width="63.109375" style="407" customWidth="1"/>
    <col min="5892" max="5892" width="10.6640625" style="407" customWidth="1"/>
    <col min="5893" max="5893" width="9.33203125" style="407" customWidth="1"/>
    <col min="5894" max="5894" width="22" style="407" customWidth="1"/>
    <col min="5895" max="5895" width="14.33203125" style="407" customWidth="1"/>
    <col min="5896" max="5896" width="8.88671875" style="407"/>
    <col min="5897" max="5897" width="13.109375" style="407" customWidth="1"/>
    <col min="5898" max="6145" width="8.88671875" style="407"/>
    <col min="6146" max="6146" width="8" style="407" customWidth="1"/>
    <col min="6147" max="6147" width="63.109375" style="407" customWidth="1"/>
    <col min="6148" max="6148" width="10.6640625" style="407" customWidth="1"/>
    <col min="6149" max="6149" width="9.33203125" style="407" customWidth="1"/>
    <col min="6150" max="6150" width="22" style="407" customWidth="1"/>
    <col min="6151" max="6151" width="14.33203125" style="407" customWidth="1"/>
    <col min="6152" max="6152" width="8.88671875" style="407"/>
    <col min="6153" max="6153" width="13.109375" style="407" customWidth="1"/>
    <col min="6154" max="6401" width="8.88671875" style="407"/>
    <col min="6402" max="6402" width="8" style="407" customWidth="1"/>
    <col min="6403" max="6403" width="63.109375" style="407" customWidth="1"/>
    <col min="6404" max="6404" width="10.6640625" style="407" customWidth="1"/>
    <col min="6405" max="6405" width="9.33203125" style="407" customWidth="1"/>
    <col min="6406" max="6406" width="22" style="407" customWidth="1"/>
    <col min="6407" max="6407" width="14.33203125" style="407" customWidth="1"/>
    <col min="6408" max="6408" width="8.88671875" style="407"/>
    <col min="6409" max="6409" width="13.109375" style="407" customWidth="1"/>
    <col min="6410" max="6657" width="8.88671875" style="407"/>
    <col min="6658" max="6658" width="8" style="407" customWidth="1"/>
    <col min="6659" max="6659" width="63.109375" style="407" customWidth="1"/>
    <col min="6660" max="6660" width="10.6640625" style="407" customWidth="1"/>
    <col min="6661" max="6661" width="9.33203125" style="407" customWidth="1"/>
    <col min="6662" max="6662" width="22" style="407" customWidth="1"/>
    <col min="6663" max="6663" width="14.33203125" style="407" customWidth="1"/>
    <col min="6664" max="6664" width="8.88671875" style="407"/>
    <col min="6665" max="6665" width="13.109375" style="407" customWidth="1"/>
    <col min="6666" max="6913" width="8.88671875" style="407"/>
    <col min="6914" max="6914" width="8" style="407" customWidth="1"/>
    <col min="6915" max="6915" width="63.109375" style="407" customWidth="1"/>
    <col min="6916" max="6916" width="10.6640625" style="407" customWidth="1"/>
    <col min="6917" max="6917" width="9.33203125" style="407" customWidth="1"/>
    <col min="6918" max="6918" width="22" style="407" customWidth="1"/>
    <col min="6919" max="6919" width="14.33203125" style="407" customWidth="1"/>
    <col min="6920" max="6920" width="8.88671875" style="407"/>
    <col min="6921" max="6921" width="13.109375" style="407" customWidth="1"/>
    <col min="6922" max="7169" width="8.88671875" style="407"/>
    <col min="7170" max="7170" width="8" style="407" customWidth="1"/>
    <col min="7171" max="7171" width="63.109375" style="407" customWidth="1"/>
    <col min="7172" max="7172" width="10.6640625" style="407" customWidth="1"/>
    <col min="7173" max="7173" width="9.33203125" style="407" customWidth="1"/>
    <col min="7174" max="7174" width="22" style="407" customWidth="1"/>
    <col min="7175" max="7175" width="14.33203125" style="407" customWidth="1"/>
    <col min="7176" max="7176" width="8.88671875" style="407"/>
    <col min="7177" max="7177" width="13.109375" style="407" customWidth="1"/>
    <col min="7178" max="7425" width="8.88671875" style="407"/>
    <col min="7426" max="7426" width="8" style="407" customWidth="1"/>
    <col min="7427" max="7427" width="63.109375" style="407" customWidth="1"/>
    <col min="7428" max="7428" width="10.6640625" style="407" customWidth="1"/>
    <col min="7429" max="7429" width="9.33203125" style="407" customWidth="1"/>
    <col min="7430" max="7430" width="22" style="407" customWidth="1"/>
    <col min="7431" max="7431" width="14.33203125" style="407" customWidth="1"/>
    <col min="7432" max="7432" width="8.88671875" style="407"/>
    <col min="7433" max="7433" width="13.109375" style="407" customWidth="1"/>
    <col min="7434" max="7681" width="8.88671875" style="407"/>
    <col min="7682" max="7682" width="8" style="407" customWidth="1"/>
    <col min="7683" max="7683" width="63.109375" style="407" customWidth="1"/>
    <col min="7684" max="7684" width="10.6640625" style="407" customWidth="1"/>
    <col min="7685" max="7685" width="9.33203125" style="407" customWidth="1"/>
    <col min="7686" max="7686" width="22" style="407" customWidth="1"/>
    <col min="7687" max="7687" width="14.33203125" style="407" customWidth="1"/>
    <col min="7688" max="7688" width="8.88671875" style="407"/>
    <col min="7689" max="7689" width="13.109375" style="407" customWidth="1"/>
    <col min="7690" max="7937" width="8.88671875" style="407"/>
    <col min="7938" max="7938" width="8" style="407" customWidth="1"/>
    <col min="7939" max="7939" width="63.109375" style="407" customWidth="1"/>
    <col min="7940" max="7940" width="10.6640625" style="407" customWidth="1"/>
    <col min="7941" max="7941" width="9.33203125" style="407" customWidth="1"/>
    <col min="7942" max="7942" width="22" style="407" customWidth="1"/>
    <col min="7943" max="7943" width="14.33203125" style="407" customWidth="1"/>
    <col min="7944" max="7944" width="8.88671875" style="407"/>
    <col min="7945" max="7945" width="13.109375" style="407" customWidth="1"/>
    <col min="7946" max="8193" width="8.88671875" style="407"/>
    <col min="8194" max="8194" width="8" style="407" customWidth="1"/>
    <col min="8195" max="8195" width="63.109375" style="407" customWidth="1"/>
    <col min="8196" max="8196" width="10.6640625" style="407" customWidth="1"/>
    <col min="8197" max="8197" width="9.33203125" style="407" customWidth="1"/>
    <col min="8198" max="8198" width="22" style="407" customWidth="1"/>
    <col min="8199" max="8199" width="14.33203125" style="407" customWidth="1"/>
    <col min="8200" max="8200" width="8.88671875" style="407"/>
    <col min="8201" max="8201" width="13.109375" style="407" customWidth="1"/>
    <col min="8202" max="8449" width="8.88671875" style="407"/>
    <col min="8450" max="8450" width="8" style="407" customWidth="1"/>
    <col min="8451" max="8451" width="63.109375" style="407" customWidth="1"/>
    <col min="8452" max="8452" width="10.6640625" style="407" customWidth="1"/>
    <col min="8453" max="8453" width="9.33203125" style="407" customWidth="1"/>
    <col min="8454" max="8454" width="22" style="407" customWidth="1"/>
    <col min="8455" max="8455" width="14.33203125" style="407" customWidth="1"/>
    <col min="8456" max="8456" width="8.88671875" style="407"/>
    <col min="8457" max="8457" width="13.109375" style="407" customWidth="1"/>
    <col min="8458" max="8705" width="8.88671875" style="407"/>
    <col min="8706" max="8706" width="8" style="407" customWidth="1"/>
    <col min="8707" max="8707" width="63.109375" style="407" customWidth="1"/>
    <col min="8708" max="8708" width="10.6640625" style="407" customWidth="1"/>
    <col min="8709" max="8709" width="9.33203125" style="407" customWidth="1"/>
    <col min="8710" max="8710" width="22" style="407" customWidth="1"/>
    <col min="8711" max="8711" width="14.33203125" style="407" customWidth="1"/>
    <col min="8712" max="8712" width="8.88671875" style="407"/>
    <col min="8713" max="8713" width="13.109375" style="407" customWidth="1"/>
    <col min="8714" max="8961" width="8.88671875" style="407"/>
    <col min="8962" max="8962" width="8" style="407" customWidth="1"/>
    <col min="8963" max="8963" width="63.109375" style="407" customWidth="1"/>
    <col min="8964" max="8964" width="10.6640625" style="407" customWidth="1"/>
    <col min="8965" max="8965" width="9.33203125" style="407" customWidth="1"/>
    <col min="8966" max="8966" width="22" style="407" customWidth="1"/>
    <col min="8967" max="8967" width="14.33203125" style="407" customWidth="1"/>
    <col min="8968" max="8968" width="8.88671875" style="407"/>
    <col min="8969" max="8969" width="13.109375" style="407" customWidth="1"/>
    <col min="8970" max="9217" width="8.88671875" style="407"/>
    <col min="9218" max="9218" width="8" style="407" customWidth="1"/>
    <col min="9219" max="9219" width="63.109375" style="407" customWidth="1"/>
    <col min="9220" max="9220" width="10.6640625" style="407" customWidth="1"/>
    <col min="9221" max="9221" width="9.33203125" style="407" customWidth="1"/>
    <col min="9222" max="9222" width="22" style="407" customWidth="1"/>
    <col min="9223" max="9223" width="14.33203125" style="407" customWidth="1"/>
    <col min="9224" max="9224" width="8.88671875" style="407"/>
    <col min="9225" max="9225" width="13.109375" style="407" customWidth="1"/>
    <col min="9226" max="9473" width="8.88671875" style="407"/>
    <col min="9474" max="9474" width="8" style="407" customWidth="1"/>
    <col min="9475" max="9475" width="63.109375" style="407" customWidth="1"/>
    <col min="9476" max="9476" width="10.6640625" style="407" customWidth="1"/>
    <col min="9477" max="9477" width="9.33203125" style="407" customWidth="1"/>
    <col min="9478" max="9478" width="22" style="407" customWidth="1"/>
    <col min="9479" max="9479" width="14.33203125" style="407" customWidth="1"/>
    <col min="9480" max="9480" width="8.88671875" style="407"/>
    <col min="9481" max="9481" width="13.109375" style="407" customWidth="1"/>
    <col min="9482" max="9729" width="8.88671875" style="407"/>
    <col min="9730" max="9730" width="8" style="407" customWidth="1"/>
    <col min="9731" max="9731" width="63.109375" style="407" customWidth="1"/>
    <col min="9732" max="9732" width="10.6640625" style="407" customWidth="1"/>
    <col min="9733" max="9733" width="9.33203125" style="407" customWidth="1"/>
    <col min="9734" max="9734" width="22" style="407" customWidth="1"/>
    <col min="9735" max="9735" width="14.33203125" style="407" customWidth="1"/>
    <col min="9736" max="9736" width="8.88671875" style="407"/>
    <col min="9737" max="9737" width="13.109375" style="407" customWidth="1"/>
    <col min="9738" max="9985" width="8.88671875" style="407"/>
    <col min="9986" max="9986" width="8" style="407" customWidth="1"/>
    <col min="9987" max="9987" width="63.109375" style="407" customWidth="1"/>
    <col min="9988" max="9988" width="10.6640625" style="407" customWidth="1"/>
    <col min="9989" max="9989" width="9.33203125" style="407" customWidth="1"/>
    <col min="9990" max="9990" width="22" style="407" customWidth="1"/>
    <col min="9991" max="9991" width="14.33203125" style="407" customWidth="1"/>
    <col min="9992" max="9992" width="8.88671875" style="407"/>
    <col min="9993" max="9993" width="13.109375" style="407" customWidth="1"/>
    <col min="9994" max="10241" width="8.88671875" style="407"/>
    <col min="10242" max="10242" width="8" style="407" customWidth="1"/>
    <col min="10243" max="10243" width="63.109375" style="407" customWidth="1"/>
    <col min="10244" max="10244" width="10.6640625" style="407" customWidth="1"/>
    <col min="10245" max="10245" width="9.33203125" style="407" customWidth="1"/>
    <col min="10246" max="10246" width="22" style="407" customWidth="1"/>
    <col min="10247" max="10247" width="14.33203125" style="407" customWidth="1"/>
    <col min="10248" max="10248" width="8.88671875" style="407"/>
    <col min="10249" max="10249" width="13.109375" style="407" customWidth="1"/>
    <col min="10250" max="10497" width="8.88671875" style="407"/>
    <col min="10498" max="10498" width="8" style="407" customWidth="1"/>
    <col min="10499" max="10499" width="63.109375" style="407" customWidth="1"/>
    <col min="10500" max="10500" width="10.6640625" style="407" customWidth="1"/>
    <col min="10501" max="10501" width="9.33203125" style="407" customWidth="1"/>
    <col min="10502" max="10502" width="22" style="407" customWidth="1"/>
    <col min="10503" max="10503" width="14.33203125" style="407" customWidth="1"/>
    <col min="10504" max="10504" width="8.88671875" style="407"/>
    <col min="10505" max="10505" width="13.109375" style="407" customWidth="1"/>
    <col min="10506" max="10753" width="8.88671875" style="407"/>
    <col min="10754" max="10754" width="8" style="407" customWidth="1"/>
    <col min="10755" max="10755" width="63.109375" style="407" customWidth="1"/>
    <col min="10756" max="10756" width="10.6640625" style="407" customWidth="1"/>
    <col min="10757" max="10757" width="9.33203125" style="407" customWidth="1"/>
    <col min="10758" max="10758" width="22" style="407" customWidth="1"/>
    <col min="10759" max="10759" width="14.33203125" style="407" customWidth="1"/>
    <col min="10760" max="10760" width="8.88671875" style="407"/>
    <col min="10761" max="10761" width="13.109375" style="407" customWidth="1"/>
    <col min="10762" max="11009" width="8.88671875" style="407"/>
    <col min="11010" max="11010" width="8" style="407" customWidth="1"/>
    <col min="11011" max="11011" width="63.109375" style="407" customWidth="1"/>
    <col min="11012" max="11012" width="10.6640625" style="407" customWidth="1"/>
    <col min="11013" max="11013" width="9.33203125" style="407" customWidth="1"/>
    <col min="11014" max="11014" width="22" style="407" customWidth="1"/>
    <col min="11015" max="11015" width="14.33203125" style="407" customWidth="1"/>
    <col min="11016" max="11016" width="8.88671875" style="407"/>
    <col min="11017" max="11017" width="13.109375" style="407" customWidth="1"/>
    <col min="11018" max="11265" width="8.88671875" style="407"/>
    <col min="11266" max="11266" width="8" style="407" customWidth="1"/>
    <col min="11267" max="11267" width="63.109375" style="407" customWidth="1"/>
    <col min="11268" max="11268" width="10.6640625" style="407" customWidth="1"/>
    <col min="11269" max="11269" width="9.33203125" style="407" customWidth="1"/>
    <col min="11270" max="11270" width="22" style="407" customWidth="1"/>
    <col min="11271" max="11271" width="14.33203125" style="407" customWidth="1"/>
    <col min="11272" max="11272" width="8.88671875" style="407"/>
    <col min="11273" max="11273" width="13.109375" style="407" customWidth="1"/>
    <col min="11274" max="11521" width="8.88671875" style="407"/>
    <col min="11522" max="11522" width="8" style="407" customWidth="1"/>
    <col min="11523" max="11523" width="63.109375" style="407" customWidth="1"/>
    <col min="11524" max="11524" width="10.6640625" style="407" customWidth="1"/>
    <col min="11525" max="11525" width="9.33203125" style="407" customWidth="1"/>
    <col min="11526" max="11526" width="22" style="407" customWidth="1"/>
    <col min="11527" max="11527" width="14.33203125" style="407" customWidth="1"/>
    <col min="11528" max="11528" width="8.88671875" style="407"/>
    <col min="11529" max="11529" width="13.109375" style="407" customWidth="1"/>
    <col min="11530" max="11777" width="8.88671875" style="407"/>
    <col min="11778" max="11778" width="8" style="407" customWidth="1"/>
    <col min="11779" max="11779" width="63.109375" style="407" customWidth="1"/>
    <col min="11780" max="11780" width="10.6640625" style="407" customWidth="1"/>
    <col min="11781" max="11781" width="9.33203125" style="407" customWidth="1"/>
    <col min="11782" max="11782" width="22" style="407" customWidth="1"/>
    <col min="11783" max="11783" width="14.33203125" style="407" customWidth="1"/>
    <col min="11784" max="11784" width="8.88671875" style="407"/>
    <col min="11785" max="11785" width="13.109375" style="407" customWidth="1"/>
    <col min="11786" max="12033" width="8.88671875" style="407"/>
    <col min="12034" max="12034" width="8" style="407" customWidth="1"/>
    <col min="12035" max="12035" width="63.109375" style="407" customWidth="1"/>
    <col min="12036" max="12036" width="10.6640625" style="407" customWidth="1"/>
    <col min="12037" max="12037" width="9.33203125" style="407" customWidth="1"/>
    <col min="12038" max="12038" width="22" style="407" customWidth="1"/>
    <col min="12039" max="12039" width="14.33203125" style="407" customWidth="1"/>
    <col min="12040" max="12040" width="8.88671875" style="407"/>
    <col min="12041" max="12041" width="13.109375" style="407" customWidth="1"/>
    <col min="12042" max="12289" width="8.88671875" style="407"/>
    <col min="12290" max="12290" width="8" style="407" customWidth="1"/>
    <col min="12291" max="12291" width="63.109375" style="407" customWidth="1"/>
    <col min="12292" max="12292" width="10.6640625" style="407" customWidth="1"/>
    <col min="12293" max="12293" width="9.33203125" style="407" customWidth="1"/>
    <col min="12294" max="12294" width="22" style="407" customWidth="1"/>
    <col min="12295" max="12295" width="14.33203125" style="407" customWidth="1"/>
    <col min="12296" max="12296" width="8.88671875" style="407"/>
    <col min="12297" max="12297" width="13.109375" style="407" customWidth="1"/>
    <col min="12298" max="12545" width="8.88671875" style="407"/>
    <col min="12546" max="12546" width="8" style="407" customWidth="1"/>
    <col min="12547" max="12547" width="63.109375" style="407" customWidth="1"/>
    <col min="12548" max="12548" width="10.6640625" style="407" customWidth="1"/>
    <col min="12549" max="12549" width="9.33203125" style="407" customWidth="1"/>
    <col min="12550" max="12550" width="22" style="407" customWidth="1"/>
    <col min="12551" max="12551" width="14.33203125" style="407" customWidth="1"/>
    <col min="12552" max="12552" width="8.88671875" style="407"/>
    <col min="12553" max="12553" width="13.109375" style="407" customWidth="1"/>
    <col min="12554" max="12801" width="8.88671875" style="407"/>
    <col min="12802" max="12802" width="8" style="407" customWidth="1"/>
    <col min="12803" max="12803" width="63.109375" style="407" customWidth="1"/>
    <col min="12804" max="12804" width="10.6640625" style="407" customWidth="1"/>
    <col min="12805" max="12805" width="9.33203125" style="407" customWidth="1"/>
    <col min="12806" max="12806" width="22" style="407" customWidth="1"/>
    <col min="12807" max="12807" width="14.33203125" style="407" customWidth="1"/>
    <col min="12808" max="12808" width="8.88671875" style="407"/>
    <col min="12809" max="12809" width="13.109375" style="407" customWidth="1"/>
    <col min="12810" max="13057" width="8.88671875" style="407"/>
    <col min="13058" max="13058" width="8" style="407" customWidth="1"/>
    <col min="13059" max="13059" width="63.109375" style="407" customWidth="1"/>
    <col min="13060" max="13060" width="10.6640625" style="407" customWidth="1"/>
    <col min="13061" max="13061" width="9.33203125" style="407" customWidth="1"/>
    <col min="13062" max="13062" width="22" style="407" customWidth="1"/>
    <col min="13063" max="13063" width="14.33203125" style="407" customWidth="1"/>
    <col min="13064" max="13064" width="8.88671875" style="407"/>
    <col min="13065" max="13065" width="13.109375" style="407" customWidth="1"/>
    <col min="13066" max="13313" width="8.88671875" style="407"/>
    <col min="13314" max="13314" width="8" style="407" customWidth="1"/>
    <col min="13315" max="13315" width="63.109375" style="407" customWidth="1"/>
    <col min="13316" max="13316" width="10.6640625" style="407" customWidth="1"/>
    <col min="13317" max="13317" width="9.33203125" style="407" customWidth="1"/>
    <col min="13318" max="13318" width="22" style="407" customWidth="1"/>
    <col min="13319" max="13319" width="14.33203125" style="407" customWidth="1"/>
    <col min="13320" max="13320" width="8.88671875" style="407"/>
    <col min="13321" max="13321" width="13.109375" style="407" customWidth="1"/>
    <col min="13322" max="13569" width="8.88671875" style="407"/>
    <col min="13570" max="13570" width="8" style="407" customWidth="1"/>
    <col min="13571" max="13571" width="63.109375" style="407" customWidth="1"/>
    <col min="13572" max="13572" width="10.6640625" style="407" customWidth="1"/>
    <col min="13573" max="13573" width="9.33203125" style="407" customWidth="1"/>
    <col min="13574" max="13574" width="22" style="407" customWidth="1"/>
    <col min="13575" max="13575" width="14.33203125" style="407" customWidth="1"/>
    <col min="13576" max="13576" width="8.88671875" style="407"/>
    <col min="13577" max="13577" width="13.109375" style="407" customWidth="1"/>
    <col min="13578" max="13825" width="8.88671875" style="407"/>
    <col min="13826" max="13826" width="8" style="407" customWidth="1"/>
    <col min="13827" max="13827" width="63.109375" style="407" customWidth="1"/>
    <col min="13828" max="13828" width="10.6640625" style="407" customWidth="1"/>
    <col min="13829" max="13829" width="9.33203125" style="407" customWidth="1"/>
    <col min="13830" max="13830" width="22" style="407" customWidth="1"/>
    <col min="13831" max="13831" width="14.33203125" style="407" customWidth="1"/>
    <col min="13832" max="13832" width="8.88671875" style="407"/>
    <col min="13833" max="13833" width="13.109375" style="407" customWidth="1"/>
    <col min="13834" max="14081" width="8.88671875" style="407"/>
    <col min="14082" max="14082" width="8" style="407" customWidth="1"/>
    <col min="14083" max="14083" width="63.109375" style="407" customWidth="1"/>
    <col min="14084" max="14084" width="10.6640625" style="407" customWidth="1"/>
    <col min="14085" max="14085" width="9.33203125" style="407" customWidth="1"/>
    <col min="14086" max="14086" width="22" style="407" customWidth="1"/>
    <col min="14087" max="14087" width="14.33203125" style="407" customWidth="1"/>
    <col min="14088" max="14088" width="8.88671875" style="407"/>
    <col min="14089" max="14089" width="13.109375" style="407" customWidth="1"/>
    <col min="14090" max="14337" width="8.88671875" style="407"/>
    <col min="14338" max="14338" width="8" style="407" customWidth="1"/>
    <col min="14339" max="14339" width="63.109375" style="407" customWidth="1"/>
    <col min="14340" max="14340" width="10.6640625" style="407" customWidth="1"/>
    <col min="14341" max="14341" width="9.33203125" style="407" customWidth="1"/>
    <col min="14342" max="14342" width="22" style="407" customWidth="1"/>
    <col min="14343" max="14343" width="14.33203125" style="407" customWidth="1"/>
    <col min="14344" max="14344" width="8.88671875" style="407"/>
    <col min="14345" max="14345" width="13.109375" style="407" customWidth="1"/>
    <col min="14346" max="14593" width="8.88671875" style="407"/>
    <col min="14594" max="14594" width="8" style="407" customWidth="1"/>
    <col min="14595" max="14595" width="63.109375" style="407" customWidth="1"/>
    <col min="14596" max="14596" width="10.6640625" style="407" customWidth="1"/>
    <col min="14597" max="14597" width="9.33203125" style="407" customWidth="1"/>
    <col min="14598" max="14598" width="22" style="407" customWidth="1"/>
    <col min="14599" max="14599" width="14.33203125" style="407" customWidth="1"/>
    <col min="14600" max="14600" width="8.88671875" style="407"/>
    <col min="14601" max="14601" width="13.109375" style="407" customWidth="1"/>
    <col min="14602" max="14849" width="8.88671875" style="407"/>
    <col min="14850" max="14850" width="8" style="407" customWidth="1"/>
    <col min="14851" max="14851" width="63.109375" style="407" customWidth="1"/>
    <col min="14852" max="14852" width="10.6640625" style="407" customWidth="1"/>
    <col min="14853" max="14853" width="9.33203125" style="407" customWidth="1"/>
    <col min="14854" max="14854" width="22" style="407" customWidth="1"/>
    <col min="14855" max="14855" width="14.33203125" style="407" customWidth="1"/>
    <col min="14856" max="14856" width="8.88671875" style="407"/>
    <col min="14857" max="14857" width="13.109375" style="407" customWidth="1"/>
    <col min="14858" max="15105" width="8.88671875" style="407"/>
    <col min="15106" max="15106" width="8" style="407" customWidth="1"/>
    <col min="15107" max="15107" width="63.109375" style="407" customWidth="1"/>
    <col min="15108" max="15108" width="10.6640625" style="407" customWidth="1"/>
    <col min="15109" max="15109" width="9.33203125" style="407" customWidth="1"/>
    <col min="15110" max="15110" width="22" style="407" customWidth="1"/>
    <col min="15111" max="15111" width="14.33203125" style="407" customWidth="1"/>
    <col min="15112" max="15112" width="8.88671875" style="407"/>
    <col min="15113" max="15113" width="13.109375" style="407" customWidth="1"/>
    <col min="15114" max="15361" width="8.88671875" style="407"/>
    <col min="15362" max="15362" width="8" style="407" customWidth="1"/>
    <col min="15363" max="15363" width="63.109375" style="407" customWidth="1"/>
    <col min="15364" max="15364" width="10.6640625" style="407" customWidth="1"/>
    <col min="15365" max="15365" width="9.33203125" style="407" customWidth="1"/>
    <col min="15366" max="15366" width="22" style="407" customWidth="1"/>
    <col min="15367" max="15367" width="14.33203125" style="407" customWidth="1"/>
    <col min="15368" max="15368" width="8.88671875" style="407"/>
    <col min="15369" max="15369" width="13.109375" style="407" customWidth="1"/>
    <col min="15370" max="15617" width="8.88671875" style="407"/>
    <col min="15618" max="15618" width="8" style="407" customWidth="1"/>
    <col min="15619" max="15619" width="63.109375" style="407" customWidth="1"/>
    <col min="15620" max="15620" width="10.6640625" style="407" customWidth="1"/>
    <col min="15621" max="15621" width="9.33203125" style="407" customWidth="1"/>
    <col min="15622" max="15622" width="22" style="407" customWidth="1"/>
    <col min="15623" max="15623" width="14.33203125" style="407" customWidth="1"/>
    <col min="15624" max="15624" width="8.88671875" style="407"/>
    <col min="15625" max="15625" width="13.109375" style="407" customWidth="1"/>
    <col min="15626" max="15873" width="8.88671875" style="407"/>
    <col min="15874" max="15874" width="8" style="407" customWidth="1"/>
    <col min="15875" max="15875" width="63.109375" style="407" customWidth="1"/>
    <col min="15876" max="15876" width="10.6640625" style="407" customWidth="1"/>
    <col min="15877" max="15877" width="9.33203125" style="407" customWidth="1"/>
    <col min="15878" max="15878" width="22" style="407" customWidth="1"/>
    <col min="15879" max="15879" width="14.33203125" style="407" customWidth="1"/>
    <col min="15880" max="15880" width="8.88671875" style="407"/>
    <col min="15881" max="15881" width="13.109375" style="407" customWidth="1"/>
    <col min="15882" max="16129" width="8.88671875" style="407"/>
    <col min="16130" max="16130" width="8" style="407" customWidth="1"/>
    <col min="16131" max="16131" width="63.109375" style="407" customWidth="1"/>
    <col min="16132" max="16132" width="10.6640625" style="407" customWidth="1"/>
    <col min="16133" max="16133" width="9.33203125" style="407" customWidth="1"/>
    <col min="16134" max="16134" width="22" style="407" customWidth="1"/>
    <col min="16135" max="16135" width="14.33203125" style="407" customWidth="1"/>
    <col min="16136" max="16136" width="8.88671875" style="407"/>
    <col min="16137" max="16137" width="13.109375" style="407" customWidth="1"/>
    <col min="16138" max="16384" width="8.88671875" style="407"/>
  </cols>
  <sheetData>
    <row r="1" spans="1:8" s="390" customFormat="1" ht="21">
      <c r="A1" s="532" t="s">
        <v>844</v>
      </c>
      <c r="B1" s="533"/>
      <c r="C1" s="533"/>
      <c r="D1" s="533"/>
      <c r="E1" s="533"/>
      <c r="F1" s="533"/>
      <c r="G1" s="533"/>
      <c r="H1" s="533"/>
    </row>
    <row r="2" spans="1:8" s="394" customFormat="1">
      <c r="A2" s="391" t="s">
        <v>493</v>
      </c>
      <c r="B2" s="392" t="s">
        <v>2</v>
      </c>
      <c r="C2" s="392" t="s">
        <v>3</v>
      </c>
      <c r="D2" s="392" t="s">
        <v>329</v>
      </c>
      <c r="E2" s="392" t="s">
        <v>330</v>
      </c>
      <c r="F2" s="392" t="s">
        <v>338</v>
      </c>
      <c r="G2" s="393" t="s">
        <v>845</v>
      </c>
      <c r="H2" s="393" t="s">
        <v>846</v>
      </c>
    </row>
    <row r="3" spans="1:8" s="394" customFormat="1" ht="57.6">
      <c r="A3" s="395">
        <v>1</v>
      </c>
      <c r="B3" s="396" t="s">
        <v>847</v>
      </c>
      <c r="C3" s="397" t="s">
        <v>848</v>
      </c>
      <c r="D3" s="398">
        <v>12</v>
      </c>
      <c r="E3" s="399"/>
      <c r="F3" s="400"/>
      <c r="G3" s="401"/>
      <c r="H3" s="401"/>
    </row>
    <row r="4" spans="1:8" s="394" customFormat="1" ht="48.6" customHeight="1">
      <c r="A4" s="395">
        <v>2</v>
      </c>
      <c r="B4" s="402" t="s">
        <v>849</v>
      </c>
      <c r="C4" s="397" t="s">
        <v>848</v>
      </c>
      <c r="D4" s="403">
        <v>9</v>
      </c>
      <c r="E4" s="404"/>
      <c r="F4" s="404"/>
      <c r="G4" s="405"/>
      <c r="H4" s="416"/>
    </row>
    <row r="5" spans="1:8" ht="70.8" customHeight="1">
      <c r="A5" s="395">
        <v>3</v>
      </c>
      <c r="B5" s="406" t="s">
        <v>850</v>
      </c>
      <c r="C5" s="397" t="s">
        <v>848</v>
      </c>
      <c r="D5" s="403">
        <v>6</v>
      </c>
      <c r="E5" s="404"/>
      <c r="F5" s="404"/>
      <c r="G5" s="405"/>
      <c r="H5" s="416"/>
    </row>
    <row r="6" spans="1:8" ht="33.6" customHeight="1">
      <c r="A6" s="395" t="s">
        <v>851</v>
      </c>
      <c r="B6" s="406" t="s">
        <v>852</v>
      </c>
      <c r="C6" s="397" t="s">
        <v>848</v>
      </c>
      <c r="D6" s="403">
        <v>3</v>
      </c>
      <c r="E6" s="404"/>
      <c r="F6" s="404"/>
      <c r="G6" s="405"/>
      <c r="H6" s="416"/>
    </row>
    <row r="7" spans="1:8" ht="47.4" customHeight="1">
      <c r="A7" s="395">
        <v>4</v>
      </c>
      <c r="B7" s="397" t="s">
        <v>853</v>
      </c>
      <c r="C7" s="397" t="s">
        <v>854</v>
      </c>
      <c r="D7" s="408">
        <v>12</v>
      </c>
      <c r="E7" s="409"/>
      <c r="F7" s="409">
        <f t="shared" ref="F7" si="0">D7*E7</f>
        <v>0</v>
      </c>
      <c r="G7" s="409"/>
      <c r="H7" s="417"/>
    </row>
    <row r="8" spans="1:8" ht="64.2" customHeight="1">
      <c r="A8" s="395">
        <v>5</v>
      </c>
      <c r="B8" s="397" t="s">
        <v>855</v>
      </c>
      <c r="C8" s="397" t="s">
        <v>848</v>
      </c>
      <c r="D8" s="410"/>
      <c r="E8" s="409"/>
      <c r="F8" s="409"/>
      <c r="G8" s="409"/>
      <c r="H8" s="409"/>
    </row>
    <row r="9" spans="1:8">
      <c r="A9" s="411"/>
      <c r="B9" s="534" t="s">
        <v>338</v>
      </c>
      <c r="C9" s="534"/>
      <c r="D9" s="534"/>
      <c r="E9" s="534"/>
      <c r="F9" s="413">
        <f>SUM(F5:F8)</f>
        <v>0</v>
      </c>
      <c r="G9" s="412"/>
      <c r="H9" s="412"/>
    </row>
  </sheetData>
  <mergeCells count="2">
    <mergeCell ref="A1:H1"/>
    <mergeCell ref="B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C625-552E-4455-87C8-ECB3AFC5CA28}">
  <dimension ref="A1:I22"/>
  <sheetViews>
    <sheetView topLeftCell="A15" workbookViewId="0">
      <selection activeCell="B15" sqref="B15"/>
    </sheetView>
  </sheetViews>
  <sheetFormatPr defaultRowHeight="15.6"/>
  <cols>
    <col min="1" max="1" width="8" style="447" customWidth="1"/>
    <col min="2" max="2" width="63.109375" style="448" customWidth="1"/>
    <col min="3" max="3" width="21.5546875" style="449" customWidth="1"/>
    <col min="4" max="4" width="6.5546875" style="450" bestFit="1" customWidth="1"/>
    <col min="5" max="5" width="6.33203125" style="447" bestFit="1" customWidth="1"/>
    <col min="6" max="6" width="7.109375" style="449" bestFit="1" customWidth="1"/>
    <col min="7" max="7" width="14.6640625" style="451" customWidth="1"/>
    <col min="8" max="8" width="17.44140625" style="451" customWidth="1"/>
    <col min="9" max="9" width="9.109375" style="419" customWidth="1"/>
    <col min="10" max="10" width="0.109375" style="419" customWidth="1"/>
    <col min="11" max="159" width="8.88671875" style="419"/>
    <col min="160" max="160" width="8" style="419" customWidth="1"/>
    <col min="161" max="161" width="63.109375" style="419" customWidth="1"/>
    <col min="162" max="162" width="10.6640625" style="419" customWidth="1"/>
    <col min="163" max="163" width="9.33203125" style="419" customWidth="1"/>
    <col min="164" max="164" width="22" style="419" customWidth="1"/>
    <col min="165" max="165" width="14.33203125" style="419" customWidth="1"/>
    <col min="166" max="166" width="8.88671875" style="419"/>
    <col min="167" max="167" width="13.109375" style="419" customWidth="1"/>
    <col min="168" max="415" width="8.88671875" style="419"/>
    <col min="416" max="416" width="8" style="419" customWidth="1"/>
    <col min="417" max="417" width="63.109375" style="419" customWidth="1"/>
    <col min="418" max="418" width="10.6640625" style="419" customWidth="1"/>
    <col min="419" max="419" width="9.33203125" style="419" customWidth="1"/>
    <col min="420" max="420" width="22" style="419" customWidth="1"/>
    <col min="421" max="421" width="14.33203125" style="419" customWidth="1"/>
    <col min="422" max="422" width="8.88671875" style="419"/>
    <col min="423" max="423" width="13.109375" style="419" customWidth="1"/>
    <col min="424" max="671" width="8.88671875" style="419"/>
    <col min="672" max="672" width="8" style="419" customWidth="1"/>
    <col min="673" max="673" width="63.109375" style="419" customWidth="1"/>
    <col min="674" max="674" width="10.6640625" style="419" customWidth="1"/>
    <col min="675" max="675" width="9.33203125" style="419" customWidth="1"/>
    <col min="676" max="676" width="22" style="419" customWidth="1"/>
    <col min="677" max="677" width="14.33203125" style="419" customWidth="1"/>
    <col min="678" max="678" width="8.88671875" style="419"/>
    <col min="679" max="679" width="13.109375" style="419" customWidth="1"/>
    <col min="680" max="927" width="8.88671875" style="419"/>
    <col min="928" max="928" width="8" style="419" customWidth="1"/>
    <col min="929" max="929" width="63.109375" style="419" customWidth="1"/>
    <col min="930" max="930" width="10.6640625" style="419" customWidth="1"/>
    <col min="931" max="931" width="9.33203125" style="419" customWidth="1"/>
    <col min="932" max="932" width="22" style="419" customWidth="1"/>
    <col min="933" max="933" width="14.33203125" style="419" customWidth="1"/>
    <col min="934" max="934" width="8.88671875" style="419"/>
    <col min="935" max="935" width="13.109375" style="419" customWidth="1"/>
    <col min="936" max="1183" width="8.88671875" style="419"/>
    <col min="1184" max="1184" width="8" style="419" customWidth="1"/>
    <col min="1185" max="1185" width="63.109375" style="419" customWidth="1"/>
    <col min="1186" max="1186" width="10.6640625" style="419" customWidth="1"/>
    <col min="1187" max="1187" width="9.33203125" style="419" customWidth="1"/>
    <col min="1188" max="1188" width="22" style="419" customWidth="1"/>
    <col min="1189" max="1189" width="14.33203125" style="419" customWidth="1"/>
    <col min="1190" max="1190" width="8.88671875" style="419"/>
    <col min="1191" max="1191" width="13.109375" style="419" customWidth="1"/>
    <col min="1192" max="1439" width="8.88671875" style="419"/>
    <col min="1440" max="1440" width="8" style="419" customWidth="1"/>
    <col min="1441" max="1441" width="63.109375" style="419" customWidth="1"/>
    <col min="1442" max="1442" width="10.6640625" style="419" customWidth="1"/>
    <col min="1443" max="1443" width="9.33203125" style="419" customWidth="1"/>
    <col min="1444" max="1444" width="22" style="419" customWidth="1"/>
    <col min="1445" max="1445" width="14.33203125" style="419" customWidth="1"/>
    <col min="1446" max="1446" width="8.88671875" style="419"/>
    <col min="1447" max="1447" width="13.109375" style="419" customWidth="1"/>
    <col min="1448" max="1695" width="8.88671875" style="419"/>
    <col min="1696" max="1696" width="8" style="419" customWidth="1"/>
    <col min="1697" max="1697" width="63.109375" style="419" customWidth="1"/>
    <col min="1698" max="1698" width="10.6640625" style="419" customWidth="1"/>
    <col min="1699" max="1699" width="9.33203125" style="419" customWidth="1"/>
    <col min="1700" max="1700" width="22" style="419" customWidth="1"/>
    <col min="1701" max="1701" width="14.33203125" style="419" customWidth="1"/>
    <col min="1702" max="1702" width="8.88671875" style="419"/>
    <col min="1703" max="1703" width="13.109375" style="419" customWidth="1"/>
    <col min="1704" max="1951" width="8.88671875" style="419"/>
    <col min="1952" max="1952" width="8" style="419" customWidth="1"/>
    <col min="1953" max="1953" width="63.109375" style="419" customWidth="1"/>
    <col min="1954" max="1954" width="10.6640625" style="419" customWidth="1"/>
    <col min="1955" max="1955" width="9.33203125" style="419" customWidth="1"/>
    <col min="1956" max="1956" width="22" style="419" customWidth="1"/>
    <col min="1957" max="1957" width="14.33203125" style="419" customWidth="1"/>
    <col min="1958" max="1958" width="8.88671875" style="419"/>
    <col min="1959" max="1959" width="13.109375" style="419" customWidth="1"/>
    <col min="1960" max="2207" width="8.88671875" style="419"/>
    <col min="2208" max="2208" width="8" style="419" customWidth="1"/>
    <col min="2209" max="2209" width="63.109375" style="419" customWidth="1"/>
    <col min="2210" max="2210" width="10.6640625" style="419" customWidth="1"/>
    <col min="2211" max="2211" width="9.33203125" style="419" customWidth="1"/>
    <col min="2212" max="2212" width="22" style="419" customWidth="1"/>
    <col min="2213" max="2213" width="14.33203125" style="419" customWidth="1"/>
    <col min="2214" max="2214" width="8.88671875" style="419"/>
    <col min="2215" max="2215" width="13.109375" style="419" customWidth="1"/>
    <col min="2216" max="2463" width="8.88671875" style="419"/>
    <col min="2464" max="2464" width="8" style="419" customWidth="1"/>
    <col min="2465" max="2465" width="63.109375" style="419" customWidth="1"/>
    <col min="2466" max="2466" width="10.6640625" style="419" customWidth="1"/>
    <col min="2467" max="2467" width="9.33203125" style="419" customWidth="1"/>
    <col min="2468" max="2468" width="22" style="419" customWidth="1"/>
    <col min="2469" max="2469" width="14.33203125" style="419" customWidth="1"/>
    <col min="2470" max="2470" width="8.88671875" style="419"/>
    <col min="2471" max="2471" width="13.109375" style="419" customWidth="1"/>
    <col min="2472" max="2719" width="8.88671875" style="419"/>
    <col min="2720" max="2720" width="8" style="419" customWidth="1"/>
    <col min="2721" max="2721" width="63.109375" style="419" customWidth="1"/>
    <col min="2722" max="2722" width="10.6640625" style="419" customWidth="1"/>
    <col min="2723" max="2723" width="9.33203125" style="419" customWidth="1"/>
    <col min="2724" max="2724" width="22" style="419" customWidth="1"/>
    <col min="2725" max="2725" width="14.33203125" style="419" customWidth="1"/>
    <col min="2726" max="2726" width="8.88671875" style="419"/>
    <col min="2727" max="2727" width="13.109375" style="419" customWidth="1"/>
    <col min="2728" max="2975" width="8.88671875" style="419"/>
    <col min="2976" max="2976" width="8" style="419" customWidth="1"/>
    <col min="2977" max="2977" width="63.109375" style="419" customWidth="1"/>
    <col min="2978" max="2978" width="10.6640625" style="419" customWidth="1"/>
    <col min="2979" max="2979" width="9.33203125" style="419" customWidth="1"/>
    <col min="2980" max="2980" width="22" style="419" customWidth="1"/>
    <col min="2981" max="2981" width="14.33203125" style="419" customWidth="1"/>
    <col min="2982" max="2982" width="8.88671875" style="419"/>
    <col min="2983" max="2983" width="13.109375" style="419" customWidth="1"/>
    <col min="2984" max="3231" width="8.88671875" style="419"/>
    <col min="3232" max="3232" width="8" style="419" customWidth="1"/>
    <col min="3233" max="3233" width="63.109375" style="419" customWidth="1"/>
    <col min="3234" max="3234" width="10.6640625" style="419" customWidth="1"/>
    <col min="3235" max="3235" width="9.33203125" style="419" customWidth="1"/>
    <col min="3236" max="3236" width="22" style="419" customWidth="1"/>
    <col min="3237" max="3237" width="14.33203125" style="419" customWidth="1"/>
    <col min="3238" max="3238" width="8.88671875" style="419"/>
    <col min="3239" max="3239" width="13.109375" style="419" customWidth="1"/>
    <col min="3240" max="3487" width="8.88671875" style="419"/>
    <col min="3488" max="3488" width="8" style="419" customWidth="1"/>
    <col min="3489" max="3489" width="63.109375" style="419" customWidth="1"/>
    <col min="3490" max="3490" width="10.6640625" style="419" customWidth="1"/>
    <col min="3491" max="3491" width="9.33203125" style="419" customWidth="1"/>
    <col min="3492" max="3492" width="22" style="419" customWidth="1"/>
    <col min="3493" max="3493" width="14.33203125" style="419" customWidth="1"/>
    <col min="3494" max="3494" width="8.88671875" style="419"/>
    <col min="3495" max="3495" width="13.109375" style="419" customWidth="1"/>
    <col min="3496" max="3743" width="8.88671875" style="419"/>
    <col min="3744" max="3744" width="8" style="419" customWidth="1"/>
    <col min="3745" max="3745" width="63.109375" style="419" customWidth="1"/>
    <col min="3746" max="3746" width="10.6640625" style="419" customWidth="1"/>
    <col min="3747" max="3747" width="9.33203125" style="419" customWidth="1"/>
    <col min="3748" max="3748" width="22" style="419" customWidth="1"/>
    <col min="3749" max="3749" width="14.33203125" style="419" customWidth="1"/>
    <col min="3750" max="3750" width="8.88671875" style="419"/>
    <col min="3751" max="3751" width="13.109375" style="419" customWidth="1"/>
    <col min="3752" max="3999" width="8.88671875" style="419"/>
    <col min="4000" max="4000" width="8" style="419" customWidth="1"/>
    <col min="4001" max="4001" width="63.109375" style="419" customWidth="1"/>
    <col min="4002" max="4002" width="10.6640625" style="419" customWidth="1"/>
    <col min="4003" max="4003" width="9.33203125" style="419" customWidth="1"/>
    <col min="4004" max="4004" width="22" style="419" customWidth="1"/>
    <col min="4005" max="4005" width="14.33203125" style="419" customWidth="1"/>
    <col min="4006" max="4006" width="8.88671875" style="419"/>
    <col min="4007" max="4007" width="13.109375" style="419" customWidth="1"/>
    <col min="4008" max="4255" width="8.88671875" style="419"/>
    <col min="4256" max="4256" width="8" style="419" customWidth="1"/>
    <col min="4257" max="4257" width="63.109375" style="419" customWidth="1"/>
    <col min="4258" max="4258" width="10.6640625" style="419" customWidth="1"/>
    <col min="4259" max="4259" width="9.33203125" style="419" customWidth="1"/>
    <col min="4260" max="4260" width="22" style="419" customWidth="1"/>
    <col min="4261" max="4261" width="14.33203125" style="419" customWidth="1"/>
    <col min="4262" max="4262" width="8.88671875" style="419"/>
    <col min="4263" max="4263" width="13.109375" style="419" customWidth="1"/>
    <col min="4264" max="4511" width="8.88671875" style="419"/>
    <col min="4512" max="4512" width="8" style="419" customWidth="1"/>
    <col min="4513" max="4513" width="63.109375" style="419" customWidth="1"/>
    <col min="4514" max="4514" width="10.6640625" style="419" customWidth="1"/>
    <col min="4515" max="4515" width="9.33203125" style="419" customWidth="1"/>
    <col min="4516" max="4516" width="22" style="419" customWidth="1"/>
    <col min="4517" max="4517" width="14.33203125" style="419" customWidth="1"/>
    <col min="4518" max="4518" width="8.88671875" style="419"/>
    <col min="4519" max="4519" width="13.109375" style="419" customWidth="1"/>
    <col min="4520" max="4767" width="8.88671875" style="419"/>
    <col min="4768" max="4768" width="8" style="419" customWidth="1"/>
    <col min="4769" max="4769" width="63.109375" style="419" customWidth="1"/>
    <col min="4770" max="4770" width="10.6640625" style="419" customWidth="1"/>
    <col min="4771" max="4771" width="9.33203125" style="419" customWidth="1"/>
    <col min="4772" max="4772" width="22" style="419" customWidth="1"/>
    <col min="4773" max="4773" width="14.33203125" style="419" customWidth="1"/>
    <col min="4774" max="4774" width="8.88671875" style="419"/>
    <col min="4775" max="4775" width="13.109375" style="419" customWidth="1"/>
    <col min="4776" max="5023" width="8.88671875" style="419"/>
    <col min="5024" max="5024" width="8" style="419" customWidth="1"/>
    <col min="5025" max="5025" width="63.109375" style="419" customWidth="1"/>
    <col min="5026" max="5026" width="10.6640625" style="419" customWidth="1"/>
    <col min="5027" max="5027" width="9.33203125" style="419" customWidth="1"/>
    <col min="5028" max="5028" width="22" style="419" customWidth="1"/>
    <col min="5029" max="5029" width="14.33203125" style="419" customWidth="1"/>
    <col min="5030" max="5030" width="8.88671875" style="419"/>
    <col min="5031" max="5031" width="13.109375" style="419" customWidth="1"/>
    <col min="5032" max="5279" width="8.88671875" style="419"/>
    <col min="5280" max="5280" width="8" style="419" customWidth="1"/>
    <col min="5281" max="5281" width="63.109375" style="419" customWidth="1"/>
    <col min="5282" max="5282" width="10.6640625" style="419" customWidth="1"/>
    <col min="5283" max="5283" width="9.33203125" style="419" customWidth="1"/>
    <col min="5284" max="5284" width="22" style="419" customWidth="1"/>
    <col min="5285" max="5285" width="14.33203125" style="419" customWidth="1"/>
    <col min="5286" max="5286" width="8.88671875" style="419"/>
    <col min="5287" max="5287" width="13.109375" style="419" customWidth="1"/>
    <col min="5288" max="5535" width="8.88671875" style="419"/>
    <col min="5536" max="5536" width="8" style="419" customWidth="1"/>
    <col min="5537" max="5537" width="63.109375" style="419" customWidth="1"/>
    <col min="5538" max="5538" width="10.6640625" style="419" customWidth="1"/>
    <col min="5539" max="5539" width="9.33203125" style="419" customWidth="1"/>
    <col min="5540" max="5540" width="22" style="419" customWidth="1"/>
    <col min="5541" max="5541" width="14.33203125" style="419" customWidth="1"/>
    <col min="5542" max="5542" width="8.88671875" style="419"/>
    <col min="5543" max="5543" width="13.109375" style="419" customWidth="1"/>
    <col min="5544" max="5791" width="8.88671875" style="419"/>
    <col min="5792" max="5792" width="8" style="419" customWidth="1"/>
    <col min="5793" max="5793" width="63.109375" style="419" customWidth="1"/>
    <col min="5794" max="5794" width="10.6640625" style="419" customWidth="1"/>
    <col min="5795" max="5795" width="9.33203125" style="419" customWidth="1"/>
    <col min="5796" max="5796" width="22" style="419" customWidth="1"/>
    <col min="5797" max="5797" width="14.33203125" style="419" customWidth="1"/>
    <col min="5798" max="5798" width="8.88671875" style="419"/>
    <col min="5799" max="5799" width="13.109375" style="419" customWidth="1"/>
    <col min="5800" max="6047" width="8.88671875" style="419"/>
    <col min="6048" max="6048" width="8" style="419" customWidth="1"/>
    <col min="6049" max="6049" width="63.109375" style="419" customWidth="1"/>
    <col min="6050" max="6050" width="10.6640625" style="419" customWidth="1"/>
    <col min="6051" max="6051" width="9.33203125" style="419" customWidth="1"/>
    <col min="6052" max="6052" width="22" style="419" customWidth="1"/>
    <col min="6053" max="6053" width="14.33203125" style="419" customWidth="1"/>
    <col min="6054" max="6054" width="8.88671875" style="419"/>
    <col min="6055" max="6055" width="13.109375" style="419" customWidth="1"/>
    <col min="6056" max="6303" width="8.88671875" style="419"/>
    <col min="6304" max="6304" width="8" style="419" customWidth="1"/>
    <col min="6305" max="6305" width="63.109375" style="419" customWidth="1"/>
    <col min="6306" max="6306" width="10.6640625" style="419" customWidth="1"/>
    <col min="6307" max="6307" width="9.33203125" style="419" customWidth="1"/>
    <col min="6308" max="6308" width="22" style="419" customWidth="1"/>
    <col min="6309" max="6309" width="14.33203125" style="419" customWidth="1"/>
    <col min="6310" max="6310" width="8.88671875" style="419"/>
    <col min="6311" max="6311" width="13.109375" style="419" customWidth="1"/>
    <col min="6312" max="6559" width="8.88671875" style="419"/>
    <col min="6560" max="6560" width="8" style="419" customWidth="1"/>
    <col min="6561" max="6561" width="63.109375" style="419" customWidth="1"/>
    <col min="6562" max="6562" width="10.6640625" style="419" customWidth="1"/>
    <col min="6563" max="6563" width="9.33203125" style="419" customWidth="1"/>
    <col min="6564" max="6564" width="22" style="419" customWidth="1"/>
    <col min="6565" max="6565" width="14.33203125" style="419" customWidth="1"/>
    <col min="6566" max="6566" width="8.88671875" style="419"/>
    <col min="6567" max="6567" width="13.109375" style="419" customWidth="1"/>
    <col min="6568" max="6815" width="8.88671875" style="419"/>
    <col min="6816" max="6816" width="8" style="419" customWidth="1"/>
    <col min="6817" max="6817" width="63.109375" style="419" customWidth="1"/>
    <col min="6818" max="6818" width="10.6640625" style="419" customWidth="1"/>
    <col min="6819" max="6819" width="9.33203125" style="419" customWidth="1"/>
    <col min="6820" max="6820" width="22" style="419" customWidth="1"/>
    <col min="6821" max="6821" width="14.33203125" style="419" customWidth="1"/>
    <col min="6822" max="6822" width="8.88671875" style="419"/>
    <col min="6823" max="6823" width="13.109375" style="419" customWidth="1"/>
    <col min="6824" max="7071" width="8.88671875" style="419"/>
    <col min="7072" max="7072" width="8" style="419" customWidth="1"/>
    <col min="7073" max="7073" width="63.109375" style="419" customWidth="1"/>
    <col min="7074" max="7074" width="10.6640625" style="419" customWidth="1"/>
    <col min="7075" max="7075" width="9.33203125" style="419" customWidth="1"/>
    <col min="7076" max="7076" width="22" style="419" customWidth="1"/>
    <col min="7077" max="7077" width="14.33203125" style="419" customWidth="1"/>
    <col min="7078" max="7078" width="8.88671875" style="419"/>
    <col min="7079" max="7079" width="13.109375" style="419" customWidth="1"/>
    <col min="7080" max="7327" width="8.88671875" style="419"/>
    <col min="7328" max="7328" width="8" style="419" customWidth="1"/>
    <col min="7329" max="7329" width="63.109375" style="419" customWidth="1"/>
    <col min="7330" max="7330" width="10.6640625" style="419" customWidth="1"/>
    <col min="7331" max="7331" width="9.33203125" style="419" customWidth="1"/>
    <col min="7332" max="7332" width="22" style="419" customWidth="1"/>
    <col min="7333" max="7333" width="14.33203125" style="419" customWidth="1"/>
    <col min="7334" max="7334" width="8.88671875" style="419"/>
    <col min="7335" max="7335" width="13.109375" style="419" customWidth="1"/>
    <col min="7336" max="7583" width="8.88671875" style="419"/>
    <col min="7584" max="7584" width="8" style="419" customWidth="1"/>
    <col min="7585" max="7585" width="63.109375" style="419" customWidth="1"/>
    <col min="7586" max="7586" width="10.6640625" style="419" customWidth="1"/>
    <col min="7587" max="7587" width="9.33203125" style="419" customWidth="1"/>
    <col min="7588" max="7588" width="22" style="419" customWidth="1"/>
    <col min="7589" max="7589" width="14.33203125" style="419" customWidth="1"/>
    <col min="7590" max="7590" width="8.88671875" style="419"/>
    <col min="7591" max="7591" width="13.109375" style="419" customWidth="1"/>
    <col min="7592" max="7839" width="8.88671875" style="419"/>
    <col min="7840" max="7840" width="8" style="419" customWidth="1"/>
    <col min="7841" max="7841" width="63.109375" style="419" customWidth="1"/>
    <col min="7842" max="7842" width="10.6640625" style="419" customWidth="1"/>
    <col min="7843" max="7843" width="9.33203125" style="419" customWidth="1"/>
    <col min="7844" max="7844" width="22" style="419" customWidth="1"/>
    <col min="7845" max="7845" width="14.33203125" style="419" customWidth="1"/>
    <col min="7846" max="7846" width="8.88671875" style="419"/>
    <col min="7847" max="7847" width="13.109375" style="419" customWidth="1"/>
    <col min="7848" max="8095" width="8.88671875" style="419"/>
    <col min="8096" max="8096" width="8" style="419" customWidth="1"/>
    <col min="8097" max="8097" width="63.109375" style="419" customWidth="1"/>
    <col min="8098" max="8098" width="10.6640625" style="419" customWidth="1"/>
    <col min="8099" max="8099" width="9.33203125" style="419" customWidth="1"/>
    <col min="8100" max="8100" width="22" style="419" customWidth="1"/>
    <col min="8101" max="8101" width="14.33203125" style="419" customWidth="1"/>
    <col min="8102" max="8102" width="8.88671875" style="419"/>
    <col min="8103" max="8103" width="13.109375" style="419" customWidth="1"/>
    <col min="8104" max="8351" width="8.88671875" style="419"/>
    <col min="8352" max="8352" width="8" style="419" customWidth="1"/>
    <col min="8353" max="8353" width="63.109375" style="419" customWidth="1"/>
    <col min="8354" max="8354" width="10.6640625" style="419" customWidth="1"/>
    <col min="8355" max="8355" width="9.33203125" style="419" customWidth="1"/>
    <col min="8356" max="8356" width="22" style="419" customWidth="1"/>
    <col min="8357" max="8357" width="14.33203125" style="419" customWidth="1"/>
    <col min="8358" max="8358" width="8.88671875" style="419"/>
    <col min="8359" max="8359" width="13.109375" style="419" customWidth="1"/>
    <col min="8360" max="8607" width="8.88671875" style="419"/>
    <col min="8608" max="8608" width="8" style="419" customWidth="1"/>
    <col min="8609" max="8609" width="63.109375" style="419" customWidth="1"/>
    <col min="8610" max="8610" width="10.6640625" style="419" customWidth="1"/>
    <col min="8611" max="8611" width="9.33203125" style="419" customWidth="1"/>
    <col min="8612" max="8612" width="22" style="419" customWidth="1"/>
    <col min="8613" max="8613" width="14.33203125" style="419" customWidth="1"/>
    <col min="8614" max="8614" width="8.88671875" style="419"/>
    <col min="8615" max="8615" width="13.109375" style="419" customWidth="1"/>
    <col min="8616" max="8863" width="8.88671875" style="419"/>
    <col min="8864" max="8864" width="8" style="419" customWidth="1"/>
    <col min="8865" max="8865" width="63.109375" style="419" customWidth="1"/>
    <col min="8866" max="8866" width="10.6640625" style="419" customWidth="1"/>
    <col min="8867" max="8867" width="9.33203125" style="419" customWidth="1"/>
    <col min="8868" max="8868" width="22" style="419" customWidth="1"/>
    <col min="8869" max="8869" width="14.33203125" style="419" customWidth="1"/>
    <col min="8870" max="8870" width="8.88671875" style="419"/>
    <col min="8871" max="8871" width="13.109375" style="419" customWidth="1"/>
    <col min="8872" max="9119" width="8.88671875" style="419"/>
    <col min="9120" max="9120" width="8" style="419" customWidth="1"/>
    <col min="9121" max="9121" width="63.109375" style="419" customWidth="1"/>
    <col min="9122" max="9122" width="10.6640625" style="419" customWidth="1"/>
    <col min="9123" max="9123" width="9.33203125" style="419" customWidth="1"/>
    <col min="9124" max="9124" width="22" style="419" customWidth="1"/>
    <col min="9125" max="9125" width="14.33203125" style="419" customWidth="1"/>
    <col min="9126" max="9126" width="8.88671875" style="419"/>
    <col min="9127" max="9127" width="13.109375" style="419" customWidth="1"/>
    <col min="9128" max="9375" width="8.88671875" style="419"/>
    <col min="9376" max="9376" width="8" style="419" customWidth="1"/>
    <col min="9377" max="9377" width="63.109375" style="419" customWidth="1"/>
    <col min="9378" max="9378" width="10.6640625" style="419" customWidth="1"/>
    <col min="9379" max="9379" width="9.33203125" style="419" customWidth="1"/>
    <col min="9380" max="9380" width="22" style="419" customWidth="1"/>
    <col min="9381" max="9381" width="14.33203125" style="419" customWidth="1"/>
    <col min="9382" max="9382" width="8.88671875" style="419"/>
    <col min="9383" max="9383" width="13.109375" style="419" customWidth="1"/>
    <col min="9384" max="9631" width="8.88671875" style="419"/>
    <col min="9632" max="9632" width="8" style="419" customWidth="1"/>
    <col min="9633" max="9633" width="63.109375" style="419" customWidth="1"/>
    <col min="9634" max="9634" width="10.6640625" style="419" customWidth="1"/>
    <col min="9635" max="9635" width="9.33203125" style="419" customWidth="1"/>
    <col min="9636" max="9636" width="22" style="419" customWidth="1"/>
    <col min="9637" max="9637" width="14.33203125" style="419" customWidth="1"/>
    <col min="9638" max="9638" width="8.88671875" style="419"/>
    <col min="9639" max="9639" width="13.109375" style="419" customWidth="1"/>
    <col min="9640" max="9887" width="8.88671875" style="419"/>
    <col min="9888" max="9888" width="8" style="419" customWidth="1"/>
    <col min="9889" max="9889" width="63.109375" style="419" customWidth="1"/>
    <col min="9890" max="9890" width="10.6640625" style="419" customWidth="1"/>
    <col min="9891" max="9891" width="9.33203125" style="419" customWidth="1"/>
    <col min="9892" max="9892" width="22" style="419" customWidth="1"/>
    <col min="9893" max="9893" width="14.33203125" style="419" customWidth="1"/>
    <col min="9894" max="9894" width="8.88671875" style="419"/>
    <col min="9895" max="9895" width="13.109375" style="419" customWidth="1"/>
    <col min="9896" max="10143" width="8.88671875" style="419"/>
    <col min="10144" max="10144" width="8" style="419" customWidth="1"/>
    <col min="10145" max="10145" width="63.109375" style="419" customWidth="1"/>
    <col min="10146" max="10146" width="10.6640625" style="419" customWidth="1"/>
    <col min="10147" max="10147" width="9.33203125" style="419" customWidth="1"/>
    <col min="10148" max="10148" width="22" style="419" customWidth="1"/>
    <col min="10149" max="10149" width="14.33203125" style="419" customWidth="1"/>
    <col min="10150" max="10150" width="8.88671875" style="419"/>
    <col min="10151" max="10151" width="13.109375" style="419" customWidth="1"/>
    <col min="10152" max="10399" width="8.88671875" style="419"/>
    <col min="10400" max="10400" width="8" style="419" customWidth="1"/>
    <col min="10401" max="10401" width="63.109375" style="419" customWidth="1"/>
    <col min="10402" max="10402" width="10.6640625" style="419" customWidth="1"/>
    <col min="10403" max="10403" width="9.33203125" style="419" customWidth="1"/>
    <col min="10404" max="10404" width="22" style="419" customWidth="1"/>
    <col min="10405" max="10405" width="14.33203125" style="419" customWidth="1"/>
    <col min="10406" max="10406" width="8.88671875" style="419"/>
    <col min="10407" max="10407" width="13.109375" style="419" customWidth="1"/>
    <col min="10408" max="10655" width="8.88671875" style="419"/>
    <col min="10656" max="10656" width="8" style="419" customWidth="1"/>
    <col min="10657" max="10657" width="63.109375" style="419" customWidth="1"/>
    <col min="10658" max="10658" width="10.6640625" style="419" customWidth="1"/>
    <col min="10659" max="10659" width="9.33203125" style="419" customWidth="1"/>
    <col min="10660" max="10660" width="22" style="419" customWidth="1"/>
    <col min="10661" max="10661" width="14.33203125" style="419" customWidth="1"/>
    <col min="10662" max="10662" width="8.88671875" style="419"/>
    <col min="10663" max="10663" width="13.109375" style="419" customWidth="1"/>
    <col min="10664" max="10911" width="8.88671875" style="419"/>
    <col min="10912" max="10912" width="8" style="419" customWidth="1"/>
    <col min="10913" max="10913" width="63.109375" style="419" customWidth="1"/>
    <col min="10914" max="10914" width="10.6640625" style="419" customWidth="1"/>
    <col min="10915" max="10915" width="9.33203125" style="419" customWidth="1"/>
    <col min="10916" max="10916" width="22" style="419" customWidth="1"/>
    <col min="10917" max="10917" width="14.33203125" style="419" customWidth="1"/>
    <col min="10918" max="10918" width="8.88671875" style="419"/>
    <col min="10919" max="10919" width="13.109375" style="419" customWidth="1"/>
    <col min="10920" max="11167" width="8.88671875" style="419"/>
    <col min="11168" max="11168" width="8" style="419" customWidth="1"/>
    <col min="11169" max="11169" width="63.109375" style="419" customWidth="1"/>
    <col min="11170" max="11170" width="10.6640625" style="419" customWidth="1"/>
    <col min="11171" max="11171" width="9.33203125" style="419" customWidth="1"/>
    <col min="11172" max="11172" width="22" style="419" customWidth="1"/>
    <col min="11173" max="11173" width="14.33203125" style="419" customWidth="1"/>
    <col min="11174" max="11174" width="8.88671875" style="419"/>
    <col min="11175" max="11175" width="13.109375" style="419" customWidth="1"/>
    <col min="11176" max="11423" width="8.88671875" style="419"/>
    <col min="11424" max="11424" width="8" style="419" customWidth="1"/>
    <col min="11425" max="11425" width="63.109375" style="419" customWidth="1"/>
    <col min="11426" max="11426" width="10.6640625" style="419" customWidth="1"/>
    <col min="11427" max="11427" width="9.33203125" style="419" customWidth="1"/>
    <col min="11428" max="11428" width="22" style="419" customWidth="1"/>
    <col min="11429" max="11429" width="14.33203125" style="419" customWidth="1"/>
    <col min="11430" max="11430" width="8.88671875" style="419"/>
    <col min="11431" max="11431" width="13.109375" style="419" customWidth="1"/>
    <col min="11432" max="11679" width="8.88671875" style="419"/>
    <col min="11680" max="11680" width="8" style="419" customWidth="1"/>
    <col min="11681" max="11681" width="63.109375" style="419" customWidth="1"/>
    <col min="11682" max="11682" width="10.6640625" style="419" customWidth="1"/>
    <col min="11683" max="11683" width="9.33203125" style="419" customWidth="1"/>
    <col min="11684" max="11684" width="22" style="419" customWidth="1"/>
    <col min="11685" max="11685" width="14.33203125" style="419" customWidth="1"/>
    <col min="11686" max="11686" width="8.88671875" style="419"/>
    <col min="11687" max="11687" width="13.109375" style="419" customWidth="1"/>
    <col min="11688" max="11935" width="8.88671875" style="419"/>
    <col min="11936" max="11936" width="8" style="419" customWidth="1"/>
    <col min="11937" max="11937" width="63.109375" style="419" customWidth="1"/>
    <col min="11938" max="11938" width="10.6640625" style="419" customWidth="1"/>
    <col min="11939" max="11939" width="9.33203125" style="419" customWidth="1"/>
    <col min="11940" max="11940" width="22" style="419" customWidth="1"/>
    <col min="11941" max="11941" width="14.33203125" style="419" customWidth="1"/>
    <col min="11942" max="11942" width="8.88671875" style="419"/>
    <col min="11943" max="11943" width="13.109375" style="419" customWidth="1"/>
    <col min="11944" max="12191" width="8.88671875" style="419"/>
    <col min="12192" max="12192" width="8" style="419" customWidth="1"/>
    <col min="12193" max="12193" width="63.109375" style="419" customWidth="1"/>
    <col min="12194" max="12194" width="10.6640625" style="419" customWidth="1"/>
    <col min="12195" max="12195" width="9.33203125" style="419" customWidth="1"/>
    <col min="12196" max="12196" width="22" style="419" customWidth="1"/>
    <col min="12197" max="12197" width="14.33203125" style="419" customWidth="1"/>
    <col min="12198" max="12198" width="8.88671875" style="419"/>
    <col min="12199" max="12199" width="13.109375" style="419" customWidth="1"/>
    <col min="12200" max="12447" width="8.88671875" style="419"/>
    <col min="12448" max="12448" width="8" style="419" customWidth="1"/>
    <col min="12449" max="12449" width="63.109375" style="419" customWidth="1"/>
    <col min="12450" max="12450" width="10.6640625" style="419" customWidth="1"/>
    <col min="12451" max="12451" width="9.33203125" style="419" customWidth="1"/>
    <col min="12452" max="12452" width="22" style="419" customWidth="1"/>
    <col min="12453" max="12453" width="14.33203125" style="419" customWidth="1"/>
    <col min="12454" max="12454" width="8.88671875" style="419"/>
    <col min="12455" max="12455" width="13.109375" style="419" customWidth="1"/>
    <col min="12456" max="12703" width="8.88671875" style="419"/>
    <col min="12704" max="12704" width="8" style="419" customWidth="1"/>
    <col min="12705" max="12705" width="63.109375" style="419" customWidth="1"/>
    <col min="12706" max="12706" width="10.6640625" style="419" customWidth="1"/>
    <col min="12707" max="12707" width="9.33203125" style="419" customWidth="1"/>
    <col min="12708" max="12708" width="22" style="419" customWidth="1"/>
    <col min="12709" max="12709" width="14.33203125" style="419" customWidth="1"/>
    <col min="12710" max="12710" width="8.88671875" style="419"/>
    <col min="12711" max="12711" width="13.109375" style="419" customWidth="1"/>
    <col min="12712" max="12959" width="8.88671875" style="419"/>
    <col min="12960" max="12960" width="8" style="419" customWidth="1"/>
    <col min="12961" max="12961" width="63.109375" style="419" customWidth="1"/>
    <col min="12962" max="12962" width="10.6640625" style="419" customWidth="1"/>
    <col min="12963" max="12963" width="9.33203125" style="419" customWidth="1"/>
    <col min="12964" max="12964" width="22" style="419" customWidth="1"/>
    <col min="12965" max="12965" width="14.33203125" style="419" customWidth="1"/>
    <col min="12966" max="12966" width="8.88671875" style="419"/>
    <col min="12967" max="12967" width="13.109375" style="419" customWidth="1"/>
    <col min="12968" max="13215" width="8.88671875" style="419"/>
    <col min="13216" max="13216" width="8" style="419" customWidth="1"/>
    <col min="13217" max="13217" width="63.109375" style="419" customWidth="1"/>
    <col min="13218" max="13218" width="10.6640625" style="419" customWidth="1"/>
    <col min="13219" max="13219" width="9.33203125" style="419" customWidth="1"/>
    <col min="13220" max="13220" width="22" style="419" customWidth="1"/>
    <col min="13221" max="13221" width="14.33203125" style="419" customWidth="1"/>
    <col min="13222" max="13222" width="8.88671875" style="419"/>
    <col min="13223" max="13223" width="13.109375" style="419" customWidth="1"/>
    <col min="13224" max="13471" width="8.88671875" style="419"/>
    <col min="13472" max="13472" width="8" style="419" customWidth="1"/>
    <col min="13473" max="13473" width="63.109375" style="419" customWidth="1"/>
    <col min="13474" max="13474" width="10.6640625" style="419" customWidth="1"/>
    <col min="13475" max="13475" width="9.33203125" style="419" customWidth="1"/>
    <col min="13476" max="13476" width="22" style="419" customWidth="1"/>
    <col min="13477" max="13477" width="14.33203125" style="419" customWidth="1"/>
    <col min="13478" max="13478" width="8.88671875" style="419"/>
    <col min="13479" max="13479" width="13.109375" style="419" customWidth="1"/>
    <col min="13480" max="13727" width="8.88671875" style="419"/>
    <col min="13728" max="13728" width="8" style="419" customWidth="1"/>
    <col min="13729" max="13729" width="63.109375" style="419" customWidth="1"/>
    <col min="13730" max="13730" width="10.6640625" style="419" customWidth="1"/>
    <col min="13731" max="13731" width="9.33203125" style="419" customWidth="1"/>
    <col min="13732" max="13732" width="22" style="419" customWidth="1"/>
    <col min="13733" max="13733" width="14.33203125" style="419" customWidth="1"/>
    <col min="13734" max="13734" width="8.88671875" style="419"/>
    <col min="13735" max="13735" width="13.109375" style="419" customWidth="1"/>
    <col min="13736" max="13983" width="8.88671875" style="419"/>
    <col min="13984" max="13984" width="8" style="419" customWidth="1"/>
    <col min="13985" max="13985" width="63.109375" style="419" customWidth="1"/>
    <col min="13986" max="13986" width="10.6640625" style="419" customWidth="1"/>
    <col min="13987" max="13987" width="9.33203125" style="419" customWidth="1"/>
    <col min="13988" max="13988" width="22" style="419" customWidth="1"/>
    <col min="13989" max="13989" width="14.33203125" style="419" customWidth="1"/>
    <col min="13990" max="13990" width="8.88671875" style="419"/>
    <col min="13991" max="13991" width="13.109375" style="419" customWidth="1"/>
    <col min="13992" max="14239" width="8.88671875" style="419"/>
    <col min="14240" max="14240" width="8" style="419" customWidth="1"/>
    <col min="14241" max="14241" width="63.109375" style="419" customWidth="1"/>
    <col min="14242" max="14242" width="10.6640625" style="419" customWidth="1"/>
    <col min="14243" max="14243" width="9.33203125" style="419" customWidth="1"/>
    <col min="14244" max="14244" width="22" style="419" customWidth="1"/>
    <col min="14245" max="14245" width="14.33203125" style="419" customWidth="1"/>
    <col min="14246" max="14246" width="8.88671875" style="419"/>
    <col min="14247" max="14247" width="13.109375" style="419" customWidth="1"/>
    <col min="14248" max="14495" width="8.88671875" style="419"/>
    <col min="14496" max="14496" width="8" style="419" customWidth="1"/>
    <col min="14497" max="14497" width="63.109375" style="419" customWidth="1"/>
    <col min="14498" max="14498" width="10.6640625" style="419" customWidth="1"/>
    <col min="14499" max="14499" width="9.33203125" style="419" customWidth="1"/>
    <col min="14500" max="14500" width="22" style="419" customWidth="1"/>
    <col min="14501" max="14501" width="14.33203125" style="419" customWidth="1"/>
    <col min="14502" max="14502" width="8.88671875" style="419"/>
    <col min="14503" max="14503" width="13.109375" style="419" customWidth="1"/>
    <col min="14504" max="14751" width="8.88671875" style="419"/>
    <col min="14752" max="14752" width="8" style="419" customWidth="1"/>
    <col min="14753" max="14753" width="63.109375" style="419" customWidth="1"/>
    <col min="14754" max="14754" width="10.6640625" style="419" customWidth="1"/>
    <col min="14755" max="14755" width="9.33203125" style="419" customWidth="1"/>
    <col min="14756" max="14756" width="22" style="419" customWidth="1"/>
    <col min="14757" max="14757" width="14.33203125" style="419" customWidth="1"/>
    <col min="14758" max="14758" width="8.88671875" style="419"/>
    <col min="14759" max="14759" width="13.109375" style="419" customWidth="1"/>
    <col min="14760" max="15007" width="8.88671875" style="419"/>
    <col min="15008" max="15008" width="8" style="419" customWidth="1"/>
    <col min="15009" max="15009" width="63.109375" style="419" customWidth="1"/>
    <col min="15010" max="15010" width="10.6640625" style="419" customWidth="1"/>
    <col min="15011" max="15011" width="9.33203125" style="419" customWidth="1"/>
    <col min="15012" max="15012" width="22" style="419" customWidth="1"/>
    <col min="15013" max="15013" width="14.33203125" style="419" customWidth="1"/>
    <col min="15014" max="15014" width="8.88671875" style="419"/>
    <col min="15015" max="15015" width="13.109375" style="419" customWidth="1"/>
    <col min="15016" max="15263" width="8.88671875" style="419"/>
    <col min="15264" max="15264" width="8" style="419" customWidth="1"/>
    <col min="15265" max="15265" width="63.109375" style="419" customWidth="1"/>
    <col min="15266" max="15266" width="10.6640625" style="419" customWidth="1"/>
    <col min="15267" max="15267" width="9.33203125" style="419" customWidth="1"/>
    <col min="15268" max="15268" width="22" style="419" customWidth="1"/>
    <col min="15269" max="15269" width="14.33203125" style="419" customWidth="1"/>
    <col min="15270" max="15270" width="8.88671875" style="419"/>
    <col min="15271" max="15271" width="13.109375" style="419" customWidth="1"/>
    <col min="15272" max="15519" width="8.88671875" style="419"/>
    <col min="15520" max="15520" width="8" style="419" customWidth="1"/>
    <col min="15521" max="15521" width="63.109375" style="419" customWidth="1"/>
    <col min="15522" max="15522" width="10.6640625" style="419" customWidth="1"/>
    <col min="15523" max="15523" width="9.33203125" style="419" customWidth="1"/>
    <col min="15524" max="15524" width="22" style="419" customWidth="1"/>
    <col min="15525" max="15525" width="14.33203125" style="419" customWidth="1"/>
    <col min="15526" max="15526" width="8.88671875" style="419"/>
    <col min="15527" max="15527" width="13.109375" style="419" customWidth="1"/>
    <col min="15528" max="15775" width="8.88671875" style="419"/>
    <col min="15776" max="15776" width="8" style="419" customWidth="1"/>
    <col min="15777" max="15777" width="63.109375" style="419" customWidth="1"/>
    <col min="15778" max="15778" width="10.6640625" style="419" customWidth="1"/>
    <col min="15779" max="15779" width="9.33203125" style="419" customWidth="1"/>
    <col min="15780" max="15780" width="22" style="419" customWidth="1"/>
    <col min="15781" max="15781" width="14.33203125" style="419" customWidth="1"/>
    <col min="15782" max="15782" width="8.88671875" style="419"/>
    <col min="15783" max="15783" width="13.109375" style="419" customWidth="1"/>
    <col min="15784" max="16031" width="8.88671875" style="419"/>
    <col min="16032" max="16032" width="8" style="419" customWidth="1"/>
    <col min="16033" max="16033" width="63.109375" style="419" customWidth="1"/>
    <col min="16034" max="16034" width="10.6640625" style="419" customWidth="1"/>
    <col min="16035" max="16035" width="9.33203125" style="419" customWidth="1"/>
    <col min="16036" max="16036" width="22" style="419" customWidth="1"/>
    <col min="16037" max="16037" width="14.33203125" style="419" customWidth="1"/>
    <col min="16038" max="16038" width="8.88671875" style="419"/>
    <col min="16039" max="16039" width="13.109375" style="419" customWidth="1"/>
    <col min="16040" max="16384" width="8.88671875" style="419"/>
  </cols>
  <sheetData>
    <row r="1" spans="1:9" ht="20.399999999999999">
      <c r="A1" s="535" t="s">
        <v>856</v>
      </c>
      <c r="B1" s="536"/>
      <c r="C1" s="536"/>
      <c r="D1" s="536"/>
      <c r="E1" s="536"/>
      <c r="F1" s="536"/>
      <c r="G1" s="536"/>
      <c r="H1" s="537"/>
      <c r="I1" s="418"/>
    </row>
    <row r="2" spans="1:9" s="426" customFormat="1">
      <c r="A2" s="420" t="s">
        <v>222</v>
      </c>
      <c r="B2" s="421" t="s">
        <v>2</v>
      </c>
      <c r="C2" s="422" t="s">
        <v>857</v>
      </c>
      <c r="D2" s="423" t="s">
        <v>3</v>
      </c>
      <c r="E2" s="421" t="s">
        <v>329</v>
      </c>
      <c r="F2" s="422" t="s">
        <v>330</v>
      </c>
      <c r="G2" s="424" t="s">
        <v>338</v>
      </c>
      <c r="H2" s="425" t="s">
        <v>845</v>
      </c>
    </row>
    <row r="3" spans="1:9">
      <c r="A3" s="427">
        <v>1</v>
      </c>
      <c r="B3" s="428" t="s">
        <v>858</v>
      </c>
      <c r="C3" s="429"/>
      <c r="D3" s="430"/>
      <c r="E3" s="430"/>
      <c r="F3" s="429"/>
      <c r="G3" s="431"/>
      <c r="H3" s="432"/>
    </row>
    <row r="4" spans="1:9" ht="79.2">
      <c r="A4" s="427"/>
      <c r="B4" s="433" t="s">
        <v>859</v>
      </c>
      <c r="C4" s="429"/>
      <c r="D4" s="434" t="s">
        <v>20</v>
      </c>
      <c r="E4" s="435">
        <v>2</v>
      </c>
      <c r="F4" s="429"/>
      <c r="G4" s="436">
        <f>E4*F4</f>
        <v>0</v>
      </c>
      <c r="H4" s="437">
        <f>F4*E4</f>
        <v>0</v>
      </c>
    </row>
    <row r="5" spans="1:9">
      <c r="A5" s="427">
        <f>A3+1</f>
        <v>2</v>
      </c>
      <c r="B5" s="428" t="s">
        <v>860</v>
      </c>
      <c r="C5" s="429"/>
      <c r="D5" s="434"/>
      <c r="E5" s="435"/>
      <c r="F5" s="429"/>
      <c r="G5" s="431"/>
      <c r="H5" s="432"/>
    </row>
    <row r="6" spans="1:9" ht="92.4">
      <c r="A6" s="427"/>
      <c r="B6" s="433" t="s">
        <v>861</v>
      </c>
      <c r="C6" s="429"/>
      <c r="D6" s="434" t="s">
        <v>20</v>
      </c>
      <c r="E6" s="435">
        <v>2</v>
      </c>
      <c r="F6" s="429"/>
      <c r="G6" s="436"/>
      <c r="H6" s="437" t="s">
        <v>862</v>
      </c>
    </row>
    <row r="7" spans="1:9" ht="26.4">
      <c r="A7" s="427">
        <f>A5+1</f>
        <v>3</v>
      </c>
      <c r="B7" s="428" t="s">
        <v>863</v>
      </c>
      <c r="C7" s="429"/>
      <c r="D7" s="434" t="s">
        <v>20</v>
      </c>
      <c r="E7" s="435" t="s">
        <v>864</v>
      </c>
      <c r="F7" s="429"/>
      <c r="G7" s="436"/>
      <c r="H7" s="437" t="s">
        <v>865</v>
      </c>
    </row>
    <row r="8" spans="1:9">
      <c r="A8" s="427">
        <f>A7+1</f>
        <v>4</v>
      </c>
      <c r="B8" s="428" t="s">
        <v>866</v>
      </c>
      <c r="C8" s="429"/>
      <c r="D8" s="434"/>
      <c r="E8" s="435"/>
      <c r="F8" s="429"/>
      <c r="G8" s="431"/>
      <c r="H8" s="432"/>
    </row>
    <row r="9" spans="1:9" ht="66">
      <c r="A9" s="427"/>
      <c r="B9" s="433" t="s">
        <v>867</v>
      </c>
      <c r="C9" s="429"/>
      <c r="D9" s="434" t="s">
        <v>20</v>
      </c>
      <c r="E9" s="435">
        <v>1</v>
      </c>
      <c r="F9" s="429"/>
      <c r="G9" s="436">
        <f>E9*F9</f>
        <v>0</v>
      </c>
      <c r="H9" s="437" t="s">
        <v>868</v>
      </c>
    </row>
    <row r="10" spans="1:9">
      <c r="A10" s="427">
        <f>A8+1</f>
        <v>5</v>
      </c>
      <c r="B10" s="428" t="s">
        <v>869</v>
      </c>
      <c r="C10" s="429"/>
      <c r="D10" s="434"/>
      <c r="E10" s="435"/>
      <c r="F10" s="429"/>
      <c r="G10" s="431"/>
      <c r="H10" s="432"/>
    </row>
    <row r="11" spans="1:9" ht="79.2">
      <c r="A11" s="427"/>
      <c r="B11" s="433" t="s">
        <v>870</v>
      </c>
      <c r="C11" s="429"/>
      <c r="D11" s="434" t="s">
        <v>20</v>
      </c>
      <c r="E11" s="435">
        <v>1</v>
      </c>
      <c r="F11" s="429"/>
      <c r="G11" s="436">
        <f>E11*F11</f>
        <v>0</v>
      </c>
      <c r="H11" s="437">
        <f>F11*E11</f>
        <v>0</v>
      </c>
    </row>
    <row r="12" spans="1:9">
      <c r="A12" s="427">
        <f>A10+1</f>
        <v>6</v>
      </c>
      <c r="B12" s="428" t="s">
        <v>871</v>
      </c>
      <c r="C12" s="429"/>
      <c r="D12" s="434"/>
      <c r="E12" s="435"/>
      <c r="F12" s="429"/>
      <c r="G12" s="431"/>
      <c r="H12" s="432"/>
    </row>
    <row r="13" spans="1:9" ht="79.2">
      <c r="A13" s="427"/>
      <c r="B13" s="433" t="s">
        <v>872</v>
      </c>
      <c r="C13" s="429"/>
      <c r="D13" s="434" t="s">
        <v>873</v>
      </c>
      <c r="E13" s="435">
        <v>4</v>
      </c>
      <c r="F13" s="429"/>
      <c r="G13" s="436"/>
      <c r="H13" s="437"/>
    </row>
    <row r="14" spans="1:9">
      <c r="A14" s="427">
        <v>7</v>
      </c>
      <c r="B14" s="428" t="s">
        <v>874</v>
      </c>
      <c r="C14" s="429"/>
      <c r="D14" s="434"/>
      <c r="E14" s="435"/>
      <c r="F14" s="429"/>
      <c r="G14" s="431"/>
      <c r="H14" s="432"/>
    </row>
    <row r="15" spans="1:9" ht="79.2">
      <c r="A15" s="427"/>
      <c r="B15" s="433" t="s">
        <v>875</v>
      </c>
      <c r="C15" s="429"/>
      <c r="D15" s="434" t="s">
        <v>873</v>
      </c>
      <c r="E15" s="435">
        <v>6</v>
      </c>
      <c r="F15" s="429"/>
      <c r="G15" s="436">
        <f t="shared" ref="G15" si="0">E15*F15</f>
        <v>0</v>
      </c>
      <c r="H15" s="437">
        <f>F15*E15</f>
        <v>0</v>
      </c>
    </row>
    <row r="16" spans="1:9">
      <c r="A16" s="427">
        <v>8</v>
      </c>
      <c r="B16" s="428" t="s">
        <v>876</v>
      </c>
      <c r="C16" s="429"/>
      <c r="D16" s="434"/>
      <c r="E16" s="435"/>
      <c r="F16" s="429"/>
      <c r="G16" s="431"/>
      <c r="H16" s="432"/>
    </row>
    <row r="17" spans="1:8" ht="79.2">
      <c r="A17" s="427"/>
      <c r="B17" s="433" t="s">
        <v>875</v>
      </c>
      <c r="C17" s="429"/>
      <c r="D17" s="434" t="s">
        <v>873</v>
      </c>
      <c r="E17" s="435">
        <v>1</v>
      </c>
      <c r="F17" s="429"/>
      <c r="G17" s="436"/>
      <c r="H17" s="437"/>
    </row>
    <row r="18" spans="1:8">
      <c r="A18" s="427">
        <v>9</v>
      </c>
      <c r="B18" s="428" t="s">
        <v>877</v>
      </c>
      <c r="C18" s="429"/>
      <c r="D18" s="434" t="s">
        <v>878</v>
      </c>
      <c r="E18" s="490">
        <v>60</v>
      </c>
      <c r="F18" s="429"/>
      <c r="G18" s="431"/>
      <c r="H18" s="432"/>
    </row>
    <row r="19" spans="1:8">
      <c r="A19" s="427">
        <v>10</v>
      </c>
      <c r="B19" s="428" t="s">
        <v>879</v>
      </c>
      <c r="C19" s="429"/>
      <c r="D19" s="434"/>
      <c r="E19" s="435"/>
      <c r="F19" s="429"/>
      <c r="G19" s="431"/>
      <c r="H19" s="432"/>
    </row>
    <row r="20" spans="1:8" ht="26.4">
      <c r="A20" s="427"/>
      <c r="B20" s="433" t="s">
        <v>880</v>
      </c>
      <c r="C20" s="429"/>
      <c r="D20" s="434" t="s">
        <v>873</v>
      </c>
      <c r="E20" s="490">
        <v>1</v>
      </c>
      <c r="F20" s="429"/>
      <c r="G20" s="436">
        <f>E20*F20</f>
        <v>0</v>
      </c>
      <c r="H20" s="437">
        <f>F20*E20</f>
        <v>0</v>
      </c>
    </row>
    <row r="21" spans="1:8">
      <c r="A21" s="438"/>
      <c r="B21" s="538" t="s">
        <v>881</v>
      </c>
      <c r="C21" s="538"/>
      <c r="D21" s="538"/>
      <c r="E21" s="538"/>
      <c r="F21" s="538"/>
      <c r="G21" s="538"/>
      <c r="H21" s="539"/>
    </row>
    <row r="22" spans="1:8" s="446" customFormat="1" ht="16.2" thickBot="1">
      <c r="A22" s="439"/>
      <c r="B22" s="440" t="s">
        <v>338</v>
      </c>
      <c r="C22" s="441"/>
      <c r="D22" s="442"/>
      <c r="E22" s="443"/>
      <c r="F22" s="441"/>
      <c r="G22" s="444">
        <f>SUM(G4:G20)</f>
        <v>0</v>
      </c>
      <c r="H22" s="445"/>
    </row>
  </sheetData>
  <mergeCells count="2">
    <mergeCell ref="A1:H1"/>
    <mergeCell ref="B21:H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1BF84-A421-4EE9-9A50-0403D659AFEA}">
  <dimension ref="A1:I12"/>
  <sheetViews>
    <sheetView topLeftCell="A6" workbookViewId="0">
      <selection activeCell="E10" sqref="E10"/>
    </sheetView>
  </sheetViews>
  <sheetFormatPr defaultRowHeight="15.6"/>
  <cols>
    <col min="1" max="1" width="8" style="447" customWidth="1"/>
    <col min="2" max="2" width="63.109375" style="448" customWidth="1"/>
    <col min="3" max="3" width="24.88671875" style="449" customWidth="1"/>
    <col min="4" max="4" width="19.77734375" style="450" customWidth="1"/>
    <col min="5" max="5" width="6.33203125" style="447" bestFit="1" customWidth="1"/>
    <col min="6" max="6" width="7.109375" style="449" bestFit="1" customWidth="1"/>
    <col min="7" max="7" width="14.6640625" style="451" customWidth="1"/>
    <col min="8" max="8" width="17.44140625" style="451" customWidth="1"/>
    <col min="9" max="9" width="9.109375" style="419" customWidth="1"/>
    <col min="10" max="10" width="0.109375" style="419" customWidth="1"/>
    <col min="11" max="159" width="8.88671875" style="419"/>
    <col min="160" max="160" width="8" style="419" customWidth="1"/>
    <col min="161" max="161" width="63.109375" style="419" customWidth="1"/>
    <col min="162" max="162" width="10.6640625" style="419" customWidth="1"/>
    <col min="163" max="163" width="9.33203125" style="419" customWidth="1"/>
    <col min="164" max="164" width="22" style="419" customWidth="1"/>
    <col min="165" max="165" width="14.33203125" style="419" customWidth="1"/>
    <col min="166" max="166" width="8.88671875" style="419"/>
    <col min="167" max="167" width="13.109375" style="419" customWidth="1"/>
    <col min="168" max="415" width="8.88671875" style="419"/>
    <col min="416" max="416" width="8" style="419" customWidth="1"/>
    <col min="417" max="417" width="63.109375" style="419" customWidth="1"/>
    <col min="418" max="418" width="10.6640625" style="419" customWidth="1"/>
    <col min="419" max="419" width="9.33203125" style="419" customWidth="1"/>
    <col min="420" max="420" width="22" style="419" customWidth="1"/>
    <col min="421" max="421" width="14.33203125" style="419" customWidth="1"/>
    <col min="422" max="422" width="8.88671875" style="419"/>
    <col min="423" max="423" width="13.109375" style="419" customWidth="1"/>
    <col min="424" max="671" width="8.88671875" style="419"/>
    <col min="672" max="672" width="8" style="419" customWidth="1"/>
    <col min="673" max="673" width="63.109375" style="419" customWidth="1"/>
    <col min="674" max="674" width="10.6640625" style="419" customWidth="1"/>
    <col min="675" max="675" width="9.33203125" style="419" customWidth="1"/>
    <col min="676" max="676" width="22" style="419" customWidth="1"/>
    <col min="677" max="677" width="14.33203125" style="419" customWidth="1"/>
    <col min="678" max="678" width="8.88671875" style="419"/>
    <col min="679" max="679" width="13.109375" style="419" customWidth="1"/>
    <col min="680" max="927" width="8.88671875" style="419"/>
    <col min="928" max="928" width="8" style="419" customWidth="1"/>
    <col min="929" max="929" width="63.109375" style="419" customWidth="1"/>
    <col min="930" max="930" width="10.6640625" style="419" customWidth="1"/>
    <col min="931" max="931" width="9.33203125" style="419" customWidth="1"/>
    <col min="932" max="932" width="22" style="419" customWidth="1"/>
    <col min="933" max="933" width="14.33203125" style="419" customWidth="1"/>
    <col min="934" max="934" width="8.88671875" style="419"/>
    <col min="935" max="935" width="13.109375" style="419" customWidth="1"/>
    <col min="936" max="1183" width="8.88671875" style="419"/>
    <col min="1184" max="1184" width="8" style="419" customWidth="1"/>
    <col min="1185" max="1185" width="63.109375" style="419" customWidth="1"/>
    <col min="1186" max="1186" width="10.6640625" style="419" customWidth="1"/>
    <col min="1187" max="1187" width="9.33203125" style="419" customWidth="1"/>
    <col min="1188" max="1188" width="22" style="419" customWidth="1"/>
    <col min="1189" max="1189" width="14.33203125" style="419" customWidth="1"/>
    <col min="1190" max="1190" width="8.88671875" style="419"/>
    <col min="1191" max="1191" width="13.109375" style="419" customWidth="1"/>
    <col min="1192" max="1439" width="8.88671875" style="419"/>
    <col min="1440" max="1440" width="8" style="419" customWidth="1"/>
    <col min="1441" max="1441" width="63.109375" style="419" customWidth="1"/>
    <col min="1442" max="1442" width="10.6640625" style="419" customWidth="1"/>
    <col min="1443" max="1443" width="9.33203125" style="419" customWidth="1"/>
    <col min="1444" max="1444" width="22" style="419" customWidth="1"/>
    <col min="1445" max="1445" width="14.33203125" style="419" customWidth="1"/>
    <col min="1446" max="1446" width="8.88671875" style="419"/>
    <col min="1447" max="1447" width="13.109375" style="419" customWidth="1"/>
    <col min="1448" max="1695" width="8.88671875" style="419"/>
    <col min="1696" max="1696" width="8" style="419" customWidth="1"/>
    <col min="1697" max="1697" width="63.109375" style="419" customWidth="1"/>
    <col min="1698" max="1698" width="10.6640625" style="419" customWidth="1"/>
    <col min="1699" max="1699" width="9.33203125" style="419" customWidth="1"/>
    <col min="1700" max="1700" width="22" style="419" customWidth="1"/>
    <col min="1701" max="1701" width="14.33203125" style="419" customWidth="1"/>
    <col min="1702" max="1702" width="8.88671875" style="419"/>
    <col min="1703" max="1703" width="13.109375" style="419" customWidth="1"/>
    <col min="1704" max="1951" width="8.88671875" style="419"/>
    <col min="1952" max="1952" width="8" style="419" customWidth="1"/>
    <col min="1953" max="1953" width="63.109375" style="419" customWidth="1"/>
    <col min="1954" max="1954" width="10.6640625" style="419" customWidth="1"/>
    <col min="1955" max="1955" width="9.33203125" style="419" customWidth="1"/>
    <col min="1956" max="1956" width="22" style="419" customWidth="1"/>
    <col min="1957" max="1957" width="14.33203125" style="419" customWidth="1"/>
    <col min="1958" max="1958" width="8.88671875" style="419"/>
    <col min="1959" max="1959" width="13.109375" style="419" customWidth="1"/>
    <col min="1960" max="2207" width="8.88671875" style="419"/>
    <col min="2208" max="2208" width="8" style="419" customWidth="1"/>
    <col min="2209" max="2209" width="63.109375" style="419" customWidth="1"/>
    <col min="2210" max="2210" width="10.6640625" style="419" customWidth="1"/>
    <col min="2211" max="2211" width="9.33203125" style="419" customWidth="1"/>
    <col min="2212" max="2212" width="22" style="419" customWidth="1"/>
    <col min="2213" max="2213" width="14.33203125" style="419" customWidth="1"/>
    <col min="2214" max="2214" width="8.88671875" style="419"/>
    <col min="2215" max="2215" width="13.109375" style="419" customWidth="1"/>
    <col min="2216" max="2463" width="8.88671875" style="419"/>
    <col min="2464" max="2464" width="8" style="419" customWidth="1"/>
    <col min="2465" max="2465" width="63.109375" style="419" customWidth="1"/>
    <col min="2466" max="2466" width="10.6640625" style="419" customWidth="1"/>
    <col min="2467" max="2467" width="9.33203125" style="419" customWidth="1"/>
    <col min="2468" max="2468" width="22" style="419" customWidth="1"/>
    <col min="2469" max="2469" width="14.33203125" style="419" customWidth="1"/>
    <col min="2470" max="2470" width="8.88671875" style="419"/>
    <col min="2471" max="2471" width="13.109375" style="419" customWidth="1"/>
    <col min="2472" max="2719" width="8.88671875" style="419"/>
    <col min="2720" max="2720" width="8" style="419" customWidth="1"/>
    <col min="2721" max="2721" width="63.109375" style="419" customWidth="1"/>
    <col min="2722" max="2722" width="10.6640625" style="419" customWidth="1"/>
    <col min="2723" max="2723" width="9.33203125" style="419" customWidth="1"/>
    <col min="2724" max="2724" width="22" style="419" customWidth="1"/>
    <col min="2725" max="2725" width="14.33203125" style="419" customWidth="1"/>
    <col min="2726" max="2726" width="8.88671875" style="419"/>
    <col min="2727" max="2727" width="13.109375" style="419" customWidth="1"/>
    <col min="2728" max="2975" width="8.88671875" style="419"/>
    <col min="2976" max="2976" width="8" style="419" customWidth="1"/>
    <col min="2977" max="2977" width="63.109375" style="419" customWidth="1"/>
    <col min="2978" max="2978" width="10.6640625" style="419" customWidth="1"/>
    <col min="2979" max="2979" width="9.33203125" style="419" customWidth="1"/>
    <col min="2980" max="2980" width="22" style="419" customWidth="1"/>
    <col min="2981" max="2981" width="14.33203125" style="419" customWidth="1"/>
    <col min="2982" max="2982" width="8.88671875" style="419"/>
    <col min="2983" max="2983" width="13.109375" style="419" customWidth="1"/>
    <col min="2984" max="3231" width="8.88671875" style="419"/>
    <col min="3232" max="3232" width="8" style="419" customWidth="1"/>
    <col min="3233" max="3233" width="63.109375" style="419" customWidth="1"/>
    <col min="3234" max="3234" width="10.6640625" style="419" customWidth="1"/>
    <col min="3235" max="3235" width="9.33203125" style="419" customWidth="1"/>
    <col min="3236" max="3236" width="22" style="419" customWidth="1"/>
    <col min="3237" max="3237" width="14.33203125" style="419" customWidth="1"/>
    <col min="3238" max="3238" width="8.88671875" style="419"/>
    <col min="3239" max="3239" width="13.109375" style="419" customWidth="1"/>
    <col min="3240" max="3487" width="8.88671875" style="419"/>
    <col min="3488" max="3488" width="8" style="419" customWidth="1"/>
    <col min="3489" max="3489" width="63.109375" style="419" customWidth="1"/>
    <col min="3490" max="3490" width="10.6640625" style="419" customWidth="1"/>
    <col min="3491" max="3491" width="9.33203125" style="419" customWidth="1"/>
    <col min="3492" max="3492" width="22" style="419" customWidth="1"/>
    <col min="3493" max="3493" width="14.33203125" style="419" customWidth="1"/>
    <col min="3494" max="3494" width="8.88671875" style="419"/>
    <col min="3495" max="3495" width="13.109375" style="419" customWidth="1"/>
    <col min="3496" max="3743" width="8.88671875" style="419"/>
    <col min="3744" max="3744" width="8" style="419" customWidth="1"/>
    <col min="3745" max="3745" width="63.109375" style="419" customWidth="1"/>
    <col min="3746" max="3746" width="10.6640625" style="419" customWidth="1"/>
    <col min="3747" max="3747" width="9.33203125" style="419" customWidth="1"/>
    <col min="3748" max="3748" width="22" style="419" customWidth="1"/>
    <col min="3749" max="3749" width="14.33203125" style="419" customWidth="1"/>
    <col min="3750" max="3750" width="8.88671875" style="419"/>
    <col min="3751" max="3751" width="13.109375" style="419" customWidth="1"/>
    <col min="3752" max="3999" width="8.88671875" style="419"/>
    <col min="4000" max="4000" width="8" style="419" customWidth="1"/>
    <col min="4001" max="4001" width="63.109375" style="419" customWidth="1"/>
    <col min="4002" max="4002" width="10.6640625" style="419" customWidth="1"/>
    <col min="4003" max="4003" width="9.33203125" style="419" customWidth="1"/>
    <col min="4004" max="4004" width="22" style="419" customWidth="1"/>
    <col min="4005" max="4005" width="14.33203125" style="419" customWidth="1"/>
    <col min="4006" max="4006" width="8.88671875" style="419"/>
    <col min="4007" max="4007" width="13.109375" style="419" customWidth="1"/>
    <col min="4008" max="4255" width="8.88671875" style="419"/>
    <col min="4256" max="4256" width="8" style="419" customWidth="1"/>
    <col min="4257" max="4257" width="63.109375" style="419" customWidth="1"/>
    <col min="4258" max="4258" width="10.6640625" style="419" customWidth="1"/>
    <col min="4259" max="4259" width="9.33203125" style="419" customWidth="1"/>
    <col min="4260" max="4260" width="22" style="419" customWidth="1"/>
    <col min="4261" max="4261" width="14.33203125" style="419" customWidth="1"/>
    <col min="4262" max="4262" width="8.88671875" style="419"/>
    <col min="4263" max="4263" width="13.109375" style="419" customWidth="1"/>
    <col min="4264" max="4511" width="8.88671875" style="419"/>
    <col min="4512" max="4512" width="8" style="419" customWidth="1"/>
    <col min="4513" max="4513" width="63.109375" style="419" customWidth="1"/>
    <col min="4514" max="4514" width="10.6640625" style="419" customWidth="1"/>
    <col min="4515" max="4515" width="9.33203125" style="419" customWidth="1"/>
    <col min="4516" max="4516" width="22" style="419" customWidth="1"/>
    <col min="4517" max="4517" width="14.33203125" style="419" customWidth="1"/>
    <col min="4518" max="4518" width="8.88671875" style="419"/>
    <col min="4519" max="4519" width="13.109375" style="419" customWidth="1"/>
    <col min="4520" max="4767" width="8.88671875" style="419"/>
    <col min="4768" max="4768" width="8" style="419" customWidth="1"/>
    <col min="4769" max="4769" width="63.109375" style="419" customWidth="1"/>
    <col min="4770" max="4770" width="10.6640625" style="419" customWidth="1"/>
    <col min="4771" max="4771" width="9.33203125" style="419" customWidth="1"/>
    <col min="4772" max="4772" width="22" style="419" customWidth="1"/>
    <col min="4773" max="4773" width="14.33203125" style="419" customWidth="1"/>
    <col min="4774" max="4774" width="8.88671875" style="419"/>
    <col min="4775" max="4775" width="13.109375" style="419" customWidth="1"/>
    <col min="4776" max="5023" width="8.88671875" style="419"/>
    <col min="5024" max="5024" width="8" style="419" customWidth="1"/>
    <col min="5025" max="5025" width="63.109375" style="419" customWidth="1"/>
    <col min="5026" max="5026" width="10.6640625" style="419" customWidth="1"/>
    <col min="5027" max="5027" width="9.33203125" style="419" customWidth="1"/>
    <col min="5028" max="5028" width="22" style="419" customWidth="1"/>
    <col min="5029" max="5029" width="14.33203125" style="419" customWidth="1"/>
    <col min="5030" max="5030" width="8.88671875" style="419"/>
    <col min="5031" max="5031" width="13.109375" style="419" customWidth="1"/>
    <col min="5032" max="5279" width="8.88671875" style="419"/>
    <col min="5280" max="5280" width="8" style="419" customWidth="1"/>
    <col min="5281" max="5281" width="63.109375" style="419" customWidth="1"/>
    <col min="5282" max="5282" width="10.6640625" style="419" customWidth="1"/>
    <col min="5283" max="5283" width="9.33203125" style="419" customWidth="1"/>
    <col min="5284" max="5284" width="22" style="419" customWidth="1"/>
    <col min="5285" max="5285" width="14.33203125" style="419" customWidth="1"/>
    <col min="5286" max="5286" width="8.88671875" style="419"/>
    <col min="5287" max="5287" width="13.109375" style="419" customWidth="1"/>
    <col min="5288" max="5535" width="8.88671875" style="419"/>
    <col min="5536" max="5536" width="8" style="419" customWidth="1"/>
    <col min="5537" max="5537" width="63.109375" style="419" customWidth="1"/>
    <col min="5538" max="5538" width="10.6640625" style="419" customWidth="1"/>
    <col min="5539" max="5539" width="9.33203125" style="419" customWidth="1"/>
    <col min="5540" max="5540" width="22" style="419" customWidth="1"/>
    <col min="5541" max="5541" width="14.33203125" style="419" customWidth="1"/>
    <col min="5542" max="5542" width="8.88671875" style="419"/>
    <col min="5543" max="5543" width="13.109375" style="419" customWidth="1"/>
    <col min="5544" max="5791" width="8.88671875" style="419"/>
    <col min="5792" max="5792" width="8" style="419" customWidth="1"/>
    <col min="5793" max="5793" width="63.109375" style="419" customWidth="1"/>
    <col min="5794" max="5794" width="10.6640625" style="419" customWidth="1"/>
    <col min="5795" max="5795" width="9.33203125" style="419" customWidth="1"/>
    <col min="5796" max="5796" width="22" style="419" customWidth="1"/>
    <col min="5797" max="5797" width="14.33203125" style="419" customWidth="1"/>
    <col min="5798" max="5798" width="8.88671875" style="419"/>
    <col min="5799" max="5799" width="13.109375" style="419" customWidth="1"/>
    <col min="5800" max="6047" width="8.88671875" style="419"/>
    <col min="6048" max="6048" width="8" style="419" customWidth="1"/>
    <col min="6049" max="6049" width="63.109375" style="419" customWidth="1"/>
    <col min="6050" max="6050" width="10.6640625" style="419" customWidth="1"/>
    <col min="6051" max="6051" width="9.33203125" style="419" customWidth="1"/>
    <col min="6052" max="6052" width="22" style="419" customWidth="1"/>
    <col min="6053" max="6053" width="14.33203125" style="419" customWidth="1"/>
    <col min="6054" max="6054" width="8.88671875" style="419"/>
    <col min="6055" max="6055" width="13.109375" style="419" customWidth="1"/>
    <col min="6056" max="6303" width="8.88671875" style="419"/>
    <col min="6304" max="6304" width="8" style="419" customWidth="1"/>
    <col min="6305" max="6305" width="63.109375" style="419" customWidth="1"/>
    <col min="6306" max="6306" width="10.6640625" style="419" customWidth="1"/>
    <col min="6307" max="6307" width="9.33203125" style="419" customWidth="1"/>
    <col min="6308" max="6308" width="22" style="419" customWidth="1"/>
    <col min="6309" max="6309" width="14.33203125" style="419" customWidth="1"/>
    <col min="6310" max="6310" width="8.88671875" style="419"/>
    <col min="6311" max="6311" width="13.109375" style="419" customWidth="1"/>
    <col min="6312" max="6559" width="8.88671875" style="419"/>
    <col min="6560" max="6560" width="8" style="419" customWidth="1"/>
    <col min="6561" max="6561" width="63.109375" style="419" customWidth="1"/>
    <col min="6562" max="6562" width="10.6640625" style="419" customWidth="1"/>
    <col min="6563" max="6563" width="9.33203125" style="419" customWidth="1"/>
    <col min="6564" max="6564" width="22" style="419" customWidth="1"/>
    <col min="6565" max="6565" width="14.33203125" style="419" customWidth="1"/>
    <col min="6566" max="6566" width="8.88671875" style="419"/>
    <col min="6567" max="6567" width="13.109375" style="419" customWidth="1"/>
    <col min="6568" max="6815" width="8.88671875" style="419"/>
    <col min="6816" max="6816" width="8" style="419" customWidth="1"/>
    <col min="6817" max="6817" width="63.109375" style="419" customWidth="1"/>
    <col min="6818" max="6818" width="10.6640625" style="419" customWidth="1"/>
    <col min="6819" max="6819" width="9.33203125" style="419" customWidth="1"/>
    <col min="6820" max="6820" width="22" style="419" customWidth="1"/>
    <col min="6821" max="6821" width="14.33203125" style="419" customWidth="1"/>
    <col min="6822" max="6822" width="8.88671875" style="419"/>
    <col min="6823" max="6823" width="13.109375" style="419" customWidth="1"/>
    <col min="6824" max="7071" width="8.88671875" style="419"/>
    <col min="7072" max="7072" width="8" style="419" customWidth="1"/>
    <col min="7073" max="7073" width="63.109375" style="419" customWidth="1"/>
    <col min="7074" max="7074" width="10.6640625" style="419" customWidth="1"/>
    <col min="7075" max="7075" width="9.33203125" style="419" customWidth="1"/>
    <col min="7076" max="7076" width="22" style="419" customWidth="1"/>
    <col min="7077" max="7077" width="14.33203125" style="419" customWidth="1"/>
    <col min="7078" max="7078" width="8.88671875" style="419"/>
    <col min="7079" max="7079" width="13.109375" style="419" customWidth="1"/>
    <col min="7080" max="7327" width="8.88671875" style="419"/>
    <col min="7328" max="7328" width="8" style="419" customWidth="1"/>
    <col min="7329" max="7329" width="63.109375" style="419" customWidth="1"/>
    <col min="7330" max="7330" width="10.6640625" style="419" customWidth="1"/>
    <col min="7331" max="7331" width="9.33203125" style="419" customWidth="1"/>
    <col min="7332" max="7332" width="22" style="419" customWidth="1"/>
    <col min="7333" max="7333" width="14.33203125" style="419" customWidth="1"/>
    <col min="7334" max="7334" width="8.88671875" style="419"/>
    <col min="7335" max="7335" width="13.109375" style="419" customWidth="1"/>
    <col min="7336" max="7583" width="8.88671875" style="419"/>
    <col min="7584" max="7584" width="8" style="419" customWidth="1"/>
    <col min="7585" max="7585" width="63.109375" style="419" customWidth="1"/>
    <col min="7586" max="7586" width="10.6640625" style="419" customWidth="1"/>
    <col min="7587" max="7587" width="9.33203125" style="419" customWidth="1"/>
    <col min="7588" max="7588" width="22" style="419" customWidth="1"/>
    <col min="7589" max="7589" width="14.33203125" style="419" customWidth="1"/>
    <col min="7590" max="7590" width="8.88671875" style="419"/>
    <col min="7591" max="7591" width="13.109375" style="419" customWidth="1"/>
    <col min="7592" max="7839" width="8.88671875" style="419"/>
    <col min="7840" max="7840" width="8" style="419" customWidth="1"/>
    <col min="7841" max="7841" width="63.109375" style="419" customWidth="1"/>
    <col min="7842" max="7842" width="10.6640625" style="419" customWidth="1"/>
    <col min="7843" max="7843" width="9.33203125" style="419" customWidth="1"/>
    <col min="7844" max="7844" width="22" style="419" customWidth="1"/>
    <col min="7845" max="7845" width="14.33203125" style="419" customWidth="1"/>
    <col min="7846" max="7846" width="8.88671875" style="419"/>
    <col min="7847" max="7847" width="13.109375" style="419" customWidth="1"/>
    <col min="7848" max="8095" width="8.88671875" style="419"/>
    <col min="8096" max="8096" width="8" style="419" customWidth="1"/>
    <col min="8097" max="8097" width="63.109375" style="419" customWidth="1"/>
    <col min="8098" max="8098" width="10.6640625" style="419" customWidth="1"/>
    <col min="8099" max="8099" width="9.33203125" style="419" customWidth="1"/>
    <col min="8100" max="8100" width="22" style="419" customWidth="1"/>
    <col min="8101" max="8101" width="14.33203125" style="419" customWidth="1"/>
    <col min="8102" max="8102" width="8.88671875" style="419"/>
    <col min="8103" max="8103" width="13.109375" style="419" customWidth="1"/>
    <col min="8104" max="8351" width="8.88671875" style="419"/>
    <col min="8352" max="8352" width="8" style="419" customWidth="1"/>
    <col min="8353" max="8353" width="63.109375" style="419" customWidth="1"/>
    <col min="8354" max="8354" width="10.6640625" style="419" customWidth="1"/>
    <col min="8355" max="8355" width="9.33203125" style="419" customWidth="1"/>
    <col min="8356" max="8356" width="22" style="419" customWidth="1"/>
    <col min="8357" max="8357" width="14.33203125" style="419" customWidth="1"/>
    <col min="8358" max="8358" width="8.88671875" style="419"/>
    <col min="8359" max="8359" width="13.109375" style="419" customWidth="1"/>
    <col min="8360" max="8607" width="8.88671875" style="419"/>
    <col min="8608" max="8608" width="8" style="419" customWidth="1"/>
    <col min="8609" max="8609" width="63.109375" style="419" customWidth="1"/>
    <col min="8610" max="8610" width="10.6640625" style="419" customWidth="1"/>
    <col min="8611" max="8611" width="9.33203125" style="419" customWidth="1"/>
    <col min="8612" max="8612" width="22" style="419" customWidth="1"/>
    <col min="8613" max="8613" width="14.33203125" style="419" customWidth="1"/>
    <col min="8614" max="8614" width="8.88671875" style="419"/>
    <col min="8615" max="8615" width="13.109375" style="419" customWidth="1"/>
    <col min="8616" max="8863" width="8.88671875" style="419"/>
    <col min="8864" max="8864" width="8" style="419" customWidth="1"/>
    <col min="8865" max="8865" width="63.109375" style="419" customWidth="1"/>
    <col min="8866" max="8866" width="10.6640625" style="419" customWidth="1"/>
    <col min="8867" max="8867" width="9.33203125" style="419" customWidth="1"/>
    <col min="8868" max="8868" width="22" style="419" customWidth="1"/>
    <col min="8869" max="8869" width="14.33203125" style="419" customWidth="1"/>
    <col min="8870" max="8870" width="8.88671875" style="419"/>
    <col min="8871" max="8871" width="13.109375" style="419" customWidth="1"/>
    <col min="8872" max="9119" width="8.88671875" style="419"/>
    <col min="9120" max="9120" width="8" style="419" customWidth="1"/>
    <col min="9121" max="9121" width="63.109375" style="419" customWidth="1"/>
    <col min="9122" max="9122" width="10.6640625" style="419" customWidth="1"/>
    <col min="9123" max="9123" width="9.33203125" style="419" customWidth="1"/>
    <col min="9124" max="9124" width="22" style="419" customWidth="1"/>
    <col min="9125" max="9125" width="14.33203125" style="419" customWidth="1"/>
    <col min="9126" max="9126" width="8.88671875" style="419"/>
    <col min="9127" max="9127" width="13.109375" style="419" customWidth="1"/>
    <col min="9128" max="9375" width="8.88671875" style="419"/>
    <col min="9376" max="9376" width="8" style="419" customWidth="1"/>
    <col min="9377" max="9377" width="63.109375" style="419" customWidth="1"/>
    <col min="9378" max="9378" width="10.6640625" style="419" customWidth="1"/>
    <col min="9379" max="9379" width="9.33203125" style="419" customWidth="1"/>
    <col min="9380" max="9380" width="22" style="419" customWidth="1"/>
    <col min="9381" max="9381" width="14.33203125" style="419" customWidth="1"/>
    <col min="9382" max="9382" width="8.88671875" style="419"/>
    <col min="9383" max="9383" width="13.109375" style="419" customWidth="1"/>
    <col min="9384" max="9631" width="8.88671875" style="419"/>
    <col min="9632" max="9632" width="8" style="419" customWidth="1"/>
    <col min="9633" max="9633" width="63.109375" style="419" customWidth="1"/>
    <col min="9634" max="9634" width="10.6640625" style="419" customWidth="1"/>
    <col min="9635" max="9635" width="9.33203125" style="419" customWidth="1"/>
    <col min="9636" max="9636" width="22" style="419" customWidth="1"/>
    <col min="9637" max="9637" width="14.33203125" style="419" customWidth="1"/>
    <col min="9638" max="9638" width="8.88671875" style="419"/>
    <col min="9639" max="9639" width="13.109375" style="419" customWidth="1"/>
    <col min="9640" max="9887" width="8.88671875" style="419"/>
    <col min="9888" max="9888" width="8" style="419" customWidth="1"/>
    <col min="9889" max="9889" width="63.109375" style="419" customWidth="1"/>
    <col min="9890" max="9890" width="10.6640625" style="419" customWidth="1"/>
    <col min="9891" max="9891" width="9.33203125" style="419" customWidth="1"/>
    <col min="9892" max="9892" width="22" style="419" customWidth="1"/>
    <col min="9893" max="9893" width="14.33203125" style="419" customWidth="1"/>
    <col min="9894" max="9894" width="8.88671875" style="419"/>
    <col min="9895" max="9895" width="13.109375" style="419" customWidth="1"/>
    <col min="9896" max="10143" width="8.88671875" style="419"/>
    <col min="10144" max="10144" width="8" style="419" customWidth="1"/>
    <col min="10145" max="10145" width="63.109375" style="419" customWidth="1"/>
    <col min="10146" max="10146" width="10.6640625" style="419" customWidth="1"/>
    <col min="10147" max="10147" width="9.33203125" style="419" customWidth="1"/>
    <col min="10148" max="10148" width="22" style="419" customWidth="1"/>
    <col min="10149" max="10149" width="14.33203125" style="419" customWidth="1"/>
    <col min="10150" max="10150" width="8.88671875" style="419"/>
    <col min="10151" max="10151" width="13.109375" style="419" customWidth="1"/>
    <col min="10152" max="10399" width="8.88671875" style="419"/>
    <col min="10400" max="10400" width="8" style="419" customWidth="1"/>
    <col min="10401" max="10401" width="63.109375" style="419" customWidth="1"/>
    <col min="10402" max="10402" width="10.6640625" style="419" customWidth="1"/>
    <col min="10403" max="10403" width="9.33203125" style="419" customWidth="1"/>
    <col min="10404" max="10404" width="22" style="419" customWidth="1"/>
    <col min="10405" max="10405" width="14.33203125" style="419" customWidth="1"/>
    <col min="10406" max="10406" width="8.88671875" style="419"/>
    <col min="10407" max="10407" width="13.109375" style="419" customWidth="1"/>
    <col min="10408" max="10655" width="8.88671875" style="419"/>
    <col min="10656" max="10656" width="8" style="419" customWidth="1"/>
    <col min="10657" max="10657" width="63.109375" style="419" customWidth="1"/>
    <col min="10658" max="10658" width="10.6640625" style="419" customWidth="1"/>
    <col min="10659" max="10659" width="9.33203125" style="419" customWidth="1"/>
    <col min="10660" max="10660" width="22" style="419" customWidth="1"/>
    <col min="10661" max="10661" width="14.33203125" style="419" customWidth="1"/>
    <col min="10662" max="10662" width="8.88671875" style="419"/>
    <col min="10663" max="10663" width="13.109375" style="419" customWidth="1"/>
    <col min="10664" max="10911" width="8.88671875" style="419"/>
    <col min="10912" max="10912" width="8" style="419" customWidth="1"/>
    <col min="10913" max="10913" width="63.109375" style="419" customWidth="1"/>
    <col min="10914" max="10914" width="10.6640625" style="419" customWidth="1"/>
    <col min="10915" max="10915" width="9.33203125" style="419" customWidth="1"/>
    <col min="10916" max="10916" width="22" style="419" customWidth="1"/>
    <col min="10917" max="10917" width="14.33203125" style="419" customWidth="1"/>
    <col min="10918" max="10918" width="8.88671875" style="419"/>
    <col min="10919" max="10919" width="13.109375" style="419" customWidth="1"/>
    <col min="10920" max="11167" width="8.88671875" style="419"/>
    <col min="11168" max="11168" width="8" style="419" customWidth="1"/>
    <col min="11169" max="11169" width="63.109375" style="419" customWidth="1"/>
    <col min="11170" max="11170" width="10.6640625" style="419" customWidth="1"/>
    <col min="11171" max="11171" width="9.33203125" style="419" customWidth="1"/>
    <col min="11172" max="11172" width="22" style="419" customWidth="1"/>
    <col min="11173" max="11173" width="14.33203125" style="419" customWidth="1"/>
    <col min="11174" max="11174" width="8.88671875" style="419"/>
    <col min="11175" max="11175" width="13.109375" style="419" customWidth="1"/>
    <col min="11176" max="11423" width="8.88671875" style="419"/>
    <col min="11424" max="11424" width="8" style="419" customWidth="1"/>
    <col min="11425" max="11425" width="63.109375" style="419" customWidth="1"/>
    <col min="11426" max="11426" width="10.6640625" style="419" customWidth="1"/>
    <col min="11427" max="11427" width="9.33203125" style="419" customWidth="1"/>
    <col min="11428" max="11428" width="22" style="419" customWidth="1"/>
    <col min="11429" max="11429" width="14.33203125" style="419" customWidth="1"/>
    <col min="11430" max="11430" width="8.88671875" style="419"/>
    <col min="11431" max="11431" width="13.109375" style="419" customWidth="1"/>
    <col min="11432" max="11679" width="8.88671875" style="419"/>
    <col min="11680" max="11680" width="8" style="419" customWidth="1"/>
    <col min="11681" max="11681" width="63.109375" style="419" customWidth="1"/>
    <col min="11682" max="11682" width="10.6640625" style="419" customWidth="1"/>
    <col min="11683" max="11683" width="9.33203125" style="419" customWidth="1"/>
    <col min="11684" max="11684" width="22" style="419" customWidth="1"/>
    <col min="11685" max="11685" width="14.33203125" style="419" customWidth="1"/>
    <col min="11686" max="11686" width="8.88671875" style="419"/>
    <col min="11687" max="11687" width="13.109375" style="419" customWidth="1"/>
    <col min="11688" max="11935" width="8.88671875" style="419"/>
    <col min="11936" max="11936" width="8" style="419" customWidth="1"/>
    <col min="11937" max="11937" width="63.109375" style="419" customWidth="1"/>
    <col min="11938" max="11938" width="10.6640625" style="419" customWidth="1"/>
    <col min="11939" max="11939" width="9.33203125" style="419" customWidth="1"/>
    <col min="11940" max="11940" width="22" style="419" customWidth="1"/>
    <col min="11941" max="11941" width="14.33203125" style="419" customWidth="1"/>
    <col min="11942" max="11942" width="8.88671875" style="419"/>
    <col min="11943" max="11943" width="13.109375" style="419" customWidth="1"/>
    <col min="11944" max="12191" width="8.88671875" style="419"/>
    <col min="12192" max="12192" width="8" style="419" customWidth="1"/>
    <col min="12193" max="12193" width="63.109375" style="419" customWidth="1"/>
    <col min="12194" max="12194" width="10.6640625" style="419" customWidth="1"/>
    <col min="12195" max="12195" width="9.33203125" style="419" customWidth="1"/>
    <col min="12196" max="12196" width="22" style="419" customWidth="1"/>
    <col min="12197" max="12197" width="14.33203125" style="419" customWidth="1"/>
    <col min="12198" max="12198" width="8.88671875" style="419"/>
    <col min="12199" max="12199" width="13.109375" style="419" customWidth="1"/>
    <col min="12200" max="12447" width="8.88671875" style="419"/>
    <col min="12448" max="12448" width="8" style="419" customWidth="1"/>
    <col min="12449" max="12449" width="63.109375" style="419" customWidth="1"/>
    <col min="12450" max="12450" width="10.6640625" style="419" customWidth="1"/>
    <col min="12451" max="12451" width="9.33203125" style="419" customWidth="1"/>
    <col min="12452" max="12452" width="22" style="419" customWidth="1"/>
    <col min="12453" max="12453" width="14.33203125" style="419" customWidth="1"/>
    <col min="12454" max="12454" width="8.88671875" style="419"/>
    <col min="12455" max="12455" width="13.109375" style="419" customWidth="1"/>
    <col min="12456" max="12703" width="8.88671875" style="419"/>
    <col min="12704" max="12704" width="8" style="419" customWidth="1"/>
    <col min="12705" max="12705" width="63.109375" style="419" customWidth="1"/>
    <col min="12706" max="12706" width="10.6640625" style="419" customWidth="1"/>
    <col min="12707" max="12707" width="9.33203125" style="419" customWidth="1"/>
    <col min="12708" max="12708" width="22" style="419" customWidth="1"/>
    <col min="12709" max="12709" width="14.33203125" style="419" customWidth="1"/>
    <col min="12710" max="12710" width="8.88671875" style="419"/>
    <col min="12711" max="12711" width="13.109375" style="419" customWidth="1"/>
    <col min="12712" max="12959" width="8.88671875" style="419"/>
    <col min="12960" max="12960" width="8" style="419" customWidth="1"/>
    <col min="12961" max="12961" width="63.109375" style="419" customWidth="1"/>
    <col min="12962" max="12962" width="10.6640625" style="419" customWidth="1"/>
    <col min="12963" max="12963" width="9.33203125" style="419" customWidth="1"/>
    <col min="12964" max="12964" width="22" style="419" customWidth="1"/>
    <col min="12965" max="12965" width="14.33203125" style="419" customWidth="1"/>
    <col min="12966" max="12966" width="8.88671875" style="419"/>
    <col min="12967" max="12967" width="13.109375" style="419" customWidth="1"/>
    <col min="12968" max="13215" width="8.88671875" style="419"/>
    <col min="13216" max="13216" width="8" style="419" customWidth="1"/>
    <col min="13217" max="13217" width="63.109375" style="419" customWidth="1"/>
    <col min="13218" max="13218" width="10.6640625" style="419" customWidth="1"/>
    <col min="13219" max="13219" width="9.33203125" style="419" customWidth="1"/>
    <col min="13220" max="13220" width="22" style="419" customWidth="1"/>
    <col min="13221" max="13221" width="14.33203125" style="419" customWidth="1"/>
    <col min="13222" max="13222" width="8.88671875" style="419"/>
    <col min="13223" max="13223" width="13.109375" style="419" customWidth="1"/>
    <col min="13224" max="13471" width="8.88671875" style="419"/>
    <col min="13472" max="13472" width="8" style="419" customWidth="1"/>
    <col min="13473" max="13473" width="63.109375" style="419" customWidth="1"/>
    <col min="13474" max="13474" width="10.6640625" style="419" customWidth="1"/>
    <col min="13475" max="13475" width="9.33203125" style="419" customWidth="1"/>
    <col min="13476" max="13476" width="22" style="419" customWidth="1"/>
    <col min="13477" max="13477" width="14.33203125" style="419" customWidth="1"/>
    <col min="13478" max="13478" width="8.88671875" style="419"/>
    <col min="13479" max="13479" width="13.109375" style="419" customWidth="1"/>
    <col min="13480" max="13727" width="8.88671875" style="419"/>
    <col min="13728" max="13728" width="8" style="419" customWidth="1"/>
    <col min="13729" max="13729" width="63.109375" style="419" customWidth="1"/>
    <col min="13730" max="13730" width="10.6640625" style="419" customWidth="1"/>
    <col min="13731" max="13731" width="9.33203125" style="419" customWidth="1"/>
    <col min="13732" max="13732" width="22" style="419" customWidth="1"/>
    <col min="13733" max="13733" width="14.33203125" style="419" customWidth="1"/>
    <col min="13734" max="13734" width="8.88671875" style="419"/>
    <col min="13735" max="13735" width="13.109375" style="419" customWidth="1"/>
    <col min="13736" max="13983" width="8.88671875" style="419"/>
    <col min="13984" max="13984" width="8" style="419" customWidth="1"/>
    <col min="13985" max="13985" width="63.109375" style="419" customWidth="1"/>
    <col min="13986" max="13986" width="10.6640625" style="419" customWidth="1"/>
    <col min="13987" max="13987" width="9.33203125" style="419" customWidth="1"/>
    <col min="13988" max="13988" width="22" style="419" customWidth="1"/>
    <col min="13989" max="13989" width="14.33203125" style="419" customWidth="1"/>
    <col min="13990" max="13990" width="8.88671875" style="419"/>
    <col min="13991" max="13991" width="13.109375" style="419" customWidth="1"/>
    <col min="13992" max="14239" width="8.88671875" style="419"/>
    <col min="14240" max="14240" width="8" style="419" customWidth="1"/>
    <col min="14241" max="14241" width="63.109375" style="419" customWidth="1"/>
    <col min="14242" max="14242" width="10.6640625" style="419" customWidth="1"/>
    <col min="14243" max="14243" width="9.33203125" style="419" customWidth="1"/>
    <col min="14244" max="14244" width="22" style="419" customWidth="1"/>
    <col min="14245" max="14245" width="14.33203125" style="419" customWidth="1"/>
    <col min="14246" max="14246" width="8.88671875" style="419"/>
    <col min="14247" max="14247" width="13.109375" style="419" customWidth="1"/>
    <col min="14248" max="14495" width="8.88671875" style="419"/>
    <col min="14496" max="14496" width="8" style="419" customWidth="1"/>
    <col min="14497" max="14497" width="63.109375" style="419" customWidth="1"/>
    <col min="14498" max="14498" width="10.6640625" style="419" customWidth="1"/>
    <col min="14499" max="14499" width="9.33203125" style="419" customWidth="1"/>
    <col min="14500" max="14500" width="22" style="419" customWidth="1"/>
    <col min="14501" max="14501" width="14.33203125" style="419" customWidth="1"/>
    <col min="14502" max="14502" width="8.88671875" style="419"/>
    <col min="14503" max="14503" width="13.109375" style="419" customWidth="1"/>
    <col min="14504" max="14751" width="8.88671875" style="419"/>
    <col min="14752" max="14752" width="8" style="419" customWidth="1"/>
    <col min="14753" max="14753" width="63.109375" style="419" customWidth="1"/>
    <col min="14754" max="14754" width="10.6640625" style="419" customWidth="1"/>
    <col min="14755" max="14755" width="9.33203125" style="419" customWidth="1"/>
    <col min="14756" max="14756" width="22" style="419" customWidth="1"/>
    <col min="14757" max="14757" width="14.33203125" style="419" customWidth="1"/>
    <col min="14758" max="14758" width="8.88671875" style="419"/>
    <col min="14759" max="14759" width="13.109375" style="419" customWidth="1"/>
    <col min="14760" max="15007" width="8.88671875" style="419"/>
    <col min="15008" max="15008" width="8" style="419" customWidth="1"/>
    <col min="15009" max="15009" width="63.109375" style="419" customWidth="1"/>
    <col min="15010" max="15010" width="10.6640625" style="419" customWidth="1"/>
    <col min="15011" max="15011" width="9.33203125" style="419" customWidth="1"/>
    <col min="15012" max="15012" width="22" style="419" customWidth="1"/>
    <col min="15013" max="15013" width="14.33203125" style="419" customWidth="1"/>
    <col min="15014" max="15014" width="8.88671875" style="419"/>
    <col min="15015" max="15015" width="13.109375" style="419" customWidth="1"/>
    <col min="15016" max="15263" width="8.88671875" style="419"/>
    <col min="15264" max="15264" width="8" style="419" customWidth="1"/>
    <col min="15265" max="15265" width="63.109375" style="419" customWidth="1"/>
    <col min="15266" max="15266" width="10.6640625" style="419" customWidth="1"/>
    <col min="15267" max="15267" width="9.33203125" style="419" customWidth="1"/>
    <col min="15268" max="15268" width="22" style="419" customWidth="1"/>
    <col min="15269" max="15269" width="14.33203125" style="419" customWidth="1"/>
    <col min="15270" max="15270" width="8.88671875" style="419"/>
    <col min="15271" max="15271" width="13.109375" style="419" customWidth="1"/>
    <col min="15272" max="15519" width="8.88671875" style="419"/>
    <col min="15520" max="15520" width="8" style="419" customWidth="1"/>
    <col min="15521" max="15521" width="63.109375" style="419" customWidth="1"/>
    <col min="15522" max="15522" width="10.6640625" style="419" customWidth="1"/>
    <col min="15523" max="15523" width="9.33203125" style="419" customWidth="1"/>
    <col min="15524" max="15524" width="22" style="419" customWidth="1"/>
    <col min="15525" max="15525" width="14.33203125" style="419" customWidth="1"/>
    <col min="15526" max="15526" width="8.88671875" style="419"/>
    <col min="15527" max="15527" width="13.109375" style="419" customWidth="1"/>
    <col min="15528" max="15775" width="8.88671875" style="419"/>
    <col min="15776" max="15776" width="8" style="419" customWidth="1"/>
    <col min="15777" max="15777" width="63.109375" style="419" customWidth="1"/>
    <col min="15778" max="15778" width="10.6640625" style="419" customWidth="1"/>
    <col min="15779" max="15779" width="9.33203125" style="419" customWidth="1"/>
    <col min="15780" max="15780" width="22" style="419" customWidth="1"/>
    <col min="15781" max="15781" width="14.33203125" style="419" customWidth="1"/>
    <col min="15782" max="15782" width="8.88671875" style="419"/>
    <col min="15783" max="15783" width="13.109375" style="419" customWidth="1"/>
    <col min="15784" max="16031" width="8.88671875" style="419"/>
    <col min="16032" max="16032" width="8" style="419" customWidth="1"/>
    <col min="16033" max="16033" width="63.109375" style="419" customWidth="1"/>
    <col min="16034" max="16034" width="10.6640625" style="419" customWidth="1"/>
    <col min="16035" max="16035" width="9.33203125" style="419" customWidth="1"/>
    <col min="16036" max="16036" width="22" style="419" customWidth="1"/>
    <col min="16037" max="16037" width="14.33203125" style="419" customWidth="1"/>
    <col min="16038" max="16038" width="8.88671875" style="419"/>
    <col min="16039" max="16039" width="13.109375" style="419" customWidth="1"/>
    <col min="16040" max="16384" width="8.88671875" style="419"/>
  </cols>
  <sheetData>
    <row r="1" spans="1:9" ht="20.399999999999999">
      <c r="A1" s="535" t="s">
        <v>882</v>
      </c>
      <c r="B1" s="536"/>
      <c r="C1" s="536"/>
      <c r="D1" s="536"/>
      <c r="E1" s="536"/>
      <c r="F1" s="536"/>
      <c r="G1" s="536"/>
      <c r="H1" s="537"/>
      <c r="I1" s="418"/>
    </row>
    <row r="2" spans="1:9" s="426" customFormat="1">
      <c r="A2" s="420" t="s">
        <v>222</v>
      </c>
      <c r="B2" s="421" t="s">
        <v>2</v>
      </c>
      <c r="C2" s="422" t="s">
        <v>857</v>
      </c>
      <c r="D2" s="423" t="s">
        <v>3</v>
      </c>
      <c r="E2" s="421" t="s">
        <v>329</v>
      </c>
      <c r="F2" s="422" t="s">
        <v>330</v>
      </c>
      <c r="G2" s="424" t="s">
        <v>338</v>
      </c>
      <c r="H2" s="425" t="s">
        <v>845</v>
      </c>
    </row>
    <row r="3" spans="1:9" ht="67.8" customHeight="1">
      <c r="A3" s="438">
        <v>1</v>
      </c>
      <c r="B3" s="452" t="s">
        <v>883</v>
      </c>
      <c r="C3" s="453"/>
      <c r="D3" s="434" t="s">
        <v>873</v>
      </c>
      <c r="E3" s="454">
        <v>1</v>
      </c>
      <c r="F3" s="453"/>
      <c r="G3" s="436">
        <f t="shared" ref="G3:G8" si="0">E3*F3</f>
        <v>0</v>
      </c>
      <c r="H3" s="437">
        <f>F3*E3</f>
        <v>0</v>
      </c>
    </row>
    <row r="4" spans="1:9" ht="62.4" customHeight="1">
      <c r="A4" s="438">
        <v>2</v>
      </c>
      <c r="B4" s="452" t="s">
        <v>884</v>
      </c>
      <c r="C4" s="453"/>
      <c r="D4" s="434" t="s">
        <v>873</v>
      </c>
      <c r="E4" s="455">
        <v>4</v>
      </c>
      <c r="F4" s="453"/>
      <c r="G4" s="436">
        <f t="shared" si="0"/>
        <v>0</v>
      </c>
      <c r="H4" s="437">
        <f>F4*E4</f>
        <v>0</v>
      </c>
    </row>
    <row r="5" spans="1:9" ht="85.2" customHeight="1">
      <c r="A5" s="438">
        <v>3</v>
      </c>
      <c r="B5" s="452" t="s">
        <v>885</v>
      </c>
      <c r="C5" s="453"/>
      <c r="D5" s="434" t="s">
        <v>873</v>
      </c>
      <c r="E5" s="454">
        <v>1</v>
      </c>
      <c r="F5" s="453"/>
      <c r="G5" s="436">
        <f t="shared" si="0"/>
        <v>0</v>
      </c>
      <c r="H5" s="437">
        <f>F5*E5</f>
        <v>0</v>
      </c>
    </row>
    <row r="6" spans="1:9" ht="68.400000000000006" customHeight="1">
      <c r="A6" s="438">
        <v>4</v>
      </c>
      <c r="B6" s="452" t="s">
        <v>886</v>
      </c>
      <c r="C6" s="453"/>
      <c r="D6" s="434" t="s">
        <v>873</v>
      </c>
      <c r="E6" s="455">
        <v>1</v>
      </c>
      <c r="F6" s="453"/>
      <c r="G6" s="436"/>
      <c r="H6" s="437"/>
    </row>
    <row r="7" spans="1:9" s="457" customFormat="1" ht="58.8" customHeight="1">
      <c r="A7" s="438">
        <v>5</v>
      </c>
      <c r="B7" s="452" t="s">
        <v>887</v>
      </c>
      <c r="C7" s="456"/>
      <c r="D7" s="434" t="s">
        <v>873</v>
      </c>
      <c r="E7" s="454">
        <v>1</v>
      </c>
      <c r="F7" s="456"/>
      <c r="G7" s="436">
        <f t="shared" si="0"/>
        <v>0</v>
      </c>
      <c r="H7" s="437">
        <f t="shared" ref="H7:H8" si="1">F7*E7</f>
        <v>0</v>
      </c>
    </row>
    <row r="8" spans="1:9" s="457" customFormat="1" ht="51.6" customHeight="1">
      <c r="A8" s="438">
        <v>6</v>
      </c>
      <c r="B8" s="452" t="s">
        <v>888</v>
      </c>
      <c r="C8" s="417"/>
      <c r="D8" s="434" t="s">
        <v>873</v>
      </c>
      <c r="E8" s="454">
        <v>1</v>
      </c>
      <c r="F8" s="456"/>
      <c r="G8" s="436">
        <f t="shared" si="0"/>
        <v>0</v>
      </c>
      <c r="H8" s="437">
        <f t="shared" si="1"/>
        <v>0</v>
      </c>
    </row>
    <row r="9" spans="1:9" s="457" customFormat="1">
      <c r="A9" s="438">
        <v>7</v>
      </c>
      <c r="B9" s="458" t="s">
        <v>889</v>
      </c>
      <c r="C9" s="417"/>
      <c r="D9" s="434"/>
      <c r="E9" s="454"/>
      <c r="F9" s="456"/>
      <c r="G9" s="436"/>
      <c r="H9" s="437"/>
    </row>
    <row r="10" spans="1:9" s="457" customFormat="1" ht="26.4">
      <c r="A10" s="438">
        <v>8</v>
      </c>
      <c r="B10" s="459" t="s">
        <v>890</v>
      </c>
      <c r="C10" s="417"/>
      <c r="D10" s="434" t="s">
        <v>873</v>
      </c>
      <c r="E10" s="454">
        <v>2</v>
      </c>
      <c r="F10" s="456"/>
      <c r="G10" s="436">
        <f t="shared" ref="G10" si="2">E10*F10</f>
        <v>0</v>
      </c>
      <c r="H10" s="437">
        <f t="shared" ref="H10" si="3">F10*E10</f>
        <v>0</v>
      </c>
    </row>
    <row r="11" spans="1:9">
      <c r="A11" s="438"/>
      <c r="B11" s="538" t="s">
        <v>881</v>
      </c>
      <c r="C11" s="538"/>
      <c r="D11" s="538"/>
      <c r="E11" s="538"/>
      <c r="F11" s="538"/>
      <c r="G11" s="538"/>
      <c r="H11" s="539"/>
    </row>
    <row r="12" spans="1:9" s="446" customFormat="1" ht="16.2" thickBot="1">
      <c r="A12" s="439"/>
      <c r="B12" s="440" t="s">
        <v>338</v>
      </c>
      <c r="C12" s="441"/>
      <c r="D12" s="442"/>
      <c r="E12" s="443"/>
      <c r="F12" s="441"/>
      <c r="G12" s="444">
        <f>SUM(G3:G8)</f>
        <v>0</v>
      </c>
      <c r="H12" s="445"/>
    </row>
  </sheetData>
  <mergeCells count="2">
    <mergeCell ref="A1:H1"/>
    <mergeCell ref="B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7E121-D43E-49C6-8E93-BC23A4ADBAFA}">
  <dimension ref="A1:I51"/>
  <sheetViews>
    <sheetView topLeftCell="A37" workbookViewId="0">
      <selection activeCell="D4" sqref="D4:D6"/>
    </sheetView>
  </sheetViews>
  <sheetFormatPr defaultRowHeight="14.4"/>
  <cols>
    <col min="2" max="2" width="37.6640625" customWidth="1"/>
    <col min="6" max="6" width="12.5546875" customWidth="1"/>
    <col min="7" max="7" width="14" customWidth="1"/>
  </cols>
  <sheetData>
    <row r="1" spans="1:7" ht="39" customHeight="1">
      <c r="A1" s="540" t="s">
        <v>891</v>
      </c>
      <c r="B1" s="529"/>
      <c r="C1" s="529"/>
      <c r="D1" s="529"/>
      <c r="E1" s="529"/>
      <c r="F1" s="529"/>
      <c r="G1" s="529"/>
    </row>
    <row r="2" spans="1:7" ht="15.6">
      <c r="A2" s="460" t="s">
        <v>327</v>
      </c>
      <c r="B2" s="460" t="s">
        <v>2</v>
      </c>
      <c r="C2" s="460" t="s">
        <v>3</v>
      </c>
      <c r="D2" s="461" t="s">
        <v>329</v>
      </c>
      <c r="E2" s="460" t="s">
        <v>330</v>
      </c>
      <c r="F2" s="460" t="s">
        <v>331</v>
      </c>
      <c r="G2" s="461" t="s">
        <v>892</v>
      </c>
    </row>
    <row r="3" spans="1:7" ht="54.75" customHeight="1">
      <c r="A3" s="462">
        <v>1</v>
      </c>
      <c r="B3" s="463" t="s">
        <v>893</v>
      </c>
      <c r="C3" s="464"/>
      <c r="D3" s="465"/>
      <c r="E3" s="466"/>
      <c r="F3" s="466"/>
      <c r="G3" s="467"/>
    </row>
    <row r="4" spans="1:7" ht="15.6">
      <c r="A4" s="464" t="s">
        <v>894</v>
      </c>
      <c r="B4" s="468" t="s">
        <v>895</v>
      </c>
      <c r="C4" s="464" t="s">
        <v>23</v>
      </c>
      <c r="D4" s="474">
        <v>25</v>
      </c>
      <c r="E4" s="466"/>
      <c r="F4" s="468">
        <f t="shared" ref="F4:F21" si="0">E4*D4</f>
        <v>0</v>
      </c>
      <c r="G4" s="467"/>
    </row>
    <row r="5" spans="1:7" ht="15.6">
      <c r="A5" s="464" t="s">
        <v>896</v>
      </c>
      <c r="B5" s="468" t="s">
        <v>897</v>
      </c>
      <c r="C5" s="464" t="s">
        <v>23</v>
      </c>
      <c r="D5" s="474">
        <v>8</v>
      </c>
      <c r="E5" s="466"/>
      <c r="F5" s="468">
        <f t="shared" si="0"/>
        <v>0</v>
      </c>
      <c r="G5" s="467"/>
    </row>
    <row r="6" spans="1:7" ht="15.6">
      <c r="A6" s="464" t="s">
        <v>898</v>
      </c>
      <c r="B6" s="468" t="s">
        <v>899</v>
      </c>
      <c r="C6" s="464" t="s">
        <v>23</v>
      </c>
      <c r="D6" s="474">
        <v>20</v>
      </c>
      <c r="E6" s="466"/>
      <c r="F6" s="468">
        <f t="shared" si="0"/>
        <v>0</v>
      </c>
      <c r="G6" s="467"/>
    </row>
    <row r="7" spans="1:7" ht="15.6">
      <c r="A7" s="464" t="s">
        <v>900</v>
      </c>
      <c r="B7" s="468" t="s">
        <v>901</v>
      </c>
      <c r="C7" s="464" t="s">
        <v>23</v>
      </c>
      <c r="D7" s="469">
        <v>0</v>
      </c>
      <c r="E7" s="466"/>
      <c r="F7" s="468">
        <f t="shared" si="0"/>
        <v>0</v>
      </c>
      <c r="G7" s="467"/>
    </row>
    <row r="8" spans="1:7" ht="15.6">
      <c r="A8" s="464" t="s">
        <v>902</v>
      </c>
      <c r="B8" s="468" t="s">
        <v>903</v>
      </c>
      <c r="C8" s="464" t="s">
        <v>23</v>
      </c>
      <c r="D8" s="474">
        <v>15</v>
      </c>
      <c r="E8" s="466"/>
      <c r="F8" s="468">
        <f t="shared" si="0"/>
        <v>0</v>
      </c>
      <c r="G8" s="467"/>
    </row>
    <row r="9" spans="1:7" ht="15.6">
      <c r="A9" s="464" t="s">
        <v>904</v>
      </c>
      <c r="B9" s="468" t="s">
        <v>905</v>
      </c>
      <c r="C9" s="464" t="s">
        <v>23</v>
      </c>
      <c r="D9" s="469">
        <v>0</v>
      </c>
      <c r="E9" s="466"/>
      <c r="F9" s="468">
        <f t="shared" si="0"/>
        <v>0</v>
      </c>
      <c r="G9" s="467"/>
    </row>
    <row r="10" spans="1:7" ht="15.6">
      <c r="A10" s="464"/>
      <c r="B10" s="468"/>
      <c r="C10" s="464"/>
      <c r="D10" s="469"/>
      <c r="E10" s="466"/>
      <c r="F10" s="468"/>
      <c r="G10" s="467"/>
    </row>
    <row r="11" spans="1:7" ht="15.6">
      <c r="A11" s="462">
        <v>2</v>
      </c>
      <c r="B11" s="470" t="s">
        <v>906</v>
      </c>
      <c r="C11" s="464"/>
      <c r="D11" s="469"/>
      <c r="E11" s="466"/>
      <c r="F11" s="468"/>
      <c r="G11" s="467"/>
    </row>
    <row r="12" spans="1:7" ht="15.6">
      <c r="A12" s="464" t="s">
        <v>894</v>
      </c>
      <c r="B12" s="468" t="s">
        <v>895</v>
      </c>
      <c r="C12" s="464" t="s">
        <v>23</v>
      </c>
      <c r="D12" s="469">
        <f>D4</f>
        <v>25</v>
      </c>
      <c r="E12" s="471"/>
      <c r="F12" s="468">
        <f t="shared" si="0"/>
        <v>0</v>
      </c>
      <c r="G12" s="467"/>
    </row>
    <row r="13" spans="1:7" ht="15.6">
      <c r="A13" s="464" t="s">
        <v>896</v>
      </c>
      <c r="B13" s="468" t="s">
        <v>897</v>
      </c>
      <c r="C13" s="464" t="s">
        <v>23</v>
      </c>
      <c r="D13" s="469">
        <f>D5</f>
        <v>8</v>
      </c>
      <c r="E13" s="471"/>
      <c r="F13" s="468">
        <f t="shared" si="0"/>
        <v>0</v>
      </c>
      <c r="G13" s="467"/>
    </row>
    <row r="14" spans="1:7" ht="15.6">
      <c r="A14" s="464" t="s">
        <v>898</v>
      </c>
      <c r="B14" s="468" t="s">
        <v>899</v>
      </c>
      <c r="C14" s="464" t="s">
        <v>23</v>
      </c>
      <c r="D14" s="469">
        <f>D6</f>
        <v>20</v>
      </c>
      <c r="E14" s="466"/>
      <c r="F14" s="468">
        <f t="shared" si="0"/>
        <v>0</v>
      </c>
      <c r="G14" s="467"/>
    </row>
    <row r="15" spans="1:7" ht="15.6">
      <c r="A15" s="464" t="s">
        <v>900</v>
      </c>
      <c r="B15" s="468" t="s">
        <v>901</v>
      </c>
      <c r="C15" s="464" t="s">
        <v>23</v>
      </c>
      <c r="D15" s="469">
        <f>D7</f>
        <v>0</v>
      </c>
      <c r="E15" s="466"/>
      <c r="F15" s="468">
        <f t="shared" si="0"/>
        <v>0</v>
      </c>
      <c r="G15" s="467"/>
    </row>
    <row r="16" spans="1:7" ht="15.6">
      <c r="A16" s="464" t="s">
        <v>902</v>
      </c>
      <c r="B16" s="468" t="s">
        <v>903</v>
      </c>
      <c r="C16" s="464" t="s">
        <v>23</v>
      </c>
      <c r="D16" s="469">
        <f>D8</f>
        <v>15</v>
      </c>
      <c r="E16" s="466"/>
      <c r="F16" s="468">
        <f t="shared" si="0"/>
        <v>0</v>
      </c>
      <c r="G16" s="467"/>
    </row>
    <row r="17" spans="1:7" ht="15.6">
      <c r="A17" s="464" t="s">
        <v>904</v>
      </c>
      <c r="B17" s="468" t="s">
        <v>905</v>
      </c>
      <c r="C17" s="464" t="s">
        <v>23</v>
      </c>
      <c r="D17" s="469">
        <v>0</v>
      </c>
      <c r="E17" s="466"/>
      <c r="F17" s="468">
        <f t="shared" si="0"/>
        <v>0</v>
      </c>
      <c r="G17" s="467"/>
    </row>
    <row r="18" spans="1:7" ht="15.6">
      <c r="A18" s="464"/>
      <c r="B18" s="470"/>
      <c r="C18" s="464"/>
      <c r="D18" s="469"/>
      <c r="E18" s="466"/>
      <c r="F18" s="468"/>
      <c r="G18" s="467"/>
    </row>
    <row r="19" spans="1:7" ht="15.6">
      <c r="A19" s="462">
        <v>3</v>
      </c>
      <c r="B19" s="470" t="s">
        <v>907</v>
      </c>
      <c r="C19" s="464"/>
      <c r="D19" s="469"/>
      <c r="E19" s="466"/>
      <c r="F19" s="468"/>
      <c r="G19" s="467"/>
    </row>
    <row r="20" spans="1:7" ht="15.6">
      <c r="A20" s="464" t="s">
        <v>894</v>
      </c>
      <c r="B20" s="468" t="s">
        <v>901</v>
      </c>
      <c r="C20" s="464" t="s">
        <v>35</v>
      </c>
      <c r="D20" s="469">
        <v>0</v>
      </c>
      <c r="E20" s="466"/>
      <c r="F20" s="468">
        <f t="shared" si="0"/>
        <v>0</v>
      </c>
      <c r="G20" s="467"/>
    </row>
    <row r="21" spans="1:7" ht="15.6">
      <c r="A21" s="464" t="s">
        <v>896</v>
      </c>
      <c r="B21" s="468" t="s">
        <v>908</v>
      </c>
      <c r="C21" s="464" t="s">
        <v>35</v>
      </c>
      <c r="D21" s="469">
        <v>1</v>
      </c>
      <c r="E21" s="466"/>
      <c r="F21" s="468">
        <f t="shared" si="0"/>
        <v>0</v>
      </c>
      <c r="G21" s="467"/>
    </row>
    <row r="22" spans="1:7" ht="15.6">
      <c r="A22" s="464"/>
      <c r="B22" s="468"/>
      <c r="C22" s="464"/>
      <c r="D22" s="469"/>
      <c r="E22" s="466"/>
      <c r="F22" s="468"/>
      <c r="G22" s="467"/>
    </row>
    <row r="23" spans="1:7" ht="15.6">
      <c r="A23" s="462">
        <v>4</v>
      </c>
      <c r="B23" s="470" t="s">
        <v>909</v>
      </c>
      <c r="C23" s="464"/>
      <c r="D23" s="469"/>
      <c r="E23" s="466"/>
      <c r="F23" s="468"/>
      <c r="G23" s="467"/>
    </row>
    <row r="24" spans="1:7" ht="15.6">
      <c r="A24" s="464" t="s">
        <v>894</v>
      </c>
      <c r="B24" s="468" t="s">
        <v>895</v>
      </c>
      <c r="C24" s="464" t="s">
        <v>35</v>
      </c>
      <c r="D24" s="469">
        <v>0</v>
      </c>
      <c r="E24" s="466"/>
      <c r="F24" s="468">
        <f t="shared" ref="F24:F29" si="1">E24*D24</f>
        <v>0</v>
      </c>
      <c r="G24" s="467"/>
    </row>
    <row r="25" spans="1:7" ht="15.6">
      <c r="A25" s="464" t="s">
        <v>896</v>
      </c>
      <c r="B25" s="468" t="s">
        <v>897</v>
      </c>
      <c r="C25" s="464" t="s">
        <v>35</v>
      </c>
      <c r="D25" s="469">
        <v>0</v>
      </c>
      <c r="E25" s="466"/>
      <c r="F25" s="468">
        <f t="shared" si="1"/>
        <v>0</v>
      </c>
      <c r="G25" s="467"/>
    </row>
    <row r="26" spans="1:7" ht="15.6">
      <c r="A26" s="464" t="s">
        <v>898</v>
      </c>
      <c r="B26" s="468" t="s">
        <v>899</v>
      </c>
      <c r="C26" s="464" t="s">
        <v>35</v>
      </c>
      <c r="D26" s="469">
        <v>0</v>
      </c>
      <c r="E26" s="466"/>
      <c r="F26" s="468">
        <f t="shared" si="1"/>
        <v>0</v>
      </c>
      <c r="G26" s="467"/>
    </row>
    <row r="27" spans="1:7" ht="15.6">
      <c r="A27" s="464" t="s">
        <v>900</v>
      </c>
      <c r="B27" s="468" t="s">
        <v>901</v>
      </c>
      <c r="C27" s="464" t="s">
        <v>35</v>
      </c>
      <c r="D27" s="469">
        <v>0</v>
      </c>
      <c r="E27" s="466"/>
      <c r="F27" s="468">
        <f t="shared" si="1"/>
        <v>0</v>
      </c>
      <c r="G27" s="467"/>
    </row>
    <row r="28" spans="1:7" ht="15.6">
      <c r="A28" s="464" t="s">
        <v>902</v>
      </c>
      <c r="B28" s="468" t="s">
        <v>910</v>
      </c>
      <c r="C28" s="464" t="s">
        <v>35</v>
      </c>
      <c r="D28" s="469">
        <v>0</v>
      </c>
      <c r="E28" s="466"/>
      <c r="F28" s="468">
        <f t="shared" si="1"/>
        <v>0</v>
      </c>
      <c r="G28" s="467"/>
    </row>
    <row r="29" spans="1:7" ht="15.6">
      <c r="A29" s="464" t="s">
        <v>904</v>
      </c>
      <c r="B29" s="468" t="s">
        <v>908</v>
      </c>
      <c r="C29" s="464" t="s">
        <v>35</v>
      </c>
      <c r="D29" s="469">
        <v>1</v>
      </c>
      <c r="E29" s="466"/>
      <c r="F29" s="468">
        <f t="shared" si="1"/>
        <v>0</v>
      </c>
      <c r="G29" s="467"/>
    </row>
    <row r="30" spans="1:7" ht="15.6">
      <c r="A30" s="464"/>
      <c r="B30" s="468"/>
      <c r="C30" s="464"/>
      <c r="D30" s="469"/>
      <c r="E30" s="466"/>
      <c r="F30" s="468"/>
      <c r="G30" s="467"/>
    </row>
    <row r="31" spans="1:7" ht="15.6">
      <c r="A31" s="462">
        <v>5</v>
      </c>
      <c r="B31" s="472" t="s">
        <v>911</v>
      </c>
      <c r="C31" s="464"/>
      <c r="D31" s="469"/>
      <c r="E31" s="466"/>
      <c r="F31" s="468"/>
      <c r="G31" s="467"/>
    </row>
    <row r="32" spans="1:7" ht="15.6">
      <c r="A32" s="464" t="s">
        <v>894</v>
      </c>
      <c r="B32" s="472" t="s">
        <v>912</v>
      </c>
      <c r="C32" s="464" t="s">
        <v>35</v>
      </c>
      <c r="D32" s="469">
        <v>1</v>
      </c>
      <c r="E32" s="466"/>
      <c r="F32" s="468">
        <f>E32*D32</f>
        <v>0</v>
      </c>
      <c r="G32" s="467"/>
    </row>
    <row r="33" spans="1:9" ht="15.6">
      <c r="A33" s="464" t="s">
        <v>674</v>
      </c>
      <c r="B33" s="472" t="s">
        <v>913</v>
      </c>
      <c r="C33" s="464" t="s">
        <v>35</v>
      </c>
      <c r="D33" s="469">
        <v>1</v>
      </c>
      <c r="E33" s="466"/>
      <c r="F33" s="468">
        <f>E33*D33</f>
        <v>0</v>
      </c>
      <c r="G33" s="467"/>
    </row>
    <row r="34" spans="1:9" ht="15.6">
      <c r="A34" s="464" t="s">
        <v>676</v>
      </c>
      <c r="B34" s="472" t="s">
        <v>914</v>
      </c>
      <c r="C34" s="464" t="s">
        <v>35</v>
      </c>
      <c r="D34" s="469">
        <v>1</v>
      </c>
      <c r="E34" s="466"/>
      <c r="F34" s="468">
        <f>E34*D34</f>
        <v>0</v>
      </c>
      <c r="G34" s="467"/>
    </row>
    <row r="35" spans="1:9" ht="15.6">
      <c r="A35" s="464" t="s">
        <v>678</v>
      </c>
      <c r="B35" s="472" t="s">
        <v>915</v>
      </c>
      <c r="C35" s="464" t="s">
        <v>35</v>
      </c>
      <c r="D35" s="469">
        <v>1</v>
      </c>
      <c r="E35" s="466"/>
      <c r="F35" s="468">
        <f>E35*D35</f>
        <v>0</v>
      </c>
      <c r="G35" s="467"/>
    </row>
    <row r="36" spans="1:9" ht="15.6">
      <c r="A36" s="464"/>
      <c r="B36" s="472"/>
      <c r="C36" s="464"/>
      <c r="D36" s="469"/>
      <c r="E36" s="466"/>
      <c r="F36" s="468"/>
      <c r="G36" s="467"/>
    </row>
    <row r="37" spans="1:9" ht="66">
      <c r="A37" s="462">
        <v>6</v>
      </c>
      <c r="B37" s="470" t="s">
        <v>916</v>
      </c>
      <c r="C37" s="464"/>
      <c r="D37" s="469"/>
      <c r="E37" s="466"/>
      <c r="F37" s="468"/>
      <c r="G37" s="467"/>
    </row>
    <row r="38" spans="1:9" ht="15.6">
      <c r="A38" s="464" t="s">
        <v>894</v>
      </c>
      <c r="B38" s="468" t="s">
        <v>917</v>
      </c>
      <c r="C38" s="464" t="s">
        <v>35</v>
      </c>
      <c r="D38" s="469"/>
      <c r="E38" s="466"/>
      <c r="F38" s="468">
        <f>E38*D38</f>
        <v>0</v>
      </c>
      <c r="G38" s="473"/>
    </row>
    <row r="39" spans="1:9" ht="15.6">
      <c r="A39" s="464" t="s">
        <v>896</v>
      </c>
      <c r="B39" s="468" t="s">
        <v>918</v>
      </c>
      <c r="C39" s="464" t="s">
        <v>35</v>
      </c>
      <c r="D39" s="469"/>
      <c r="E39" s="466"/>
      <c r="F39" s="468">
        <f>E39*D39</f>
        <v>0</v>
      </c>
      <c r="G39" s="467"/>
    </row>
    <row r="40" spans="1:9" ht="79.2">
      <c r="A40" s="462">
        <v>7</v>
      </c>
      <c r="B40" s="470" t="s">
        <v>919</v>
      </c>
      <c r="C40" s="464"/>
      <c r="D40" s="469"/>
      <c r="E40" s="466"/>
      <c r="F40" s="468"/>
      <c r="G40" s="467"/>
      <c r="I40" s="22"/>
    </row>
    <row r="41" spans="1:9" ht="15.6">
      <c r="A41" s="464" t="s">
        <v>894</v>
      </c>
      <c r="B41" s="468" t="s">
        <v>917</v>
      </c>
      <c r="C41" s="464" t="s">
        <v>35</v>
      </c>
      <c r="D41" s="474">
        <v>12</v>
      </c>
      <c r="E41" s="466"/>
      <c r="F41" s="468">
        <f>E41*D41</f>
        <v>0</v>
      </c>
      <c r="G41" s="467"/>
    </row>
    <row r="42" spans="1:9" ht="15.6">
      <c r="A42" s="464" t="s">
        <v>896</v>
      </c>
      <c r="B42" s="468" t="s">
        <v>918</v>
      </c>
      <c r="C42" s="464" t="s">
        <v>35</v>
      </c>
      <c r="D42" s="469"/>
      <c r="E42" s="466"/>
      <c r="F42" s="468">
        <f>E42*D42</f>
        <v>0</v>
      </c>
      <c r="G42" s="467"/>
    </row>
    <row r="43" spans="1:9" ht="15.6">
      <c r="A43" s="464"/>
      <c r="B43" s="470"/>
      <c r="C43" s="464"/>
      <c r="D43" s="469"/>
      <c r="E43" s="466"/>
      <c r="F43" s="468"/>
      <c r="G43" s="467"/>
    </row>
    <row r="44" spans="1:9" ht="15.6">
      <c r="A44" s="462">
        <v>8</v>
      </c>
      <c r="B44" s="470" t="s">
        <v>920</v>
      </c>
      <c r="C44" s="464"/>
      <c r="D44" s="469"/>
      <c r="E44" s="466"/>
      <c r="F44" s="468"/>
      <c r="G44" s="467"/>
    </row>
    <row r="45" spans="1:9" ht="15.6">
      <c r="A45" s="464" t="s">
        <v>894</v>
      </c>
      <c r="B45" s="468" t="s">
        <v>921</v>
      </c>
      <c r="C45" s="464" t="s">
        <v>35</v>
      </c>
      <c r="D45" s="474">
        <v>12</v>
      </c>
      <c r="E45" s="475"/>
      <c r="F45" s="468">
        <f>E45*D45</f>
        <v>0</v>
      </c>
      <c r="G45" s="467"/>
    </row>
    <row r="46" spans="1:9" ht="15.6">
      <c r="A46" s="464" t="s">
        <v>896</v>
      </c>
      <c r="B46" s="468" t="s">
        <v>922</v>
      </c>
      <c r="C46" s="464" t="s">
        <v>35</v>
      </c>
      <c r="D46" s="469">
        <v>0</v>
      </c>
      <c r="E46" s="475"/>
      <c r="F46" s="468">
        <f>E46*D46</f>
        <v>0</v>
      </c>
      <c r="G46" s="467"/>
    </row>
    <row r="47" spans="1:9" ht="15.6">
      <c r="A47" s="464" t="s">
        <v>898</v>
      </c>
      <c r="B47" s="468" t="s">
        <v>923</v>
      </c>
      <c r="C47" s="464" t="s">
        <v>35</v>
      </c>
      <c r="D47" s="469">
        <v>0</v>
      </c>
      <c r="E47" s="475"/>
      <c r="F47" s="468">
        <f>E47*D47</f>
        <v>0</v>
      </c>
      <c r="G47" s="467"/>
    </row>
    <row r="48" spans="1:9" ht="15.6">
      <c r="A48" s="476"/>
      <c r="B48" s="477"/>
      <c r="C48" s="476"/>
      <c r="D48" s="469"/>
      <c r="E48" s="478"/>
      <c r="F48" s="477"/>
      <c r="G48" s="479"/>
    </row>
    <row r="49" spans="1:7" ht="15.6">
      <c r="A49" s="480">
        <v>9</v>
      </c>
      <c r="B49" s="481" t="s">
        <v>924</v>
      </c>
      <c r="C49" s="482" t="s">
        <v>35</v>
      </c>
      <c r="D49" s="483">
        <v>1</v>
      </c>
      <c r="E49" s="484"/>
      <c r="F49" s="485">
        <f>E49*D49</f>
        <v>0</v>
      </c>
      <c r="G49" s="486"/>
    </row>
    <row r="50" spans="1:7" s="419" customFormat="1" ht="69" customHeight="1">
      <c r="A50" s="487"/>
      <c r="B50" s="538" t="s">
        <v>925</v>
      </c>
      <c r="C50" s="538"/>
      <c r="D50" s="538"/>
      <c r="E50" s="538"/>
      <c r="F50" s="538"/>
      <c r="G50" s="538"/>
    </row>
    <row r="51" spans="1:7" ht="15.6">
      <c r="A51" s="541" t="s">
        <v>926</v>
      </c>
      <c r="B51" s="541"/>
      <c r="C51" s="541"/>
      <c r="D51" s="541"/>
      <c r="E51" s="541"/>
      <c r="F51" s="488">
        <f>SUM(F4:F49)</f>
        <v>0</v>
      </c>
      <c r="G51" s="489"/>
    </row>
  </sheetData>
  <mergeCells count="3">
    <mergeCell ref="A1:G1"/>
    <mergeCell ref="B50:G50"/>
    <mergeCell ref="A51:E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429"/>
  <sheetViews>
    <sheetView workbookViewId="0">
      <selection activeCell="G99" sqref="G99"/>
    </sheetView>
  </sheetViews>
  <sheetFormatPr defaultRowHeight="14.4"/>
  <cols>
    <col min="2" max="2" width="55.88671875" customWidth="1"/>
  </cols>
  <sheetData>
    <row r="2" spans="2:7">
      <c r="B2" t="s">
        <v>186</v>
      </c>
      <c r="C2">
        <v>1</v>
      </c>
      <c r="D2">
        <v>67.63</v>
      </c>
      <c r="F2">
        <v>10.76</v>
      </c>
      <c r="G2">
        <f>F2*D2*C2</f>
        <v>727.69879999999989</v>
      </c>
    </row>
    <row r="3" spans="2:7">
      <c r="G3">
        <v>730</v>
      </c>
    </row>
    <row r="5" spans="2:7">
      <c r="B5" t="s">
        <v>230</v>
      </c>
    </row>
    <row r="6" spans="2:7">
      <c r="C6">
        <v>1</v>
      </c>
      <c r="D6">
        <v>67.599000000000004</v>
      </c>
      <c r="F6">
        <v>10.76</v>
      </c>
      <c r="G6">
        <f>F6*D6*C6</f>
        <v>727.36523999999997</v>
      </c>
    </row>
    <row r="8" spans="2:7">
      <c r="G8">
        <f>SUM(G6:G7)</f>
        <v>727.36523999999997</v>
      </c>
    </row>
    <row r="11" spans="2:7">
      <c r="G11">
        <v>730</v>
      </c>
    </row>
    <row r="16" spans="2:7">
      <c r="B16" s="23" t="s">
        <v>187</v>
      </c>
    </row>
    <row r="17" spans="2:7">
      <c r="B17" t="s">
        <v>188</v>
      </c>
      <c r="C17">
        <v>1</v>
      </c>
      <c r="D17">
        <v>67.599000000000004</v>
      </c>
      <c r="F17">
        <v>10.76</v>
      </c>
      <c r="G17">
        <f>F17*D17*C17</f>
        <v>727.36523999999997</v>
      </c>
    </row>
    <row r="18" spans="2:7">
      <c r="B18" t="s">
        <v>189</v>
      </c>
      <c r="C18">
        <v>1</v>
      </c>
      <c r="D18">
        <v>75.932000000000002</v>
      </c>
      <c r="E18">
        <v>3.28</v>
      </c>
      <c r="F18">
        <v>2</v>
      </c>
      <c r="G18">
        <f>F18*E18*D18*C18</f>
        <v>498.11392000000001</v>
      </c>
    </row>
    <row r="20" spans="2:7">
      <c r="G20">
        <f>SUM(G17:G19)</f>
        <v>1225.4791599999999</v>
      </c>
    </row>
    <row r="21" spans="2:7">
      <c r="G21">
        <f>G20*10%</f>
        <v>122.54791599999999</v>
      </c>
    </row>
    <row r="22" spans="2:7">
      <c r="G22">
        <f>SUM(G20:G21)</f>
        <v>1348.0270759999999</v>
      </c>
    </row>
    <row r="23" spans="2:7">
      <c r="G23">
        <v>1350</v>
      </c>
    </row>
    <row r="25" spans="2:7">
      <c r="B25" s="23" t="s">
        <v>190</v>
      </c>
    </row>
    <row r="26" spans="2:7">
      <c r="C26">
        <v>1</v>
      </c>
      <c r="D26">
        <v>67.599000000000004</v>
      </c>
      <c r="F26">
        <v>10.76</v>
      </c>
      <c r="G26">
        <f>F26*D26*C26</f>
        <v>727.36523999999997</v>
      </c>
    </row>
    <row r="28" spans="2:7">
      <c r="G28">
        <f>SUM(G26:G27)</f>
        <v>727.36523999999997</v>
      </c>
    </row>
    <row r="29" spans="2:7">
      <c r="G29">
        <v>730</v>
      </c>
    </row>
    <row r="33" spans="2:7">
      <c r="B33" s="23" t="s">
        <v>191</v>
      </c>
    </row>
    <row r="34" spans="2:7">
      <c r="C34">
        <v>1</v>
      </c>
      <c r="D34">
        <v>67.599000000000004</v>
      </c>
      <c r="F34">
        <v>10.76</v>
      </c>
      <c r="G34">
        <f>F34*D34*C34</f>
        <v>727.36523999999997</v>
      </c>
    </row>
    <row r="36" spans="2:7">
      <c r="G36">
        <f>SUM(G34:G35)</f>
        <v>727.36523999999997</v>
      </c>
    </row>
    <row r="37" spans="2:7">
      <c r="G37">
        <v>730</v>
      </c>
    </row>
    <row r="42" spans="2:7">
      <c r="B42" s="23" t="s">
        <v>192</v>
      </c>
    </row>
    <row r="43" spans="2:7">
      <c r="B43" t="s">
        <v>193</v>
      </c>
      <c r="C43">
        <v>1</v>
      </c>
      <c r="D43">
        <v>2.6</v>
      </c>
      <c r="F43">
        <v>4.2919999999999998</v>
      </c>
      <c r="G43">
        <f>F43*C43*D43*10.76</f>
        <v>120.072992</v>
      </c>
    </row>
    <row r="44" spans="2:7">
      <c r="B44" t="s">
        <v>195</v>
      </c>
      <c r="C44">
        <v>2</v>
      </c>
      <c r="D44">
        <v>0.70599999999999996</v>
      </c>
      <c r="F44">
        <v>4.2919999999999998</v>
      </c>
      <c r="G44">
        <f t="shared" ref="G44:G55" si="0">F44*C44*D44*10.76</f>
        <v>65.208871039999991</v>
      </c>
    </row>
    <row r="45" spans="2:7">
      <c r="B45" t="s">
        <v>194</v>
      </c>
      <c r="C45">
        <v>1</v>
      </c>
      <c r="D45">
        <v>4.4400000000000004</v>
      </c>
      <c r="F45">
        <v>4.2919999999999998</v>
      </c>
      <c r="G45">
        <f t="shared" si="0"/>
        <v>205.0477248</v>
      </c>
    </row>
    <row r="46" spans="2:7">
      <c r="B46" t="s">
        <v>196</v>
      </c>
      <c r="C46">
        <v>1</v>
      </c>
      <c r="D46">
        <v>1.68</v>
      </c>
      <c r="F46">
        <v>4.2919999999999998</v>
      </c>
      <c r="G46">
        <f t="shared" si="0"/>
        <v>77.585625599999986</v>
      </c>
    </row>
    <row r="47" spans="2:7">
      <c r="B47" t="s">
        <v>197</v>
      </c>
      <c r="C47">
        <v>1</v>
      </c>
      <c r="D47">
        <v>1.38</v>
      </c>
      <c r="F47">
        <v>4.2919999999999998</v>
      </c>
      <c r="G47">
        <f t="shared" si="0"/>
        <v>63.731049599999984</v>
      </c>
    </row>
    <row r="48" spans="2:7">
      <c r="B48" t="s">
        <v>197</v>
      </c>
      <c r="C48">
        <v>1</v>
      </c>
      <c r="D48">
        <v>0.71</v>
      </c>
      <c r="F48">
        <v>4.2919999999999998</v>
      </c>
      <c r="G48">
        <f t="shared" si="0"/>
        <v>32.789163199999997</v>
      </c>
    </row>
    <row r="49" spans="2:7">
      <c r="B49" t="s">
        <v>197</v>
      </c>
      <c r="C49">
        <v>1</v>
      </c>
      <c r="D49">
        <v>2.3050000000000002</v>
      </c>
      <c r="F49">
        <v>4.2919999999999998</v>
      </c>
      <c r="G49">
        <f t="shared" si="0"/>
        <v>106.44932559999999</v>
      </c>
    </row>
    <row r="50" spans="2:7">
      <c r="B50" t="s">
        <v>198</v>
      </c>
      <c r="C50">
        <v>2</v>
      </c>
      <c r="D50">
        <v>2.92</v>
      </c>
      <c r="F50">
        <v>4.2919999999999998</v>
      </c>
      <c r="G50">
        <f t="shared" si="0"/>
        <v>269.70241279999999</v>
      </c>
    </row>
    <row r="51" spans="2:7">
      <c r="B51" t="s">
        <v>199</v>
      </c>
      <c r="C51">
        <v>-2</v>
      </c>
      <c r="D51">
        <v>0.71</v>
      </c>
      <c r="F51">
        <v>2.1</v>
      </c>
      <c r="G51">
        <f t="shared" si="0"/>
        <v>-32.086319999999994</v>
      </c>
    </row>
    <row r="52" spans="2:7">
      <c r="B52" t="s">
        <v>200</v>
      </c>
      <c r="C52">
        <v>2</v>
      </c>
      <c r="D52">
        <v>2.19</v>
      </c>
      <c r="F52">
        <v>4.2919999999999998</v>
      </c>
      <c r="G52">
        <f t="shared" si="0"/>
        <v>202.27680959999998</v>
      </c>
    </row>
    <row r="53" spans="2:7">
      <c r="B53" t="s">
        <v>201</v>
      </c>
      <c r="C53">
        <v>-1</v>
      </c>
      <c r="D53">
        <v>0.87</v>
      </c>
      <c r="F53">
        <v>2.1</v>
      </c>
      <c r="G53">
        <f t="shared" si="0"/>
        <v>-19.658519999999999</v>
      </c>
    </row>
    <row r="54" spans="2:7">
      <c r="B54" t="s">
        <v>202</v>
      </c>
      <c r="C54">
        <v>1</v>
      </c>
      <c r="D54">
        <v>7.0350000000000001</v>
      </c>
      <c r="F54">
        <v>4.2919999999999998</v>
      </c>
      <c r="G54">
        <f t="shared" si="0"/>
        <v>324.88980719999995</v>
      </c>
    </row>
    <row r="55" spans="2:7">
      <c r="B55" t="s">
        <v>203</v>
      </c>
      <c r="C55">
        <v>1</v>
      </c>
      <c r="D55">
        <v>0.58499999999999996</v>
      </c>
      <c r="F55">
        <v>4.2919999999999998</v>
      </c>
      <c r="G55">
        <f t="shared" si="0"/>
        <v>27.016423199999998</v>
      </c>
    </row>
    <row r="58" spans="2:7">
      <c r="G58">
        <f>SUM(G43:G57)</f>
        <v>1443.0253646399997</v>
      </c>
    </row>
    <row r="59" spans="2:7">
      <c r="G59">
        <f>G58*10%</f>
        <v>144.30253646399999</v>
      </c>
    </row>
    <row r="60" spans="2:7">
      <c r="G60">
        <f>SUM(G58:G59)</f>
        <v>1587.3279011039997</v>
      </c>
    </row>
    <row r="61" spans="2:7">
      <c r="G61">
        <v>1585</v>
      </c>
    </row>
    <row r="65" spans="2:7">
      <c r="B65" s="23" t="s">
        <v>204</v>
      </c>
    </row>
    <row r="66" spans="2:7">
      <c r="B66" t="s">
        <v>193</v>
      </c>
      <c r="C66">
        <v>2</v>
      </c>
      <c r="D66">
        <v>2.6</v>
      </c>
      <c r="F66">
        <v>4.2919999999999998</v>
      </c>
      <c r="G66">
        <f>F66*C66*D66*10.76</f>
        <v>240.145984</v>
      </c>
    </row>
    <row r="67" spans="2:7">
      <c r="B67" t="s">
        <v>195</v>
      </c>
      <c r="C67">
        <v>4</v>
      </c>
      <c r="D67">
        <v>0.70599999999999996</v>
      </c>
      <c r="F67">
        <v>4.2919999999999998</v>
      </c>
      <c r="G67">
        <f t="shared" ref="G67:G78" si="1">F67*C67*D67*10.76</f>
        <v>130.41774207999998</v>
      </c>
    </row>
    <row r="68" spans="2:7">
      <c r="B68" t="s">
        <v>194</v>
      </c>
      <c r="C68">
        <v>2</v>
      </c>
      <c r="D68">
        <v>4.4400000000000004</v>
      </c>
      <c r="F68">
        <v>4.2919999999999998</v>
      </c>
      <c r="G68">
        <f t="shared" si="1"/>
        <v>410.09544959999999</v>
      </c>
    </row>
    <row r="69" spans="2:7">
      <c r="B69" t="s">
        <v>196</v>
      </c>
      <c r="C69">
        <v>2</v>
      </c>
      <c r="D69">
        <v>1.68</v>
      </c>
      <c r="F69">
        <v>4.2919999999999998</v>
      </c>
      <c r="G69">
        <f t="shared" si="1"/>
        <v>155.17125119999997</v>
      </c>
    </row>
    <row r="70" spans="2:7">
      <c r="B70" t="s">
        <v>197</v>
      </c>
      <c r="C70">
        <v>2</v>
      </c>
      <c r="D70">
        <v>1.38</v>
      </c>
      <c r="F70">
        <v>4.2919999999999998</v>
      </c>
      <c r="G70">
        <f t="shared" si="1"/>
        <v>127.46209919999997</v>
      </c>
    </row>
    <row r="71" spans="2:7">
      <c r="B71" t="s">
        <v>197</v>
      </c>
      <c r="C71">
        <v>2</v>
      </c>
      <c r="D71">
        <v>0.71</v>
      </c>
      <c r="F71">
        <v>4.2919999999999998</v>
      </c>
      <c r="G71">
        <f t="shared" si="1"/>
        <v>65.578326399999995</v>
      </c>
    </row>
    <row r="72" spans="2:7">
      <c r="B72" t="s">
        <v>197</v>
      </c>
      <c r="C72">
        <v>2</v>
      </c>
      <c r="D72">
        <v>2.3050000000000002</v>
      </c>
      <c r="F72">
        <v>4.2919999999999998</v>
      </c>
      <c r="G72">
        <f t="shared" si="1"/>
        <v>212.89865119999999</v>
      </c>
    </row>
    <row r="73" spans="2:7">
      <c r="B73" t="s">
        <v>198</v>
      </c>
      <c r="C73">
        <v>4</v>
      </c>
      <c r="D73">
        <v>2.92</v>
      </c>
      <c r="F73">
        <v>4.2919999999999998</v>
      </c>
      <c r="G73">
        <f t="shared" si="1"/>
        <v>539.40482559999998</v>
      </c>
    </row>
    <row r="74" spans="2:7">
      <c r="B74" t="s">
        <v>199</v>
      </c>
      <c r="C74">
        <v>-4</v>
      </c>
      <c r="D74">
        <v>0.71</v>
      </c>
      <c r="F74">
        <v>2.1</v>
      </c>
      <c r="G74">
        <f t="shared" si="1"/>
        <v>-64.172639999999987</v>
      </c>
    </row>
    <row r="75" spans="2:7">
      <c r="B75" t="s">
        <v>200</v>
      </c>
      <c r="C75">
        <v>4</v>
      </c>
      <c r="D75">
        <v>2.19</v>
      </c>
      <c r="F75">
        <v>4.2919999999999998</v>
      </c>
      <c r="G75">
        <f t="shared" si="1"/>
        <v>404.55361919999996</v>
      </c>
    </row>
    <row r="76" spans="2:7">
      <c r="B76" t="s">
        <v>201</v>
      </c>
      <c r="C76">
        <v>-2</v>
      </c>
      <c r="D76">
        <v>0.87</v>
      </c>
      <c r="F76">
        <v>2.1</v>
      </c>
      <c r="G76">
        <f t="shared" si="1"/>
        <v>-39.317039999999999</v>
      </c>
    </row>
    <row r="77" spans="2:7">
      <c r="B77" t="s">
        <v>202</v>
      </c>
      <c r="C77">
        <v>1</v>
      </c>
      <c r="D77">
        <v>7.0350000000000001</v>
      </c>
      <c r="F77">
        <v>4.2919999999999998</v>
      </c>
      <c r="G77">
        <f t="shared" si="1"/>
        <v>324.88980719999995</v>
      </c>
    </row>
    <row r="78" spans="2:7">
      <c r="B78" t="s">
        <v>203</v>
      </c>
      <c r="C78">
        <v>2</v>
      </c>
      <c r="D78">
        <v>0.58499999999999996</v>
      </c>
      <c r="F78">
        <v>4.2919999999999998</v>
      </c>
      <c r="G78">
        <f t="shared" si="1"/>
        <v>54.032846399999997</v>
      </c>
    </row>
    <row r="80" spans="2:7">
      <c r="G80">
        <f>SUM(G66:G79)</f>
        <v>2561.1609220799996</v>
      </c>
    </row>
    <row r="81" spans="2:7">
      <c r="G81">
        <f>G80*10%</f>
        <v>256.116092208</v>
      </c>
    </row>
    <row r="82" spans="2:7">
      <c r="G82">
        <f>SUM(G80:G81)</f>
        <v>2817.2770142879995</v>
      </c>
    </row>
    <row r="83" spans="2:7">
      <c r="G83">
        <v>2820</v>
      </c>
    </row>
    <row r="85" spans="2:7">
      <c r="B85" s="23" t="s">
        <v>209</v>
      </c>
    </row>
    <row r="86" spans="2:7">
      <c r="B86" t="s">
        <v>210</v>
      </c>
      <c r="C86">
        <v>1</v>
      </c>
      <c r="D86">
        <v>1.2749999999999999</v>
      </c>
      <c r="F86">
        <v>3.28</v>
      </c>
      <c r="G86">
        <f>F86*D86*C86</f>
        <v>4.1819999999999995</v>
      </c>
    </row>
    <row r="87" spans="2:7">
      <c r="B87" t="s">
        <v>211</v>
      </c>
      <c r="C87">
        <v>1</v>
      </c>
      <c r="D87">
        <v>2.1349999999999998</v>
      </c>
      <c r="F87">
        <v>3.28</v>
      </c>
      <c r="G87">
        <f t="shared" ref="G87:G88" si="2">F87*D87*C87</f>
        <v>7.0027999999999988</v>
      </c>
    </row>
    <row r="88" spans="2:7">
      <c r="B88" t="s">
        <v>212</v>
      </c>
      <c r="C88">
        <v>1</v>
      </c>
      <c r="D88">
        <v>1.27</v>
      </c>
      <c r="F88">
        <v>3.28</v>
      </c>
      <c r="G88">
        <f t="shared" si="2"/>
        <v>4.1655999999999995</v>
      </c>
    </row>
    <row r="90" spans="2:7">
      <c r="G90">
        <f>SUM(G86:G89)</f>
        <v>15.350399999999999</v>
      </c>
    </row>
    <row r="91" spans="2:7">
      <c r="G91">
        <f>G90*10%</f>
        <v>1.53504</v>
      </c>
    </row>
    <row r="92" spans="2:7">
      <c r="G92">
        <f>SUM(G90:G91)</f>
        <v>16.885439999999999</v>
      </c>
    </row>
    <row r="93" spans="2:7">
      <c r="G93">
        <v>17</v>
      </c>
    </row>
    <row r="95" spans="2:7">
      <c r="B95" s="23" t="s">
        <v>207</v>
      </c>
    </row>
    <row r="96" spans="2:7">
      <c r="B96" t="s">
        <v>205</v>
      </c>
      <c r="C96">
        <v>1</v>
      </c>
      <c r="D96">
        <v>0.42</v>
      </c>
      <c r="E96">
        <v>1.4450000000000001</v>
      </c>
      <c r="F96">
        <v>10.76</v>
      </c>
      <c r="G96">
        <f>F96*E96*D96*C96</f>
        <v>6.5302439999999997</v>
      </c>
    </row>
    <row r="97" spans="2:7">
      <c r="B97" t="s">
        <v>208</v>
      </c>
      <c r="C97">
        <v>1</v>
      </c>
      <c r="D97">
        <v>1.31</v>
      </c>
      <c r="E97">
        <v>0.46500000000000002</v>
      </c>
      <c r="F97">
        <v>10.76</v>
      </c>
      <c r="G97">
        <f t="shared" ref="G97" si="3">F97*E97*D97*C97</f>
        <v>6.5544540000000007</v>
      </c>
    </row>
    <row r="98" spans="2:7">
      <c r="B98" t="s">
        <v>206</v>
      </c>
      <c r="C98">
        <v>1</v>
      </c>
      <c r="D98">
        <v>0.75</v>
      </c>
      <c r="E98">
        <v>3.35</v>
      </c>
      <c r="F98">
        <v>10.76</v>
      </c>
      <c r="G98">
        <f>F98*E98*D98*C98</f>
        <v>27.034500000000001</v>
      </c>
    </row>
    <row r="100" spans="2:7">
      <c r="G100">
        <f>SUM(G96:G99)</f>
        <v>40.119197999999997</v>
      </c>
    </row>
    <row r="101" spans="2:7">
      <c r="G101">
        <f>G100*10%</f>
        <v>4.0119198000000003</v>
      </c>
    </row>
    <row r="102" spans="2:7">
      <c r="G102">
        <f>SUM(G100:G101)</f>
        <v>44.131117799999998</v>
      </c>
    </row>
    <row r="103" spans="2:7">
      <c r="G103">
        <v>45</v>
      </c>
    </row>
    <row r="105" spans="2:7">
      <c r="B105" s="23" t="s">
        <v>213</v>
      </c>
    </row>
    <row r="106" spans="2:7">
      <c r="B106" t="s">
        <v>185</v>
      </c>
    </row>
    <row r="107" spans="2:7">
      <c r="B107" t="s">
        <v>214</v>
      </c>
      <c r="C107">
        <v>1</v>
      </c>
      <c r="D107">
        <v>67.599000000000004</v>
      </c>
      <c r="F107">
        <v>10.76</v>
      </c>
      <c r="G107">
        <f>F107*D107*C107</f>
        <v>727.36523999999997</v>
      </c>
    </row>
    <row r="108" spans="2:7">
      <c r="G108">
        <f>G107*10%</f>
        <v>72.736524000000003</v>
      </c>
    </row>
    <row r="109" spans="2:7">
      <c r="G109">
        <f>SUM(G107:G108)</f>
        <v>800.101764</v>
      </c>
    </row>
    <row r="110" spans="2:7">
      <c r="G110">
        <v>800</v>
      </c>
    </row>
    <row r="112" spans="2:7">
      <c r="B112" s="23" t="s">
        <v>215</v>
      </c>
      <c r="C112">
        <v>1</v>
      </c>
      <c r="D112">
        <v>75.932000000000002</v>
      </c>
      <c r="F112">
        <v>3.28</v>
      </c>
      <c r="G112">
        <f>F112*D112*C112</f>
        <v>249.05696</v>
      </c>
    </row>
    <row r="113" spans="2:7">
      <c r="G113">
        <f>G112*10%</f>
        <v>24.905696000000002</v>
      </c>
    </row>
    <row r="114" spans="2:7">
      <c r="G114">
        <f>SUM(G112:G113)</f>
        <v>273.96265599999998</v>
      </c>
    </row>
    <row r="115" spans="2:7">
      <c r="G115">
        <v>275</v>
      </c>
    </row>
    <row r="117" spans="2:7">
      <c r="B117" s="23" t="s">
        <v>216</v>
      </c>
    </row>
    <row r="118" spans="2:7">
      <c r="B118" t="s">
        <v>217</v>
      </c>
      <c r="C118">
        <v>1</v>
      </c>
      <c r="D118">
        <v>0.875</v>
      </c>
      <c r="F118">
        <v>3.28</v>
      </c>
      <c r="G118">
        <f>F118*D118*C118</f>
        <v>2.8699999999999997</v>
      </c>
    </row>
    <row r="119" spans="2:7">
      <c r="B119" t="s">
        <v>218</v>
      </c>
      <c r="C119">
        <v>1</v>
      </c>
      <c r="D119">
        <v>0.87</v>
      </c>
      <c r="F119">
        <v>3.28</v>
      </c>
      <c r="G119">
        <f t="shared" ref="G119:G122" si="4">F119*D119*C119</f>
        <v>2.8535999999999997</v>
      </c>
    </row>
    <row r="120" spans="2:7">
      <c r="B120" t="s">
        <v>219</v>
      </c>
      <c r="C120">
        <v>1</v>
      </c>
      <c r="D120">
        <v>0.71499999999999997</v>
      </c>
      <c r="F120">
        <v>3.28</v>
      </c>
      <c r="G120">
        <f t="shared" si="4"/>
        <v>2.3451999999999997</v>
      </c>
    </row>
    <row r="121" spans="2:7">
      <c r="B121" t="s">
        <v>220</v>
      </c>
      <c r="C121">
        <v>1</v>
      </c>
      <c r="D121">
        <v>0.71499999999999997</v>
      </c>
      <c r="F121">
        <v>3.28</v>
      </c>
      <c r="G121">
        <f t="shared" si="4"/>
        <v>2.3451999999999997</v>
      </c>
    </row>
    <row r="122" spans="2:7">
      <c r="B122" t="s">
        <v>221</v>
      </c>
      <c r="C122">
        <v>1</v>
      </c>
      <c r="D122">
        <v>1.05</v>
      </c>
      <c r="F122">
        <v>3.28</v>
      </c>
      <c r="G122">
        <f t="shared" si="4"/>
        <v>3.444</v>
      </c>
    </row>
    <row r="125" spans="2:7">
      <c r="G125">
        <f>SUM(G118:G122)</f>
        <v>13.858000000000001</v>
      </c>
    </row>
    <row r="126" spans="2:7">
      <c r="G126">
        <f>G125*10%</f>
        <v>1.3858000000000001</v>
      </c>
    </row>
    <row r="127" spans="2:7">
      <c r="G127">
        <f>SUM(G125:G126)</f>
        <v>15.2438</v>
      </c>
    </row>
    <row r="128" spans="2:7">
      <c r="G128">
        <v>15</v>
      </c>
    </row>
    <row r="130" spans="2:7">
      <c r="B130" s="23" t="s">
        <v>251</v>
      </c>
    </row>
    <row r="131" spans="2:7">
      <c r="B131" t="s">
        <v>252</v>
      </c>
      <c r="C131">
        <v>1</v>
      </c>
      <c r="D131">
        <v>21.565000000000001</v>
      </c>
      <c r="E131">
        <v>2.4</v>
      </c>
      <c r="F131">
        <v>10.76</v>
      </c>
      <c r="G131">
        <f>F131*D131*C131*E131</f>
        <v>556.89455999999996</v>
      </c>
    </row>
    <row r="132" spans="2:7" ht="28.8">
      <c r="B132" s="22" t="s">
        <v>253</v>
      </c>
      <c r="C132">
        <v>1</v>
      </c>
      <c r="D132">
        <v>29.324999999999999</v>
      </c>
      <c r="E132">
        <v>2.4</v>
      </c>
      <c r="F132">
        <v>10.76</v>
      </c>
      <c r="G132">
        <f>F132*D132*C132*E132</f>
        <v>757.28879999999992</v>
      </c>
    </row>
    <row r="133" spans="2:7">
      <c r="B133" t="s">
        <v>254</v>
      </c>
      <c r="C133">
        <v>1</v>
      </c>
      <c r="D133">
        <v>3.1949999999999998</v>
      </c>
      <c r="E133">
        <v>2.4</v>
      </c>
      <c r="F133">
        <v>10.76</v>
      </c>
      <c r="G133">
        <f>F133*D133*C133*E133</f>
        <v>82.507679999999993</v>
      </c>
    </row>
    <row r="134" spans="2:7">
      <c r="B134" t="s">
        <v>258</v>
      </c>
      <c r="C134">
        <v>-1</v>
      </c>
      <c r="D134">
        <v>2.7450000000000001</v>
      </c>
      <c r="E134">
        <v>2.4</v>
      </c>
      <c r="F134">
        <v>10.76</v>
      </c>
      <c r="G134">
        <f>F134*D134*C134*E134</f>
        <v>-70.886880000000005</v>
      </c>
    </row>
    <row r="135" spans="2:7">
      <c r="C135">
        <v>1</v>
      </c>
      <c r="D135">
        <v>1.4450000000000001</v>
      </c>
      <c r="E135">
        <v>2.4</v>
      </c>
      <c r="F135">
        <v>10.76</v>
      </c>
      <c r="G135">
        <f>F135*D135*C135*E135</f>
        <v>37.31568</v>
      </c>
    </row>
    <row r="136" spans="2:7">
      <c r="G136">
        <f>SUM(G131:G135)</f>
        <v>1363.1198399999998</v>
      </c>
    </row>
    <row r="137" spans="2:7">
      <c r="G137">
        <f>G136*10%</f>
        <v>136.311984</v>
      </c>
    </row>
    <row r="138" spans="2:7">
      <c r="G138">
        <f>SUM(G136:G137)</f>
        <v>1499.4318239999998</v>
      </c>
    </row>
    <row r="139" spans="2:7">
      <c r="G139">
        <v>1500</v>
      </c>
    </row>
    <row r="140" spans="2:7">
      <c r="B140" t="s">
        <v>288</v>
      </c>
    </row>
    <row r="141" spans="2:7">
      <c r="B141" t="s">
        <v>289</v>
      </c>
      <c r="C141">
        <v>1</v>
      </c>
      <c r="D141">
        <v>16.170000000000002</v>
      </c>
      <c r="F141">
        <v>8</v>
      </c>
      <c r="G141">
        <f>F141*D141*C141</f>
        <v>129.36000000000001</v>
      </c>
    </row>
    <row r="142" spans="2:7">
      <c r="C142">
        <v>1</v>
      </c>
      <c r="D142">
        <v>5.92</v>
      </c>
      <c r="F142">
        <v>8</v>
      </c>
      <c r="G142">
        <f t="shared" ref="G142:G143" si="5">F142*D142*C142</f>
        <v>47.36</v>
      </c>
    </row>
    <row r="143" spans="2:7">
      <c r="C143">
        <v>1</v>
      </c>
      <c r="D143">
        <v>9</v>
      </c>
      <c r="F143">
        <v>8</v>
      </c>
      <c r="G143">
        <f t="shared" si="5"/>
        <v>72</v>
      </c>
    </row>
    <row r="144" spans="2:7">
      <c r="G144">
        <f t="shared" ref="G144" si="6">F144*D144*C144</f>
        <v>0</v>
      </c>
    </row>
    <row r="146" spans="2:7">
      <c r="G146">
        <f>SUM(G141:G145)</f>
        <v>248.72000000000003</v>
      </c>
    </row>
    <row r="147" spans="2:7">
      <c r="G147">
        <f>G146*10%</f>
        <v>24.872000000000003</v>
      </c>
    </row>
    <row r="148" spans="2:7">
      <c r="G148">
        <f>SUM(G146:G147)</f>
        <v>273.59200000000004</v>
      </c>
    </row>
    <row r="149" spans="2:7">
      <c r="G149">
        <v>275</v>
      </c>
    </row>
    <row r="152" spans="2:7">
      <c r="B152" t="s">
        <v>257</v>
      </c>
    </row>
    <row r="153" spans="2:7">
      <c r="B153" t="s">
        <v>258</v>
      </c>
      <c r="C153">
        <v>1</v>
      </c>
      <c r="D153">
        <v>2.7450000000000001</v>
      </c>
      <c r="E153">
        <v>2.4</v>
      </c>
      <c r="F153">
        <v>10.76</v>
      </c>
      <c r="G153">
        <f>F153*D153*C153*E153</f>
        <v>70.886880000000005</v>
      </c>
    </row>
    <row r="154" spans="2:7">
      <c r="G154">
        <f>G153*10%</f>
        <v>7.0886880000000012</v>
      </c>
    </row>
    <row r="155" spans="2:7">
      <c r="G155">
        <f>SUM(G153:G154)</f>
        <v>77.97556800000001</v>
      </c>
    </row>
    <row r="156" spans="2:7">
      <c r="G156">
        <v>80</v>
      </c>
    </row>
    <row r="162" spans="2:7">
      <c r="B162" t="s">
        <v>251</v>
      </c>
    </row>
    <row r="163" spans="2:7">
      <c r="B163" t="s">
        <v>255</v>
      </c>
      <c r="C163">
        <v>1</v>
      </c>
      <c r="D163">
        <v>4.59</v>
      </c>
      <c r="E163">
        <v>2.6</v>
      </c>
      <c r="F163">
        <v>10.76</v>
      </c>
      <c r="G163">
        <f>F163*E163*D163*C163</f>
        <v>128.40984</v>
      </c>
    </row>
    <row r="164" spans="2:7">
      <c r="C164">
        <v>1</v>
      </c>
      <c r="D164">
        <v>0.875</v>
      </c>
      <c r="E164">
        <v>2.6</v>
      </c>
      <c r="F164">
        <v>10.76</v>
      </c>
      <c r="G164">
        <f>F164*E164*D164*C164</f>
        <v>24.478999999999999</v>
      </c>
    </row>
    <row r="166" spans="2:7">
      <c r="G166">
        <f>SUM(G163:G165)</f>
        <v>152.88884000000002</v>
      </c>
    </row>
    <row r="167" spans="2:7">
      <c r="G167">
        <f>G166*10%</f>
        <v>15.288884000000003</v>
      </c>
    </row>
    <row r="168" spans="2:7">
      <c r="G168">
        <f>SUM(G166:G167)</f>
        <v>168.17772400000001</v>
      </c>
    </row>
    <row r="169" spans="2:7">
      <c r="G169">
        <v>170</v>
      </c>
    </row>
    <row r="172" spans="2:7">
      <c r="B172" t="s">
        <v>259</v>
      </c>
    </row>
    <row r="173" spans="2:7">
      <c r="B173" t="s">
        <v>261</v>
      </c>
      <c r="C173">
        <v>2</v>
      </c>
      <c r="D173">
        <v>7</v>
      </c>
      <c r="G173">
        <f>D173*C173</f>
        <v>14</v>
      </c>
    </row>
    <row r="174" spans="2:7">
      <c r="C174">
        <v>1</v>
      </c>
      <c r="D174">
        <v>2.5</v>
      </c>
      <c r="G174">
        <f t="shared" ref="G174:G176" si="7">D174*C174</f>
        <v>2.5</v>
      </c>
    </row>
    <row r="175" spans="2:7">
      <c r="B175" t="s">
        <v>260</v>
      </c>
      <c r="C175">
        <v>2</v>
      </c>
      <c r="D175">
        <v>7</v>
      </c>
      <c r="G175">
        <f t="shared" si="7"/>
        <v>14</v>
      </c>
    </row>
    <row r="176" spans="2:7">
      <c r="C176">
        <v>1</v>
      </c>
      <c r="D176">
        <v>3.25</v>
      </c>
      <c r="G176">
        <f t="shared" si="7"/>
        <v>3.25</v>
      </c>
    </row>
    <row r="178" spans="2:7">
      <c r="G178">
        <f>SUM(G173:G177)</f>
        <v>33.75</v>
      </c>
    </row>
    <row r="179" spans="2:7">
      <c r="G179">
        <f>G178*10%</f>
        <v>3.375</v>
      </c>
    </row>
    <row r="180" spans="2:7">
      <c r="G180">
        <f>SUM(G178:G179)</f>
        <v>37.125</v>
      </c>
    </row>
    <row r="181" spans="2:7">
      <c r="G181">
        <v>37</v>
      </c>
    </row>
    <row r="182" spans="2:7">
      <c r="B182" t="s">
        <v>265</v>
      </c>
    </row>
    <row r="183" spans="2:7">
      <c r="B183" t="s">
        <v>266</v>
      </c>
    </row>
    <row r="184" spans="2:7">
      <c r="B184" t="s">
        <v>267</v>
      </c>
      <c r="C184">
        <v>1</v>
      </c>
    </row>
    <row r="187" spans="2:7">
      <c r="B187" t="s">
        <v>269</v>
      </c>
      <c r="C187">
        <v>1</v>
      </c>
    </row>
    <row r="191" spans="2:7">
      <c r="B191" t="s">
        <v>270</v>
      </c>
    </row>
    <row r="192" spans="2:7">
      <c r="B192" t="s">
        <v>271</v>
      </c>
      <c r="C192">
        <v>2</v>
      </c>
    </row>
    <row r="194" spans="2:7">
      <c r="B194" t="s">
        <v>272</v>
      </c>
    </row>
    <row r="195" spans="2:7">
      <c r="B195" t="s">
        <v>276</v>
      </c>
      <c r="C195">
        <v>1</v>
      </c>
      <c r="D195">
        <v>1.36</v>
      </c>
      <c r="F195">
        <v>0.9</v>
      </c>
      <c r="G195">
        <f>F195*D195*C195</f>
        <v>1.2240000000000002</v>
      </c>
    </row>
    <row r="196" spans="2:7">
      <c r="B196" t="s">
        <v>520</v>
      </c>
      <c r="C196">
        <v>1</v>
      </c>
      <c r="D196">
        <v>1.1499999999999999</v>
      </c>
      <c r="F196">
        <v>0.9</v>
      </c>
      <c r="G196">
        <f>F196*D196*C196</f>
        <v>1.0349999999999999</v>
      </c>
    </row>
    <row r="197" spans="2:7">
      <c r="G197">
        <f t="shared" ref="G197" si="8">F197*D197*C197</f>
        <v>0</v>
      </c>
    </row>
    <row r="198" spans="2:7">
      <c r="G198">
        <f>SUM(G195:G197)</f>
        <v>2.2590000000000003</v>
      </c>
    </row>
    <row r="199" spans="2:7">
      <c r="G199">
        <f>G198*10.76</f>
        <v>24.306840000000005</v>
      </c>
    </row>
    <row r="200" spans="2:7">
      <c r="G200">
        <f>G199*10%</f>
        <v>2.4306840000000007</v>
      </c>
    </row>
    <row r="201" spans="2:7">
      <c r="G201">
        <f>SUM(G199:G200)</f>
        <v>26.737524000000004</v>
      </c>
    </row>
    <row r="202" spans="2:7">
      <c r="G202">
        <v>27</v>
      </c>
    </row>
    <row r="204" spans="2:7">
      <c r="B204" t="s">
        <v>273</v>
      </c>
    </row>
    <row r="205" spans="2:7">
      <c r="B205" t="s">
        <v>274</v>
      </c>
      <c r="C205">
        <v>1</v>
      </c>
      <c r="D205">
        <v>1.31</v>
      </c>
      <c r="F205">
        <v>0.75</v>
      </c>
      <c r="G205">
        <f>F205*D205*C205*10.76</f>
        <v>10.5717</v>
      </c>
    </row>
    <row r="208" spans="2:7">
      <c r="G208">
        <f>SUM(G205:G207)</f>
        <v>10.5717</v>
      </c>
    </row>
    <row r="210" spans="2:7">
      <c r="G210">
        <f>G208*10%</f>
        <v>1.0571699999999999</v>
      </c>
    </row>
    <row r="211" spans="2:7">
      <c r="G211">
        <f>SUM(G208:G210)</f>
        <v>11.628869999999999</v>
      </c>
    </row>
    <row r="212" spans="2:7">
      <c r="G212">
        <v>12</v>
      </c>
    </row>
    <row r="213" spans="2:7">
      <c r="B213" t="s">
        <v>275</v>
      </c>
    </row>
    <row r="214" spans="2:7">
      <c r="B214" t="s">
        <v>276</v>
      </c>
      <c r="C214">
        <v>1</v>
      </c>
      <c r="D214">
        <v>1.36</v>
      </c>
      <c r="F214">
        <v>0.35</v>
      </c>
      <c r="G214">
        <f>F214*D214*C214</f>
        <v>0.47599999999999998</v>
      </c>
    </row>
    <row r="217" spans="2:7">
      <c r="G217">
        <f>SUM(G214:G216)</f>
        <v>0.47599999999999998</v>
      </c>
    </row>
    <row r="218" spans="2:7">
      <c r="G218">
        <f>G217*10.76</f>
        <v>5.1217600000000001</v>
      </c>
    </row>
    <row r="219" spans="2:7">
      <c r="G219">
        <f>G218*10%</f>
        <v>0.51217600000000008</v>
      </c>
    </row>
    <row r="220" spans="2:7">
      <c r="B220" t="s">
        <v>268</v>
      </c>
      <c r="G220">
        <f>SUM(G218:G219)</f>
        <v>5.6339360000000003</v>
      </c>
    </row>
    <row r="221" spans="2:7">
      <c r="G221">
        <v>6</v>
      </c>
    </row>
    <row r="223" spans="2:7">
      <c r="B223" s="23" t="s">
        <v>277</v>
      </c>
    </row>
    <row r="224" spans="2:7">
      <c r="C224">
        <v>1</v>
      </c>
      <c r="D224">
        <v>3.35</v>
      </c>
      <c r="F224">
        <v>0.82499999999999996</v>
      </c>
      <c r="G224">
        <f>F224*D224*C224</f>
        <v>2.7637499999999999</v>
      </c>
    </row>
    <row r="225" spans="2:8">
      <c r="G225">
        <f>G224*10%</f>
        <v>0.27637499999999998</v>
      </c>
    </row>
    <row r="226" spans="2:8">
      <c r="G226">
        <f>SUM(G224:G225)</f>
        <v>3.0401249999999997</v>
      </c>
    </row>
    <row r="227" spans="2:8">
      <c r="G227">
        <f>G226*10.76</f>
        <v>32.711744999999993</v>
      </c>
    </row>
    <row r="228" spans="2:8">
      <c r="G228">
        <v>33</v>
      </c>
    </row>
    <row r="233" spans="2:8">
      <c r="B233" s="23" t="s">
        <v>278</v>
      </c>
    </row>
    <row r="234" spans="2:8">
      <c r="C234">
        <v>1</v>
      </c>
      <c r="D234">
        <v>1.1499999999999999</v>
      </c>
      <c r="F234">
        <v>0.75</v>
      </c>
      <c r="G234">
        <f>F234*D234*C234*10.76</f>
        <v>9.2805</v>
      </c>
    </row>
    <row r="235" spans="2:8">
      <c r="G235">
        <f>G234*10%</f>
        <v>0.92805000000000004</v>
      </c>
    </row>
    <row r="236" spans="2:8">
      <c r="G236">
        <f>SUM(G234:G235)</f>
        <v>10.208550000000001</v>
      </c>
    </row>
    <row r="237" spans="2:8">
      <c r="G237">
        <v>10</v>
      </c>
    </row>
    <row r="240" spans="2:8">
      <c r="B240" s="231" t="s">
        <v>279</v>
      </c>
      <c r="C240" s="232"/>
      <c r="D240" s="232"/>
      <c r="E240" s="232"/>
      <c r="F240" s="232"/>
      <c r="G240" s="232"/>
      <c r="H240" s="232"/>
    </row>
    <row r="241" spans="2:9">
      <c r="B241" s="232" t="s">
        <v>280</v>
      </c>
      <c r="C241" s="232">
        <v>2</v>
      </c>
      <c r="D241" s="232">
        <v>1.1499999999999999</v>
      </c>
      <c r="E241" s="232"/>
      <c r="F241" s="232"/>
      <c r="G241" s="232">
        <f>D241*C241*3.28</f>
        <v>7.5439999999999987</v>
      </c>
      <c r="H241" s="232"/>
    </row>
    <row r="242" spans="2:9">
      <c r="B242" s="232"/>
      <c r="C242" s="232"/>
      <c r="D242" s="232"/>
      <c r="E242" s="232"/>
      <c r="F242" s="232"/>
      <c r="G242" s="232">
        <f>G241*1%</f>
        <v>7.5439999999999993E-2</v>
      </c>
      <c r="H242" s="232"/>
    </row>
    <row r="243" spans="2:9">
      <c r="B243" s="232"/>
      <c r="C243" s="232"/>
      <c r="D243" s="232"/>
      <c r="E243" s="232"/>
      <c r="F243" s="232"/>
      <c r="G243" s="232">
        <f>SUM(G241:G242)</f>
        <v>7.6194399999999991</v>
      </c>
      <c r="H243" s="232"/>
    </row>
    <row r="244" spans="2:9">
      <c r="B244" s="232"/>
      <c r="C244" s="232"/>
      <c r="D244" s="232"/>
      <c r="E244" s="232"/>
      <c r="F244" s="232"/>
      <c r="G244" s="232">
        <v>8</v>
      </c>
      <c r="H244" s="232" t="s">
        <v>450</v>
      </c>
      <c r="I244" t="s">
        <v>521</v>
      </c>
    </row>
    <row r="251" spans="2:9">
      <c r="B251" s="23" t="s">
        <v>286</v>
      </c>
    </row>
    <row r="252" spans="2:9">
      <c r="B252" t="s">
        <v>287</v>
      </c>
      <c r="C252">
        <v>1</v>
      </c>
      <c r="D252">
        <v>1.5</v>
      </c>
      <c r="F252">
        <v>0.6</v>
      </c>
      <c r="G252">
        <f>F252*D252*C252*10.76</f>
        <v>9.6839999999999993</v>
      </c>
    </row>
    <row r="253" spans="2:9">
      <c r="G253">
        <f>G252*10%</f>
        <v>0.96839999999999993</v>
      </c>
    </row>
    <row r="254" spans="2:9">
      <c r="G254">
        <f>SUM(G252:G253)</f>
        <v>10.6524</v>
      </c>
    </row>
    <row r="255" spans="2:9">
      <c r="G255">
        <v>11</v>
      </c>
    </row>
    <row r="257" spans="2:7" ht="28.8">
      <c r="B257" s="30" t="s">
        <v>299</v>
      </c>
    </row>
    <row r="258" spans="2:7">
      <c r="B258" s="30"/>
      <c r="C258">
        <v>1</v>
      </c>
      <c r="D258">
        <v>4.92</v>
      </c>
      <c r="F258">
        <v>9</v>
      </c>
      <c r="G258">
        <f>F258*D258*C258</f>
        <v>44.28</v>
      </c>
    </row>
    <row r="259" spans="2:7">
      <c r="B259" s="30"/>
      <c r="C259">
        <v>1</v>
      </c>
      <c r="D259">
        <v>11.83</v>
      </c>
      <c r="F259">
        <v>9</v>
      </c>
      <c r="G259">
        <f t="shared" ref="G259" si="9">F259*D259*C259</f>
        <v>106.47</v>
      </c>
    </row>
    <row r="260" spans="2:7">
      <c r="B260" s="30" t="s">
        <v>295</v>
      </c>
      <c r="C260">
        <v>-1</v>
      </c>
      <c r="D260">
        <v>3.25</v>
      </c>
      <c r="F260">
        <v>7</v>
      </c>
      <c r="G260">
        <f>F260*D260*C260</f>
        <v>-22.75</v>
      </c>
    </row>
    <row r="261" spans="2:7">
      <c r="B261" s="30"/>
    </row>
    <row r="262" spans="2:7">
      <c r="B262" s="30"/>
      <c r="G262">
        <f>SUM(G258:G261)</f>
        <v>128</v>
      </c>
    </row>
    <row r="263" spans="2:7">
      <c r="B263" s="30"/>
      <c r="G263">
        <f>G262*10%</f>
        <v>12.8</v>
      </c>
    </row>
    <row r="264" spans="2:7">
      <c r="G264">
        <f>SUM(G262:G263)</f>
        <v>140.80000000000001</v>
      </c>
    </row>
    <row r="265" spans="2:7">
      <c r="G265">
        <v>140</v>
      </c>
    </row>
    <row r="267" spans="2:7">
      <c r="B267" s="23" t="s">
        <v>440</v>
      </c>
    </row>
    <row r="268" spans="2:7">
      <c r="C268">
        <v>1</v>
      </c>
      <c r="D268">
        <f>2.45+0.15</f>
        <v>2.6</v>
      </c>
      <c r="F268">
        <v>0.95</v>
      </c>
      <c r="G268">
        <f>F268*D268*C268*10.76</f>
        <v>26.577199999999998</v>
      </c>
    </row>
    <row r="269" spans="2:7">
      <c r="G269">
        <f>G268*10%</f>
        <v>2.6577199999999999</v>
      </c>
    </row>
    <row r="270" spans="2:7">
      <c r="G270">
        <f>SUM(G268:G269)</f>
        <v>29.234919999999999</v>
      </c>
    </row>
    <row r="271" spans="2:7">
      <c r="G271">
        <v>30</v>
      </c>
    </row>
    <row r="277" spans="2:8" ht="28.8">
      <c r="B277" s="30" t="s">
        <v>299</v>
      </c>
    </row>
    <row r="278" spans="2:8">
      <c r="C278">
        <v>1</v>
      </c>
      <c r="D278">
        <v>18.75</v>
      </c>
      <c r="G278">
        <f>D278*C278</f>
        <v>18.75</v>
      </c>
      <c r="H278" t="s">
        <v>450</v>
      </c>
    </row>
    <row r="279" spans="2:8">
      <c r="C279">
        <v>1</v>
      </c>
      <c r="D279">
        <v>5.58</v>
      </c>
      <c r="G279">
        <f>D279*C279</f>
        <v>5.58</v>
      </c>
    </row>
    <row r="281" spans="2:8">
      <c r="G281">
        <f>SUM(G278:G280)</f>
        <v>24.33</v>
      </c>
    </row>
    <row r="282" spans="2:8">
      <c r="G282">
        <f>G281*10%</f>
        <v>2.4329999999999998</v>
      </c>
    </row>
    <row r="283" spans="2:8">
      <c r="G283">
        <f>SUM(G281:G282)</f>
        <v>26.762999999999998</v>
      </c>
    </row>
    <row r="284" spans="2:8">
      <c r="G284">
        <v>27</v>
      </c>
    </row>
    <row r="287" spans="2:8" ht="28.8">
      <c r="B287" s="30" t="s">
        <v>294</v>
      </c>
      <c r="C287">
        <v>1</v>
      </c>
      <c r="D287" t="s">
        <v>292</v>
      </c>
    </row>
    <row r="288" spans="2:8">
      <c r="B288" t="s">
        <v>293</v>
      </c>
    </row>
    <row r="293" spans="2:7">
      <c r="B293" t="s">
        <v>508</v>
      </c>
      <c r="C293">
        <v>2</v>
      </c>
      <c r="D293">
        <v>0.9</v>
      </c>
      <c r="F293">
        <v>2.0099999999999998</v>
      </c>
      <c r="G293">
        <f>F293*D293*C293*10.76</f>
        <v>38.929679999999998</v>
      </c>
    </row>
    <row r="300" spans="2:7">
      <c r="B300" s="23" t="s">
        <v>237</v>
      </c>
    </row>
    <row r="301" spans="2:7">
      <c r="B301" t="s">
        <v>45</v>
      </c>
    </row>
    <row r="302" spans="2:7">
      <c r="B302" t="s">
        <v>238</v>
      </c>
      <c r="C302">
        <v>1</v>
      </c>
      <c r="D302">
        <v>32.207999999999998</v>
      </c>
      <c r="F302">
        <v>10.76</v>
      </c>
      <c r="G302">
        <f>F302*D302*C302</f>
        <v>346.55807999999996</v>
      </c>
    </row>
    <row r="303" spans="2:7">
      <c r="B303" t="s">
        <v>242</v>
      </c>
      <c r="C303">
        <v>1</v>
      </c>
      <c r="D303">
        <v>1.92</v>
      </c>
      <c r="E303">
        <v>1.85</v>
      </c>
      <c r="F303">
        <v>10.76</v>
      </c>
      <c r="G303">
        <f>F303*D303*C303*E303</f>
        <v>38.219519999999996</v>
      </c>
    </row>
    <row r="304" spans="2:7">
      <c r="B304" t="s">
        <v>243</v>
      </c>
      <c r="C304">
        <v>1</v>
      </c>
      <c r="D304">
        <v>1.5249999999999999</v>
      </c>
      <c r="E304">
        <v>1.85</v>
      </c>
      <c r="F304">
        <v>10.76</v>
      </c>
      <c r="G304">
        <f t="shared" ref="G304:G311" si="10">F304*D304*C304*E304</f>
        <v>30.356649999999998</v>
      </c>
    </row>
    <row r="305" spans="2:7">
      <c r="B305" t="s">
        <v>243</v>
      </c>
      <c r="C305">
        <v>1</v>
      </c>
      <c r="D305">
        <v>1.385</v>
      </c>
      <c r="E305">
        <v>1.85</v>
      </c>
      <c r="F305">
        <v>10.76</v>
      </c>
      <c r="G305">
        <f t="shared" si="10"/>
        <v>27.56981</v>
      </c>
    </row>
    <row r="306" spans="2:7">
      <c r="B306" t="s">
        <v>244</v>
      </c>
      <c r="C306">
        <v>1</v>
      </c>
      <c r="D306">
        <v>2.9449999999999998</v>
      </c>
      <c r="E306">
        <v>1.85</v>
      </c>
      <c r="F306">
        <v>10.76</v>
      </c>
      <c r="G306">
        <f t="shared" si="10"/>
        <v>58.623170000000002</v>
      </c>
    </row>
    <row r="307" spans="2:7">
      <c r="B307" t="s">
        <v>244</v>
      </c>
      <c r="C307">
        <v>1</v>
      </c>
      <c r="D307">
        <v>1.2949999999999999</v>
      </c>
      <c r="E307">
        <v>1.85</v>
      </c>
      <c r="F307">
        <v>10.76</v>
      </c>
      <c r="G307">
        <f t="shared" si="10"/>
        <v>25.778269999999999</v>
      </c>
    </row>
    <row r="308" spans="2:7">
      <c r="B308" t="s">
        <v>245</v>
      </c>
      <c r="C308">
        <v>1</v>
      </c>
      <c r="D308">
        <v>0.57999999999999996</v>
      </c>
      <c r="E308">
        <v>1.85</v>
      </c>
      <c r="F308">
        <v>10.76</v>
      </c>
      <c r="G308">
        <f t="shared" si="10"/>
        <v>11.54548</v>
      </c>
    </row>
    <row r="309" spans="2:7">
      <c r="B309" t="s">
        <v>245</v>
      </c>
      <c r="C309">
        <v>2</v>
      </c>
      <c r="D309">
        <v>1.2949999999999999</v>
      </c>
      <c r="E309">
        <v>1.85</v>
      </c>
      <c r="F309">
        <v>10.76</v>
      </c>
      <c r="G309">
        <f t="shared" si="10"/>
        <v>51.556539999999998</v>
      </c>
    </row>
    <row r="310" spans="2:7">
      <c r="B310" t="s">
        <v>246</v>
      </c>
      <c r="C310">
        <v>1</v>
      </c>
      <c r="D310">
        <v>3.1749999999999998</v>
      </c>
      <c r="E310">
        <v>1.85</v>
      </c>
      <c r="F310">
        <v>10.76</v>
      </c>
      <c r="G310">
        <f t="shared" si="10"/>
        <v>63.201549999999997</v>
      </c>
    </row>
    <row r="311" spans="2:7">
      <c r="B311" t="s">
        <v>246</v>
      </c>
      <c r="C311">
        <v>1</v>
      </c>
      <c r="D311">
        <v>1.0049999999999999</v>
      </c>
      <c r="E311">
        <v>1.85</v>
      </c>
      <c r="F311">
        <v>10.76</v>
      </c>
      <c r="G311">
        <f t="shared" si="10"/>
        <v>20.00553</v>
      </c>
    </row>
    <row r="312" spans="2:7">
      <c r="B312" t="s">
        <v>239</v>
      </c>
      <c r="C312">
        <v>1</v>
      </c>
      <c r="D312">
        <v>1.4930000000000001</v>
      </c>
      <c r="F312">
        <v>10.76</v>
      </c>
      <c r="G312">
        <f>F312*D312*C312</f>
        <v>16.064679999999999</v>
      </c>
    </row>
    <row r="313" spans="2:7">
      <c r="B313" t="s">
        <v>240</v>
      </c>
      <c r="C313">
        <v>1</v>
      </c>
      <c r="D313">
        <v>1.117</v>
      </c>
      <c r="F313">
        <v>10.76</v>
      </c>
      <c r="G313">
        <f>F313*D313*C313</f>
        <v>12.01892</v>
      </c>
    </row>
    <row r="314" spans="2:7">
      <c r="B314" t="s">
        <v>241</v>
      </c>
      <c r="C314">
        <v>1</v>
      </c>
      <c r="D314">
        <v>2.8</v>
      </c>
      <c r="F314">
        <v>10.76</v>
      </c>
      <c r="G314">
        <f>F314*D314*C314</f>
        <v>30.127999999999997</v>
      </c>
    </row>
    <row r="315" spans="2:7">
      <c r="B315" s="23" t="s">
        <v>247</v>
      </c>
    </row>
    <row r="316" spans="2:7">
      <c r="C316">
        <v>1</v>
      </c>
      <c r="D316">
        <v>7.8019999999999996</v>
      </c>
      <c r="F316">
        <v>10.76</v>
      </c>
      <c r="G316">
        <f>F316*D316*C316</f>
        <v>83.949519999999993</v>
      </c>
    </row>
    <row r="317" spans="2:7">
      <c r="B317" t="s">
        <v>250</v>
      </c>
      <c r="C317">
        <v>1</v>
      </c>
      <c r="D317">
        <v>3.4</v>
      </c>
      <c r="E317">
        <v>1.8</v>
      </c>
      <c r="F317">
        <v>10.76</v>
      </c>
      <c r="G317">
        <f>F317*D317*C317*E317</f>
        <v>65.851199999999992</v>
      </c>
    </row>
    <row r="318" spans="2:7">
      <c r="C318">
        <v>1</v>
      </c>
      <c r="D318">
        <v>3.4</v>
      </c>
      <c r="E318">
        <v>1.8</v>
      </c>
      <c r="F318">
        <v>10.76</v>
      </c>
      <c r="G318">
        <f>F318*D318*C318*E318</f>
        <v>65.851199999999992</v>
      </c>
    </row>
    <row r="319" spans="2:7">
      <c r="B319" t="s">
        <v>580</v>
      </c>
      <c r="C319">
        <v>-1</v>
      </c>
      <c r="D319">
        <v>30.984999999999999</v>
      </c>
      <c r="F319">
        <v>10.76</v>
      </c>
      <c r="G319">
        <f>F319*D319*C319</f>
        <v>-333.39859999999999</v>
      </c>
    </row>
    <row r="323" spans="2:7">
      <c r="G323">
        <f>SUM(G302:G319)</f>
        <v>613.87951999999996</v>
      </c>
    </row>
    <row r="324" spans="2:7">
      <c r="G324">
        <f>G323*10%</f>
        <v>61.387951999999999</v>
      </c>
    </row>
    <row r="325" spans="2:7">
      <c r="G325">
        <f>SUM(G323:G324)</f>
        <v>675.267472</v>
      </c>
    </row>
    <row r="326" spans="2:7">
      <c r="G326">
        <v>675</v>
      </c>
    </row>
    <row r="328" spans="2:7">
      <c r="B328" s="23" t="s">
        <v>581</v>
      </c>
    </row>
    <row r="329" spans="2:7">
      <c r="B329" s="23"/>
      <c r="C329">
        <v>1</v>
      </c>
      <c r="D329">
        <v>30.984999999999999</v>
      </c>
      <c r="F329">
        <v>10.76</v>
      </c>
      <c r="G329">
        <f>F329*D329*C329</f>
        <v>333.39859999999999</v>
      </c>
    </row>
    <row r="330" spans="2:7">
      <c r="B330" s="23"/>
      <c r="G330">
        <f>G329*10%</f>
        <v>33.339860000000002</v>
      </c>
    </row>
    <row r="331" spans="2:7">
      <c r="B331" s="23"/>
      <c r="G331">
        <f>SUM(G329:G330)</f>
        <v>366.73845999999998</v>
      </c>
    </row>
    <row r="332" spans="2:7">
      <c r="B332" s="23"/>
      <c r="G332">
        <v>365</v>
      </c>
    </row>
    <row r="333" spans="2:7">
      <c r="B333" s="23"/>
    </row>
    <row r="334" spans="2:7">
      <c r="B334" s="23"/>
    </row>
    <row r="335" spans="2:7">
      <c r="B335" s="23"/>
    </row>
    <row r="336" spans="2:7">
      <c r="B336" s="23"/>
    </row>
    <row r="337" spans="2:7">
      <c r="B337" s="23" t="s">
        <v>249</v>
      </c>
    </row>
    <row r="338" spans="2:7">
      <c r="C338">
        <v>1</v>
      </c>
      <c r="D338">
        <v>3.4</v>
      </c>
      <c r="E338">
        <v>0.18</v>
      </c>
      <c r="F338">
        <v>10.76</v>
      </c>
      <c r="G338">
        <f>F338*D338*C338*E338</f>
        <v>6.585119999999999</v>
      </c>
    </row>
    <row r="339" spans="2:7">
      <c r="G339">
        <f>G338*10%</f>
        <v>0.65851199999999999</v>
      </c>
    </row>
    <row r="340" spans="2:7">
      <c r="G340">
        <f>SUM(G338:G339)</f>
        <v>7.243631999999999</v>
      </c>
    </row>
    <row r="341" spans="2:7">
      <c r="G341">
        <v>10</v>
      </c>
    </row>
    <row r="346" spans="2:7">
      <c r="B346" s="23" t="s">
        <v>402</v>
      </c>
    </row>
    <row r="347" spans="2:7">
      <c r="B347" t="s">
        <v>403</v>
      </c>
      <c r="C347">
        <v>1</v>
      </c>
      <c r="D347">
        <v>3.75</v>
      </c>
      <c r="G347">
        <f>D347*C347</f>
        <v>3.75</v>
      </c>
    </row>
    <row r="348" spans="2:7">
      <c r="C348">
        <v>1</v>
      </c>
      <c r="D348">
        <v>4.58</v>
      </c>
      <c r="G348">
        <f t="shared" ref="G348:G361" si="11">D348*C348</f>
        <v>4.58</v>
      </c>
    </row>
    <row r="349" spans="2:7">
      <c r="C349">
        <v>1</v>
      </c>
      <c r="D349">
        <v>9.83</v>
      </c>
      <c r="G349">
        <f t="shared" si="11"/>
        <v>9.83</v>
      </c>
    </row>
    <row r="350" spans="2:7">
      <c r="C350">
        <v>1</v>
      </c>
      <c r="D350">
        <v>12.42</v>
      </c>
      <c r="G350">
        <f t="shared" si="11"/>
        <v>12.42</v>
      </c>
    </row>
    <row r="351" spans="2:7">
      <c r="C351">
        <v>1</v>
      </c>
      <c r="D351">
        <v>3.67</v>
      </c>
      <c r="G351">
        <f t="shared" si="11"/>
        <v>3.67</v>
      </c>
    </row>
    <row r="352" spans="2:7">
      <c r="C352">
        <v>1</v>
      </c>
      <c r="D352">
        <v>4.42</v>
      </c>
      <c r="G352">
        <f t="shared" si="11"/>
        <v>4.42</v>
      </c>
    </row>
    <row r="353" spans="2:8">
      <c r="C353">
        <v>1</v>
      </c>
      <c r="D353">
        <v>1.67</v>
      </c>
      <c r="G353">
        <f t="shared" si="11"/>
        <v>1.67</v>
      </c>
    </row>
    <row r="354" spans="2:8">
      <c r="C354">
        <v>1</v>
      </c>
      <c r="D354">
        <v>3.67</v>
      </c>
      <c r="G354">
        <f t="shared" si="11"/>
        <v>3.67</v>
      </c>
    </row>
    <row r="355" spans="2:8">
      <c r="C355">
        <v>1</v>
      </c>
      <c r="D355">
        <v>10.5</v>
      </c>
      <c r="G355">
        <f t="shared" si="11"/>
        <v>10.5</v>
      </c>
    </row>
    <row r="356" spans="2:8">
      <c r="C356">
        <v>1</v>
      </c>
      <c r="D356">
        <v>6.92</v>
      </c>
      <c r="G356">
        <f t="shared" si="11"/>
        <v>6.92</v>
      </c>
    </row>
    <row r="357" spans="2:8">
      <c r="C357">
        <v>1</v>
      </c>
      <c r="D357">
        <v>10.42</v>
      </c>
      <c r="G357">
        <f t="shared" si="11"/>
        <v>10.42</v>
      </c>
    </row>
    <row r="358" spans="2:8">
      <c r="C358">
        <v>1</v>
      </c>
      <c r="D358">
        <v>4.75</v>
      </c>
      <c r="G358">
        <f t="shared" si="11"/>
        <v>4.75</v>
      </c>
    </row>
    <row r="359" spans="2:8">
      <c r="C359">
        <v>1</v>
      </c>
      <c r="D359">
        <v>2.17</v>
      </c>
      <c r="G359">
        <f t="shared" si="11"/>
        <v>2.17</v>
      </c>
    </row>
    <row r="360" spans="2:8">
      <c r="C360">
        <v>1</v>
      </c>
      <c r="D360">
        <v>6.5</v>
      </c>
      <c r="G360">
        <f t="shared" si="11"/>
        <v>6.5</v>
      </c>
    </row>
    <row r="361" spans="2:8">
      <c r="C361">
        <v>1</v>
      </c>
      <c r="D361">
        <v>6.92</v>
      </c>
      <c r="G361">
        <f t="shared" si="11"/>
        <v>6.92</v>
      </c>
    </row>
    <row r="362" spans="2:8">
      <c r="C362">
        <v>1</v>
      </c>
    </row>
    <row r="363" spans="2:8">
      <c r="G363">
        <f>SUM(G347:G362)</f>
        <v>92.190000000000012</v>
      </c>
    </row>
    <row r="364" spans="2:8">
      <c r="G364">
        <f>G363*10%</f>
        <v>9.2190000000000012</v>
      </c>
    </row>
    <row r="365" spans="2:8">
      <c r="G365">
        <f>SUM(G363:G364)</f>
        <v>101.40900000000002</v>
      </c>
    </row>
    <row r="366" spans="2:8">
      <c r="G366">
        <v>102</v>
      </c>
      <c r="H366">
        <f>G365/3.28</f>
        <v>30.917378048780495</v>
      </c>
    </row>
    <row r="368" spans="2:8">
      <c r="B368" t="s">
        <v>465</v>
      </c>
    </row>
    <row r="369" spans="2:7">
      <c r="B369" t="s">
        <v>422</v>
      </c>
    </row>
    <row r="370" spans="2:7">
      <c r="C370">
        <v>1</v>
      </c>
      <c r="D370">
        <v>0.57999999999999996</v>
      </c>
      <c r="G370">
        <f>D370*C370</f>
        <v>0.57999999999999996</v>
      </c>
    </row>
    <row r="371" spans="2:7">
      <c r="C371">
        <v>1</v>
      </c>
      <c r="D371">
        <v>1.25</v>
      </c>
      <c r="G371">
        <f t="shared" ref="G371:G377" si="12">D371*C371</f>
        <v>1.25</v>
      </c>
    </row>
    <row r="372" spans="2:7">
      <c r="C372">
        <v>1</v>
      </c>
      <c r="D372">
        <v>0.42</v>
      </c>
      <c r="G372">
        <f t="shared" si="12"/>
        <v>0.42</v>
      </c>
    </row>
    <row r="373" spans="2:7">
      <c r="C373">
        <v>1</v>
      </c>
      <c r="D373">
        <v>0.33</v>
      </c>
      <c r="G373">
        <f t="shared" si="12"/>
        <v>0.33</v>
      </c>
    </row>
    <row r="374" spans="2:7">
      <c r="C374">
        <v>1</v>
      </c>
      <c r="D374">
        <v>4.58</v>
      </c>
      <c r="G374">
        <f t="shared" si="12"/>
        <v>4.58</v>
      </c>
    </row>
    <row r="375" spans="2:7">
      <c r="C375">
        <v>1</v>
      </c>
      <c r="D375">
        <v>2</v>
      </c>
      <c r="G375">
        <f t="shared" si="12"/>
        <v>2</v>
      </c>
    </row>
    <row r="376" spans="2:7">
      <c r="C376">
        <v>1</v>
      </c>
      <c r="D376">
        <v>1.17</v>
      </c>
      <c r="G376">
        <f t="shared" si="12"/>
        <v>1.17</v>
      </c>
    </row>
    <row r="377" spans="2:7">
      <c r="C377">
        <v>1</v>
      </c>
      <c r="D377">
        <v>0.67</v>
      </c>
      <c r="G377">
        <f t="shared" si="12"/>
        <v>0.67</v>
      </c>
    </row>
    <row r="379" spans="2:7">
      <c r="G379">
        <f>SUM(G370:G378)</f>
        <v>11</v>
      </c>
    </row>
    <row r="380" spans="2:7">
      <c r="G380">
        <f>G379/3.28</f>
        <v>3.3536585365853662</v>
      </c>
    </row>
    <row r="381" spans="2:7">
      <c r="G381">
        <f>G380*10%</f>
        <v>0.33536585365853666</v>
      </c>
    </row>
    <row r="382" spans="2:7">
      <c r="G382">
        <f>SUM(G380:G381)</f>
        <v>3.6890243902439028</v>
      </c>
    </row>
    <row r="383" spans="2:7">
      <c r="G383">
        <v>5</v>
      </c>
    </row>
    <row r="389" spans="2:7">
      <c r="B389" t="s">
        <v>423</v>
      </c>
    </row>
    <row r="390" spans="2:7">
      <c r="B390" t="s">
        <v>424</v>
      </c>
      <c r="C390">
        <v>1</v>
      </c>
      <c r="D390">
        <v>16.079999999999998</v>
      </c>
      <c r="G390">
        <f>D390*C390</f>
        <v>16.079999999999998</v>
      </c>
    </row>
    <row r="391" spans="2:7">
      <c r="C391">
        <v>1</v>
      </c>
      <c r="D391">
        <v>5.5</v>
      </c>
      <c r="G391">
        <f t="shared" ref="G391:G401" si="13">D391*C391</f>
        <v>5.5</v>
      </c>
    </row>
    <row r="392" spans="2:7">
      <c r="C392">
        <v>1</v>
      </c>
      <c r="D392">
        <v>3.83</v>
      </c>
      <c r="G392">
        <f t="shared" si="13"/>
        <v>3.83</v>
      </c>
    </row>
    <row r="393" spans="2:7">
      <c r="C393">
        <v>1</v>
      </c>
      <c r="D393">
        <v>7.83</v>
      </c>
      <c r="G393">
        <f t="shared" si="13"/>
        <v>7.83</v>
      </c>
    </row>
    <row r="394" spans="2:7">
      <c r="C394">
        <v>1</v>
      </c>
      <c r="D394">
        <v>14.08</v>
      </c>
      <c r="G394">
        <f t="shared" si="13"/>
        <v>14.08</v>
      </c>
    </row>
    <row r="395" spans="2:7">
      <c r="B395" t="s">
        <v>425</v>
      </c>
      <c r="C395">
        <v>1</v>
      </c>
      <c r="D395">
        <v>14.67</v>
      </c>
      <c r="G395">
        <f t="shared" si="13"/>
        <v>14.67</v>
      </c>
    </row>
    <row r="396" spans="2:7">
      <c r="C396">
        <v>1</v>
      </c>
      <c r="D396">
        <v>15.83</v>
      </c>
      <c r="G396">
        <f t="shared" si="13"/>
        <v>15.83</v>
      </c>
    </row>
    <row r="397" spans="2:7">
      <c r="C397">
        <v>1</v>
      </c>
      <c r="D397">
        <v>18.75</v>
      </c>
      <c r="G397">
        <f t="shared" si="13"/>
        <v>18.75</v>
      </c>
    </row>
    <row r="398" spans="2:7">
      <c r="C398">
        <v>1</v>
      </c>
      <c r="D398">
        <v>5.67</v>
      </c>
      <c r="G398">
        <f t="shared" si="13"/>
        <v>5.67</v>
      </c>
    </row>
    <row r="399" spans="2:7">
      <c r="C399">
        <v>1</v>
      </c>
      <c r="D399">
        <v>18.829999999999998</v>
      </c>
      <c r="G399">
        <f t="shared" si="13"/>
        <v>18.829999999999998</v>
      </c>
    </row>
    <row r="400" spans="2:7">
      <c r="C400">
        <v>1</v>
      </c>
      <c r="D400">
        <v>3.58</v>
      </c>
      <c r="G400">
        <f t="shared" si="13"/>
        <v>3.58</v>
      </c>
    </row>
    <row r="401" spans="2:7">
      <c r="G401">
        <f t="shared" si="13"/>
        <v>0</v>
      </c>
    </row>
    <row r="402" spans="2:7">
      <c r="G402">
        <f>SUM(G390:G401)</f>
        <v>124.64999999999999</v>
      </c>
    </row>
    <row r="403" spans="2:7">
      <c r="G403">
        <f>G402*10%</f>
        <v>12.465</v>
      </c>
    </row>
    <row r="404" spans="2:7">
      <c r="G404">
        <f>SUM(G402:G403)</f>
        <v>137.11499999999998</v>
      </c>
    </row>
    <row r="405" spans="2:7">
      <c r="G405">
        <f>G404/3.28</f>
        <v>41.803353658536579</v>
      </c>
    </row>
    <row r="406" spans="2:7">
      <c r="G406">
        <v>45</v>
      </c>
    </row>
    <row r="408" spans="2:7">
      <c r="B408" t="s">
        <v>510</v>
      </c>
    </row>
    <row r="409" spans="2:7">
      <c r="C409">
        <v>1</v>
      </c>
    </row>
    <row r="410" spans="2:7">
      <c r="B410" t="s">
        <v>509</v>
      </c>
      <c r="C410">
        <v>1</v>
      </c>
      <c r="D410">
        <v>12.66</v>
      </c>
      <c r="G410">
        <f>D410*C410*10.76</f>
        <v>136.2216</v>
      </c>
    </row>
    <row r="411" spans="2:7">
      <c r="G411">
        <f>G410*10%</f>
        <v>13.622160000000001</v>
      </c>
    </row>
    <row r="412" spans="2:7">
      <c r="G412">
        <f>SUM(G410:G411)</f>
        <v>149.84376</v>
      </c>
    </row>
    <row r="413" spans="2:7">
      <c r="G413">
        <v>150</v>
      </c>
    </row>
    <row r="414" spans="2:7">
      <c r="B414" t="s">
        <v>587</v>
      </c>
    </row>
    <row r="415" spans="2:7">
      <c r="B415" t="s">
        <v>588</v>
      </c>
      <c r="C415">
        <v>8</v>
      </c>
      <c r="D415">
        <v>0.3</v>
      </c>
      <c r="E415">
        <v>0.3</v>
      </c>
      <c r="F415">
        <v>78.5</v>
      </c>
      <c r="G415">
        <f>F415*E415*D415*C415</f>
        <v>56.52</v>
      </c>
    </row>
    <row r="416" spans="2:7">
      <c r="B416" t="s">
        <v>591</v>
      </c>
      <c r="C416">
        <v>32</v>
      </c>
      <c r="D416">
        <v>0.05</v>
      </c>
      <c r="E416">
        <v>3.1</v>
      </c>
      <c r="G416">
        <f>C416*D416*E416</f>
        <v>4.9600000000000009</v>
      </c>
    </row>
    <row r="417" spans="2:7">
      <c r="B417" t="s">
        <v>592</v>
      </c>
      <c r="C417">
        <v>8</v>
      </c>
      <c r="D417">
        <v>3</v>
      </c>
      <c r="F417">
        <v>8.59</v>
      </c>
      <c r="G417">
        <f>F417*D417*C417</f>
        <v>206.16</v>
      </c>
    </row>
    <row r="418" spans="2:7">
      <c r="B418" t="s">
        <v>594</v>
      </c>
      <c r="C418">
        <v>4</v>
      </c>
      <c r="D418">
        <v>1.75</v>
      </c>
      <c r="F418">
        <v>8.59</v>
      </c>
      <c r="G418">
        <f>F418*D418*C418</f>
        <v>60.129999999999995</v>
      </c>
    </row>
    <row r="419" spans="2:7">
      <c r="B419" t="s">
        <v>594</v>
      </c>
      <c r="C419">
        <v>2</v>
      </c>
      <c r="D419">
        <v>2.6</v>
      </c>
      <c r="F419">
        <v>8.59</v>
      </c>
      <c r="G419">
        <f>F419*D419*C419</f>
        <v>44.667999999999999</v>
      </c>
    </row>
    <row r="420" spans="2:7">
      <c r="B420" t="s">
        <v>593</v>
      </c>
      <c r="C420">
        <v>8</v>
      </c>
      <c r="D420">
        <v>7.4999999999999997E-2</v>
      </c>
      <c r="E420">
        <v>7.4999999999999997E-2</v>
      </c>
      <c r="F420">
        <f>5*7.85</f>
        <v>39.25</v>
      </c>
      <c r="G420">
        <f>F420*E420*D420*C420</f>
        <v>1.7662500000000001</v>
      </c>
    </row>
    <row r="421" spans="2:7">
      <c r="B421" t="s">
        <v>595</v>
      </c>
      <c r="C421">
        <v>2</v>
      </c>
      <c r="D421">
        <v>2.6</v>
      </c>
      <c r="F421">
        <v>5.72</v>
      </c>
      <c r="G421">
        <f>F421*D421*C421</f>
        <v>29.744</v>
      </c>
    </row>
    <row r="422" spans="2:7">
      <c r="B422" t="s">
        <v>596</v>
      </c>
      <c r="C422">
        <v>1</v>
      </c>
      <c r="D422">
        <v>1.75</v>
      </c>
      <c r="E422">
        <v>2.6</v>
      </c>
      <c r="F422">
        <v>39.25</v>
      </c>
      <c r="G422">
        <f>F422*D422*C422</f>
        <v>68.6875</v>
      </c>
    </row>
    <row r="423" spans="2:7">
      <c r="B423" t="s">
        <v>597</v>
      </c>
      <c r="C423">
        <v>8</v>
      </c>
      <c r="D423">
        <v>0.2</v>
      </c>
      <c r="E423">
        <v>0.2</v>
      </c>
      <c r="F423">
        <v>78.5</v>
      </c>
      <c r="G423">
        <f>F423*D423*C423*E423</f>
        <v>25.120000000000005</v>
      </c>
    </row>
    <row r="426" spans="2:7">
      <c r="G426">
        <f>SUM(G415:G425)</f>
        <v>497.75575000000003</v>
      </c>
    </row>
    <row r="427" spans="2:7">
      <c r="G427">
        <f>G426*10%</f>
        <v>49.775575000000003</v>
      </c>
    </row>
    <row r="428" spans="2:7">
      <c r="G428">
        <f>SUM(G426:G427)</f>
        <v>547.53132500000004</v>
      </c>
    </row>
    <row r="429" spans="2:7">
      <c r="G429">
        <v>600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8"/>
  <sheetViews>
    <sheetView topLeftCell="A277" workbookViewId="0">
      <selection activeCell="B292" sqref="B292"/>
    </sheetView>
  </sheetViews>
  <sheetFormatPr defaultRowHeight="14.4"/>
  <cols>
    <col min="2" max="2" width="53.6640625" customWidth="1"/>
  </cols>
  <sheetData>
    <row r="1" spans="2:7">
      <c r="B1" s="23" t="s">
        <v>404</v>
      </c>
    </row>
    <row r="2" spans="2:7">
      <c r="B2" t="s">
        <v>442</v>
      </c>
      <c r="C2">
        <v>1</v>
      </c>
      <c r="D2">
        <v>55.484999999999999</v>
      </c>
      <c r="F2">
        <v>10.76</v>
      </c>
      <c r="G2">
        <f>F2*D2*C2</f>
        <v>597.01859999999999</v>
      </c>
    </row>
    <row r="5" spans="2:7">
      <c r="B5" t="s">
        <v>452</v>
      </c>
      <c r="C5">
        <v>1</v>
      </c>
      <c r="D5">
        <v>55.484999999999999</v>
      </c>
      <c r="F5">
        <v>10.76</v>
      </c>
      <c r="G5">
        <f>F5*D5*C5</f>
        <v>597.01859999999999</v>
      </c>
    </row>
    <row r="6" spans="2:7">
      <c r="G6">
        <v>600</v>
      </c>
    </row>
    <row r="11" spans="2:7">
      <c r="B11" s="23" t="s">
        <v>187</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409</v>
      </c>
    </row>
    <row r="26" spans="2:7">
      <c r="C26">
        <v>1</v>
      </c>
      <c r="D26">
        <v>55.484999999999999</v>
      </c>
      <c r="G26">
        <f>D26*C26*10.76</f>
        <v>597.01859999999999</v>
      </c>
    </row>
    <row r="27" spans="2:7">
      <c r="B27" t="s">
        <v>449</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410</v>
      </c>
    </row>
    <row r="36" spans="2:7">
      <c r="C36">
        <v>1</v>
      </c>
      <c r="D36">
        <v>55.484999999999999</v>
      </c>
      <c r="G36">
        <f>D36*C36</f>
        <v>55.484999999999999</v>
      </c>
    </row>
    <row r="37" spans="2:7">
      <c r="G37">
        <f>G36*10.76</f>
        <v>597.01859999999999</v>
      </c>
    </row>
    <row r="39" spans="2:7">
      <c r="G39">
        <v>600</v>
      </c>
    </row>
    <row r="41" spans="2:7">
      <c r="B41" t="s">
        <v>192</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405</v>
      </c>
      <c r="C43">
        <v>-1</v>
      </c>
      <c r="D43">
        <v>0.8</v>
      </c>
      <c r="F43">
        <v>2.1</v>
      </c>
      <c r="G43">
        <f t="shared" si="1"/>
        <v>-1.6800000000000002</v>
      </c>
    </row>
    <row r="44" spans="2:7">
      <c r="B44" t="s">
        <v>406</v>
      </c>
      <c r="C44">
        <v>1</v>
      </c>
      <c r="D44">
        <v>2.4300000000000002</v>
      </c>
      <c r="F44">
        <v>4.2949999999999999</v>
      </c>
      <c r="G44">
        <f t="shared" si="1"/>
        <v>10.43685</v>
      </c>
    </row>
    <row r="45" spans="2:7">
      <c r="B45" t="s">
        <v>407</v>
      </c>
      <c r="C45">
        <v>1</v>
      </c>
      <c r="D45">
        <v>1.8049999999999999</v>
      </c>
      <c r="F45">
        <v>4.2949999999999999</v>
      </c>
      <c r="G45">
        <f t="shared" si="1"/>
        <v>7.7524749999999996</v>
      </c>
    </row>
    <row r="46" spans="2:7">
      <c r="B46" t="s">
        <v>405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444</v>
      </c>
      <c r="C49">
        <v>1</v>
      </c>
      <c r="D49">
        <v>1.8759999999999999</v>
      </c>
      <c r="F49">
        <v>1.05</v>
      </c>
      <c r="G49">
        <f>F49*D49*C49</f>
        <v>1.9698</v>
      </c>
    </row>
    <row r="50" spans="2:7">
      <c r="B50" t="s">
        <v>444</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408</v>
      </c>
    </row>
    <row r="61" spans="2:7">
      <c r="C61">
        <v>2</v>
      </c>
      <c r="D61">
        <v>2.2650000000000001</v>
      </c>
      <c r="F61">
        <v>4.2949999999999999</v>
      </c>
      <c r="G61">
        <f>F61*D61*C61</f>
        <v>19.45635</v>
      </c>
    </row>
    <row r="62" spans="2:7">
      <c r="B62" t="s">
        <v>446</v>
      </c>
      <c r="C62">
        <v>2</v>
      </c>
      <c r="D62">
        <v>5.7149999999999999</v>
      </c>
      <c r="F62">
        <v>4.2949999999999999</v>
      </c>
      <c r="G62">
        <f t="shared" ref="G62:G71" si="3">F62*D62*C62</f>
        <v>49.091850000000001</v>
      </c>
    </row>
    <row r="63" spans="2:7">
      <c r="B63" t="s">
        <v>405</v>
      </c>
      <c r="C63">
        <v>-2</v>
      </c>
      <c r="D63">
        <v>0.8</v>
      </c>
      <c r="F63">
        <v>2.1</v>
      </c>
      <c r="G63">
        <f t="shared" si="3"/>
        <v>-3.3600000000000003</v>
      </c>
    </row>
    <row r="64" spans="2:7">
      <c r="B64" t="s">
        <v>406</v>
      </c>
      <c r="C64">
        <v>2</v>
      </c>
      <c r="D64">
        <v>2.4300000000000002</v>
      </c>
      <c r="F64">
        <v>4.2949999999999999</v>
      </c>
      <c r="G64">
        <f t="shared" si="3"/>
        <v>20.873699999999999</v>
      </c>
    </row>
    <row r="65" spans="2:7">
      <c r="B65" t="s">
        <v>407</v>
      </c>
      <c r="C65">
        <v>2</v>
      </c>
      <c r="D65">
        <v>1.8049999999999999</v>
      </c>
      <c r="F65">
        <v>4.2949999999999999</v>
      </c>
      <c r="G65">
        <f t="shared" si="3"/>
        <v>15.504949999999999</v>
      </c>
    </row>
    <row r="66" spans="2:7">
      <c r="B66" t="s">
        <v>405</v>
      </c>
      <c r="C66">
        <v>-2</v>
      </c>
      <c r="D66">
        <v>0.85</v>
      </c>
      <c r="F66">
        <v>2.1</v>
      </c>
      <c r="G66">
        <f t="shared" si="3"/>
        <v>-3.57</v>
      </c>
    </row>
    <row r="67" spans="2:7">
      <c r="B67" t="s">
        <v>447</v>
      </c>
      <c r="C67">
        <v>2</v>
      </c>
      <c r="D67">
        <v>3.3050000000000002</v>
      </c>
      <c r="F67">
        <v>4.2949999999999999</v>
      </c>
      <c r="G67">
        <f t="shared" si="3"/>
        <v>28.389950000000002</v>
      </c>
    </row>
    <row r="68" spans="2:7">
      <c r="B68" t="s">
        <v>448</v>
      </c>
      <c r="C68">
        <v>-2</v>
      </c>
      <c r="D68">
        <v>0.95</v>
      </c>
      <c r="F68">
        <v>2.1</v>
      </c>
      <c r="G68">
        <f t="shared" si="3"/>
        <v>-3.9899999999999998</v>
      </c>
    </row>
    <row r="69" spans="2:7">
      <c r="B69" t="s">
        <v>445</v>
      </c>
      <c r="C69">
        <v>2</v>
      </c>
      <c r="D69">
        <v>6.9349999999999996</v>
      </c>
      <c r="F69">
        <v>4.2949999999999999</v>
      </c>
      <c r="G69">
        <f t="shared" si="3"/>
        <v>59.571649999999998</v>
      </c>
    </row>
    <row r="70" spans="2:7">
      <c r="B70" t="s">
        <v>443</v>
      </c>
      <c r="C70">
        <v>2</v>
      </c>
      <c r="D70">
        <v>1.8759999999999999</v>
      </c>
      <c r="F70">
        <v>1.05</v>
      </c>
      <c r="G70">
        <f t="shared" si="3"/>
        <v>3.9396</v>
      </c>
    </row>
    <row r="71" spans="2:7">
      <c r="B71" t="s">
        <v>443</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453</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411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412</v>
      </c>
      <c r="C102">
        <v>1</v>
      </c>
      <c r="D102">
        <v>51.427</v>
      </c>
      <c r="G102">
        <f>D102*3.28</f>
        <v>168.68055999999999</v>
      </c>
    </row>
    <row r="105" spans="2:7">
      <c r="G105">
        <f>G102*10%</f>
        <v>16.868055999999999</v>
      </c>
    </row>
    <row r="106" spans="2:7">
      <c r="G106">
        <f>SUM(G102:G105)</f>
        <v>185.54861599999998</v>
      </c>
    </row>
    <row r="109" spans="2:7">
      <c r="B109" s="23" t="s">
        <v>454</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455</v>
      </c>
    </row>
    <row r="116" spans="2:7">
      <c r="B116" t="s">
        <v>473</v>
      </c>
      <c r="C116">
        <v>1</v>
      </c>
      <c r="D116">
        <v>3.3149999999999999</v>
      </c>
      <c r="G116">
        <f>D116*C116*3.28</f>
        <v>10.873199999999999</v>
      </c>
    </row>
    <row r="117" spans="2:7">
      <c r="B117" t="s">
        <v>472</v>
      </c>
      <c r="C117">
        <v>1</v>
      </c>
      <c r="D117">
        <v>4.63</v>
      </c>
      <c r="G117">
        <f>D117*C117*3.28</f>
        <v>15.186399999999999</v>
      </c>
    </row>
    <row r="118" spans="2:7">
      <c r="B118" t="s">
        <v>472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471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413</v>
      </c>
    </row>
    <row r="137" spans="2:7">
      <c r="B137" t="s">
        <v>414</v>
      </c>
      <c r="C137">
        <v>1</v>
      </c>
      <c r="D137">
        <v>51.427</v>
      </c>
      <c r="F137">
        <v>2.4550000000000001</v>
      </c>
      <c r="G137">
        <f>C137*D137*F137*10.76</f>
        <v>1358.4853466</v>
      </c>
    </row>
    <row r="138" spans="2:7">
      <c r="B138" t="s">
        <v>456</v>
      </c>
      <c r="C138">
        <v>-1</v>
      </c>
      <c r="D138">
        <v>4.63</v>
      </c>
      <c r="F138">
        <v>1.5</v>
      </c>
      <c r="G138">
        <f t="shared" ref="G138:G147" si="7">C138*D138*F138*10.76</f>
        <v>-74.728200000000001</v>
      </c>
    </row>
    <row r="139" spans="2:7">
      <c r="B139" t="s">
        <v>456</v>
      </c>
      <c r="C139">
        <v>-1</v>
      </c>
      <c r="D139">
        <v>1.31</v>
      </c>
      <c r="F139">
        <v>1.5</v>
      </c>
      <c r="G139">
        <f t="shared" si="7"/>
        <v>-21.1434</v>
      </c>
    </row>
    <row r="140" spans="2:7">
      <c r="B140" t="s">
        <v>458</v>
      </c>
      <c r="C140">
        <v>-1</v>
      </c>
      <c r="D140">
        <v>1.875</v>
      </c>
      <c r="F140">
        <v>1.5</v>
      </c>
      <c r="G140">
        <f t="shared" si="7"/>
        <v>-30.262499999999999</v>
      </c>
    </row>
    <row r="141" spans="2:7">
      <c r="B141" t="s">
        <v>459</v>
      </c>
      <c r="C141">
        <v>-1</v>
      </c>
      <c r="D141">
        <v>5.8170000000000002</v>
      </c>
      <c r="F141">
        <v>2.4550000000000001</v>
      </c>
      <c r="G141">
        <f t="shared" si="7"/>
        <v>-153.66070859999999</v>
      </c>
    </row>
    <row r="142" spans="2:7">
      <c r="B142" t="s">
        <v>457</v>
      </c>
      <c r="C142">
        <v>-1</v>
      </c>
      <c r="D142">
        <v>2.278</v>
      </c>
      <c r="F142">
        <v>2.4550000000000001</v>
      </c>
      <c r="G142">
        <f t="shared" si="7"/>
        <v>-60.175192400000007</v>
      </c>
    </row>
    <row r="143" spans="2:7">
      <c r="B143" t="s">
        <v>460</v>
      </c>
      <c r="C143">
        <v>-1</v>
      </c>
      <c r="D143">
        <v>2.528</v>
      </c>
      <c r="F143">
        <v>2.4550000000000001</v>
      </c>
      <c r="G143">
        <f t="shared" si="7"/>
        <v>-66.779142399999998</v>
      </c>
    </row>
    <row r="144" spans="2:7">
      <c r="B144" t="s">
        <v>461</v>
      </c>
      <c r="C144">
        <v>-1</v>
      </c>
      <c r="D144">
        <v>3.23</v>
      </c>
      <c r="F144">
        <v>2.4550000000000001</v>
      </c>
      <c r="G144">
        <f t="shared" si="7"/>
        <v>-85.323034000000007</v>
      </c>
    </row>
    <row r="145" spans="2:7">
      <c r="B145" t="s">
        <v>462</v>
      </c>
      <c r="C145">
        <v>1</v>
      </c>
      <c r="D145">
        <v>0.8</v>
      </c>
      <c r="F145">
        <v>0.3</v>
      </c>
      <c r="G145">
        <f t="shared" si="7"/>
        <v>2.5823999999999998</v>
      </c>
    </row>
    <row r="146" spans="2:7">
      <c r="C146">
        <v>1</v>
      </c>
      <c r="D146">
        <v>0.95</v>
      </c>
      <c r="F146">
        <v>0.3</v>
      </c>
      <c r="G146">
        <f t="shared" si="7"/>
        <v>3.0665999999999998</v>
      </c>
    </row>
    <row r="147" spans="2:7">
      <c r="B147" t="s">
        <v>463</v>
      </c>
      <c r="C147">
        <v>-1</v>
      </c>
      <c r="D147">
        <v>3.1749999999999998</v>
      </c>
      <c r="F147">
        <v>2.2999999999999998</v>
      </c>
      <c r="G147">
        <f t="shared" si="7"/>
        <v>-78.574899999999985</v>
      </c>
    </row>
    <row r="148" spans="2:7">
      <c r="B148" t="s">
        <v>477</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474</v>
      </c>
    </row>
    <row r="155" spans="2:7">
      <c r="B155" t="s">
        <v>476</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417</v>
      </c>
    </row>
    <row r="164" spans="2:7">
      <c r="B164" t="s">
        <v>476</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189" t="s">
        <v>418</v>
      </c>
      <c r="C179" s="190"/>
      <c r="D179" s="190"/>
      <c r="E179" s="190"/>
      <c r="F179" s="190"/>
      <c r="G179" s="190"/>
    </row>
    <row r="180" spans="2:7">
      <c r="B180" s="190" t="s">
        <v>419</v>
      </c>
      <c r="C180" s="190">
        <v>1</v>
      </c>
      <c r="D180" s="190">
        <v>5.7140000000000004</v>
      </c>
      <c r="E180" s="190"/>
      <c r="F180" s="190">
        <v>2.6</v>
      </c>
      <c r="G180" s="190">
        <f>D180*C180*F180*10.76</f>
        <v>159.85486399999999</v>
      </c>
    </row>
    <row r="181" spans="2:7">
      <c r="B181" s="190" t="s">
        <v>448</v>
      </c>
      <c r="C181" s="190">
        <v>-1</v>
      </c>
      <c r="D181" s="190">
        <v>0.8</v>
      </c>
      <c r="E181" s="190"/>
      <c r="F181" s="190">
        <v>2.1</v>
      </c>
      <c r="G181" s="190">
        <f>D181*C181*F181*10.76</f>
        <v>-18.076800000000002</v>
      </c>
    </row>
    <row r="182" spans="2:7">
      <c r="B182" s="190" t="s">
        <v>415</v>
      </c>
      <c r="C182" s="190">
        <v>1</v>
      </c>
      <c r="D182" s="190">
        <v>2.2650000000000001</v>
      </c>
      <c r="E182" s="190"/>
      <c r="F182" s="190">
        <v>2.6</v>
      </c>
      <c r="G182" s="190">
        <f t="shared" ref="G182:G188" si="8">D182*C182*F182*10.76</f>
        <v>63.365639999999999</v>
      </c>
    </row>
    <row r="183" spans="2:7">
      <c r="B183" s="190" t="s">
        <v>420</v>
      </c>
      <c r="C183" s="190">
        <v>-1</v>
      </c>
      <c r="D183" s="190">
        <v>2.2650000000000001</v>
      </c>
      <c r="E183" s="190"/>
      <c r="F183" s="190">
        <v>0.9</v>
      </c>
      <c r="G183" s="190">
        <f>D183*C183*F183*10.76</f>
        <v>-21.934259999999998</v>
      </c>
    </row>
    <row r="184" spans="2:7">
      <c r="B184" s="190" t="s">
        <v>416</v>
      </c>
      <c r="C184" s="190">
        <v>1</v>
      </c>
      <c r="D184" s="190">
        <v>2.5350000000000001</v>
      </c>
      <c r="E184" s="190"/>
      <c r="F184" s="190">
        <v>2.6</v>
      </c>
      <c r="G184" s="190">
        <f t="shared" si="8"/>
        <v>70.919160000000005</v>
      </c>
    </row>
    <row r="185" spans="2:7">
      <c r="B185" s="190" t="s">
        <v>475</v>
      </c>
      <c r="C185" s="190">
        <v>1</v>
      </c>
      <c r="D185" s="190">
        <v>5.7149999999999999</v>
      </c>
      <c r="E185" s="190"/>
      <c r="F185" s="190">
        <v>2.6</v>
      </c>
      <c r="G185" s="190">
        <f t="shared" si="8"/>
        <v>159.88283999999999</v>
      </c>
    </row>
    <row r="186" spans="2:7">
      <c r="B186" s="190" t="s">
        <v>448</v>
      </c>
      <c r="C186" s="190">
        <v>-1</v>
      </c>
      <c r="D186" s="190">
        <v>0.8</v>
      </c>
      <c r="E186" s="190"/>
      <c r="F186" s="190">
        <v>2.1</v>
      </c>
      <c r="G186" s="190">
        <f t="shared" si="8"/>
        <v>-18.076800000000002</v>
      </c>
    </row>
    <row r="187" spans="2:7">
      <c r="B187" s="190" t="s">
        <v>475</v>
      </c>
      <c r="C187" s="190">
        <v>1</v>
      </c>
      <c r="D187" s="190">
        <v>3.1949999999999998</v>
      </c>
      <c r="E187" s="190"/>
      <c r="F187" s="190">
        <v>2.6</v>
      </c>
      <c r="G187" s="190">
        <f t="shared" si="8"/>
        <v>89.383319999999998</v>
      </c>
    </row>
    <row r="188" spans="2:7">
      <c r="B188" s="190" t="s">
        <v>448</v>
      </c>
      <c r="C188" s="190">
        <v>-1</v>
      </c>
      <c r="D188" s="190">
        <v>0.95</v>
      </c>
      <c r="E188" s="190"/>
      <c r="F188" s="190">
        <v>2.1</v>
      </c>
      <c r="G188" s="190">
        <f t="shared" si="8"/>
        <v>-21.466199999999997</v>
      </c>
    </row>
    <row r="189" spans="2:7">
      <c r="B189" s="190" t="s">
        <v>480</v>
      </c>
      <c r="C189" s="190"/>
      <c r="D189" s="190"/>
      <c r="E189" s="190"/>
      <c r="F189" s="190"/>
      <c r="G189" s="190">
        <f>-G201</f>
        <v>-67.884839999999997</v>
      </c>
    </row>
    <row r="190" spans="2:7">
      <c r="B190" s="190"/>
      <c r="C190" s="190"/>
      <c r="D190" s="190"/>
      <c r="E190" s="190"/>
      <c r="F190" s="190"/>
      <c r="G190" s="190"/>
    </row>
    <row r="191" spans="2:7">
      <c r="B191" s="190"/>
      <c r="C191" s="190"/>
      <c r="D191" s="190"/>
      <c r="E191" s="190"/>
      <c r="F191" s="190"/>
      <c r="G191" s="190">
        <f>SUM(G180:G189)</f>
        <v>395.96692399999995</v>
      </c>
    </row>
    <row r="192" spans="2:7">
      <c r="B192" s="190"/>
      <c r="C192" s="190"/>
      <c r="D192" s="190"/>
      <c r="E192" s="190"/>
      <c r="F192" s="190"/>
      <c r="G192" s="190">
        <f>G191*10%</f>
        <v>39.596692399999995</v>
      </c>
    </row>
    <row r="193" spans="2:7">
      <c r="B193" s="190"/>
      <c r="C193" s="190"/>
      <c r="D193" s="190"/>
      <c r="E193" s="190"/>
      <c r="F193" s="190"/>
      <c r="G193" s="190">
        <f>SUM(G191:G192)</f>
        <v>435.56361639999994</v>
      </c>
    </row>
    <row r="194" spans="2:7">
      <c r="B194" s="190"/>
      <c r="C194" s="190"/>
      <c r="D194" s="190"/>
      <c r="E194" s="190"/>
      <c r="F194" s="190"/>
      <c r="G194" s="190">
        <v>435</v>
      </c>
    </row>
    <row r="196" spans="2:7">
      <c r="B196" t="s">
        <v>479</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478</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483</v>
      </c>
    </row>
    <row r="222" spans="2:7">
      <c r="B222" t="s">
        <v>484</v>
      </c>
      <c r="C222">
        <v>1</v>
      </c>
    </row>
    <row r="224" spans="2:7">
      <c r="B224" t="s">
        <v>485</v>
      </c>
      <c r="C224">
        <v>1</v>
      </c>
    </row>
    <row r="226" spans="2:7">
      <c r="B226" t="s">
        <v>486</v>
      </c>
      <c r="C226">
        <v>1</v>
      </c>
    </row>
    <row r="229" spans="2:7">
      <c r="B229" t="s">
        <v>482</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490</v>
      </c>
    </row>
    <row r="238" spans="2:7">
      <c r="B238" t="s">
        <v>482</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487</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481</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488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237</v>
      </c>
    </row>
    <row r="281" spans="2:7">
      <c r="C281">
        <v>1</v>
      </c>
      <c r="D281">
        <v>55.484999999999999</v>
      </c>
      <c r="G281">
        <f>D281*C281*10.76</f>
        <v>597.01859999999999</v>
      </c>
    </row>
    <row r="282" spans="2:7">
      <c r="B282" t="s">
        <v>584</v>
      </c>
      <c r="C282">
        <v>-1</v>
      </c>
      <c r="D282">
        <v>16.317</v>
      </c>
      <c r="G282">
        <f t="shared" ref="G282:G283" si="10">D282*C282*10.76</f>
        <v>-175.57092</v>
      </c>
    </row>
    <row r="283" spans="2:7">
      <c r="B283" t="s">
        <v>585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581</v>
      </c>
    </row>
    <row r="293" spans="2:7">
      <c r="B293" t="s">
        <v>582</v>
      </c>
      <c r="C293">
        <v>1</v>
      </c>
      <c r="D293">
        <v>16.317</v>
      </c>
      <c r="G293">
        <f t="shared" ref="G293:G294" si="11">D293*C293*10.76</f>
        <v>175.57092</v>
      </c>
    </row>
    <row r="294" spans="2:7">
      <c r="B294" t="s">
        <v>583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506</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58"/>
  <sheetViews>
    <sheetView topLeftCell="A100" workbookViewId="0">
      <selection activeCell="N114" sqref="N114"/>
    </sheetView>
  </sheetViews>
  <sheetFormatPr defaultRowHeight="14.4"/>
  <cols>
    <col min="2" max="2" width="55.88671875" customWidth="1"/>
  </cols>
  <sheetData>
    <row r="2" spans="2:7">
      <c r="B2" t="s">
        <v>489</v>
      </c>
      <c r="C2">
        <v>1</v>
      </c>
      <c r="D2">
        <v>78.805999999999997</v>
      </c>
      <c r="F2">
        <v>10.76</v>
      </c>
      <c r="G2">
        <f>F2*D2*C2</f>
        <v>847.95255999999995</v>
      </c>
    </row>
    <row r="3" spans="2:7">
      <c r="G3">
        <v>850</v>
      </c>
    </row>
    <row r="5" spans="2:7">
      <c r="B5" t="s">
        <v>230</v>
      </c>
    </row>
    <row r="6" spans="2:7">
      <c r="C6">
        <v>1</v>
      </c>
      <c r="D6">
        <v>78.805999999999997</v>
      </c>
      <c r="F6">
        <v>10.76</v>
      </c>
      <c r="G6">
        <f>F6*D6*C6</f>
        <v>847.95255999999995</v>
      </c>
    </row>
    <row r="8" spans="2:7">
      <c r="G8">
        <f>SUM(G6:G7)</f>
        <v>847.95255999999995</v>
      </c>
    </row>
    <row r="9" spans="2:7">
      <c r="G9">
        <v>850</v>
      </c>
    </row>
    <row r="16" spans="2:7">
      <c r="B16" s="23" t="s">
        <v>187</v>
      </c>
    </row>
    <row r="17" spans="2:7">
      <c r="B17" t="s">
        <v>188</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191</v>
      </c>
    </row>
    <row r="28" spans="2:7">
      <c r="C28">
        <v>1</v>
      </c>
      <c r="D28">
        <v>78.805999999999997</v>
      </c>
      <c r="F28">
        <v>10.76</v>
      </c>
      <c r="G28">
        <f>F28*D28*C28</f>
        <v>847.95255999999995</v>
      </c>
    </row>
    <row r="30" spans="2:7">
      <c r="G30">
        <f>SUM(G28:G29)</f>
        <v>847.95255999999995</v>
      </c>
    </row>
    <row r="31" spans="2:7">
      <c r="G31">
        <v>850</v>
      </c>
    </row>
    <row r="36" spans="2:7">
      <c r="B36" s="23" t="s">
        <v>213</v>
      </c>
    </row>
    <row r="37" spans="2:7">
      <c r="B37" t="s">
        <v>497</v>
      </c>
    </row>
    <row r="38" spans="2:7">
      <c r="B38" t="s">
        <v>214</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498</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499</v>
      </c>
      <c r="C54">
        <v>1</v>
      </c>
      <c r="D54">
        <v>11.76</v>
      </c>
      <c r="F54">
        <v>5.3049999999999997</v>
      </c>
      <c r="G54">
        <f>F54*D54*C54*10.76</f>
        <v>671.28196799999989</v>
      </c>
    </row>
    <row r="55" spans="2:7">
      <c r="B55" t="s">
        <v>500</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215</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216</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501</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502</v>
      </c>
    </row>
    <row r="102" spans="2:7">
      <c r="B102" t="s">
        <v>503</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237</v>
      </c>
      <c r="G110">
        <v>75</v>
      </c>
    </row>
    <row r="112" spans="2:7">
      <c r="C112">
        <v>1</v>
      </c>
      <c r="D112">
        <v>15.125</v>
      </c>
      <c r="F112">
        <v>5.35</v>
      </c>
      <c r="G112">
        <f>F112*D112*C112*10.76</f>
        <v>870.68574999999987</v>
      </c>
    </row>
    <row r="113" spans="2:7">
      <c r="B113" t="s">
        <v>504</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505</v>
      </c>
    </row>
    <row r="122" spans="2:7">
      <c r="B122" t="s">
        <v>504</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259</v>
      </c>
    </row>
    <row r="144" spans="2:7">
      <c r="B144" t="s">
        <v>261</v>
      </c>
      <c r="C144">
        <v>2</v>
      </c>
      <c r="D144">
        <v>7</v>
      </c>
      <c r="G144">
        <f>D144*C144</f>
        <v>14</v>
      </c>
    </row>
    <row r="145" spans="2:7">
      <c r="C145">
        <v>1</v>
      </c>
      <c r="D145">
        <v>2.5</v>
      </c>
      <c r="G145">
        <f t="shared" ref="G145:G147" si="4">D145*C145</f>
        <v>2.5</v>
      </c>
    </row>
    <row r="146" spans="2:7">
      <c r="B146" t="s">
        <v>260</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265</v>
      </c>
    </row>
    <row r="154" spans="2:7">
      <c r="B154" t="s">
        <v>266</v>
      </c>
    </row>
    <row r="155" spans="2:7">
      <c r="B155" t="s">
        <v>267</v>
      </c>
      <c r="C155">
        <v>1</v>
      </c>
    </row>
    <row r="158" spans="2:7">
      <c r="B158" t="s">
        <v>269</v>
      </c>
      <c r="C158">
        <v>1</v>
      </c>
    </row>
    <row r="162" spans="2:7">
      <c r="B162" t="s">
        <v>270</v>
      </c>
    </row>
    <row r="163" spans="2:7">
      <c r="B163" t="s">
        <v>271</v>
      </c>
      <c r="C163">
        <v>2</v>
      </c>
    </row>
    <row r="165" spans="2:7">
      <c r="B165" t="s">
        <v>272</v>
      </c>
    </row>
    <row r="166" spans="2:7">
      <c r="B166" t="s">
        <v>276</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273</v>
      </c>
    </row>
    <row r="176" spans="2:7">
      <c r="B176" t="s">
        <v>274</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275</v>
      </c>
    </row>
    <row r="185" spans="2:7">
      <c r="B185" t="s">
        <v>276</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268</v>
      </c>
      <c r="G191">
        <f>SUM(G189:G190)</f>
        <v>5.6339360000000003</v>
      </c>
    </row>
    <row r="192" spans="2:7">
      <c r="G192">
        <v>6</v>
      </c>
    </row>
    <row r="194" spans="2:7">
      <c r="B194" s="23" t="s">
        <v>277</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278</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279</v>
      </c>
    </row>
    <row r="212" spans="2:8">
      <c r="B212" t="s">
        <v>280</v>
      </c>
      <c r="C212">
        <v>2</v>
      </c>
      <c r="D212">
        <v>1.1499999999999999</v>
      </c>
      <c r="G212">
        <f>D212*C212*3.28</f>
        <v>7.5439999999999987</v>
      </c>
    </row>
    <row r="213" spans="2:8">
      <c r="G213">
        <f>G212*1%</f>
        <v>7.5439999999999993E-2</v>
      </c>
    </row>
    <row r="214" spans="2:8">
      <c r="G214">
        <f>SUM(G212:G213)</f>
        <v>7.6194399999999991</v>
      </c>
    </row>
    <row r="215" spans="2:8">
      <c r="G215">
        <v>8</v>
      </c>
      <c r="H215" t="s">
        <v>450</v>
      </c>
    </row>
    <row r="222" spans="2:8">
      <c r="B222" s="23" t="s">
        <v>286</v>
      </c>
    </row>
    <row r="223" spans="2:8">
      <c r="B223" t="s">
        <v>287</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30" t="s">
        <v>299</v>
      </c>
    </row>
    <row r="229" spans="2:7">
      <c r="B229" s="30"/>
      <c r="C229">
        <v>1</v>
      </c>
      <c r="D229">
        <v>4.92</v>
      </c>
      <c r="F229">
        <v>9</v>
      </c>
      <c r="G229">
        <f>F229*D229*C229</f>
        <v>44.28</v>
      </c>
    </row>
    <row r="230" spans="2:7">
      <c r="B230" s="30"/>
      <c r="C230">
        <v>1</v>
      </c>
      <c r="D230">
        <v>11.83</v>
      </c>
      <c r="F230">
        <v>9</v>
      </c>
      <c r="G230">
        <f t="shared" ref="G230" si="6">F230*D230*C230</f>
        <v>106.47</v>
      </c>
    </row>
    <row r="231" spans="2:7">
      <c r="B231" s="30" t="s">
        <v>295</v>
      </c>
      <c r="C231">
        <v>-1</v>
      </c>
      <c r="D231">
        <v>3.25</v>
      </c>
      <c r="F231">
        <v>7</v>
      </c>
      <c r="G231">
        <f>F231*D231*C231</f>
        <v>-22.75</v>
      </c>
    </row>
    <row r="232" spans="2:7">
      <c r="B232" s="30"/>
    </row>
    <row r="233" spans="2:7">
      <c r="B233" s="30"/>
      <c r="G233">
        <f>SUM(G229:G232)</f>
        <v>128</v>
      </c>
    </row>
    <row r="234" spans="2:7">
      <c r="B234" s="30"/>
      <c r="G234">
        <f>G233*10%</f>
        <v>12.8</v>
      </c>
    </row>
    <row r="235" spans="2:7">
      <c r="G235">
        <f>SUM(G233:G234)</f>
        <v>140.80000000000001</v>
      </c>
    </row>
    <row r="236" spans="2:7">
      <c r="G236">
        <v>140</v>
      </c>
    </row>
    <row r="238" spans="2:7">
      <c r="B238" s="23" t="s">
        <v>440</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30" t="s">
        <v>299</v>
      </c>
    </row>
    <row r="249" spans="2:8">
      <c r="C249">
        <v>1</v>
      </c>
      <c r="D249">
        <v>18.75</v>
      </c>
      <c r="G249">
        <f>D249*C249</f>
        <v>18.75</v>
      </c>
      <c r="H249" t="s">
        <v>450</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30" t="s">
        <v>294</v>
      </c>
      <c r="C258">
        <v>1</v>
      </c>
      <c r="D258" t="s">
        <v>292</v>
      </c>
    </row>
    <row r="259" spans="2:7">
      <c r="B259" t="s">
        <v>293</v>
      </c>
    </row>
    <row r="263" spans="2:7">
      <c r="B263" s="23" t="s">
        <v>237</v>
      </c>
    </row>
    <row r="264" spans="2:7">
      <c r="B264" t="s">
        <v>45</v>
      </c>
    </row>
    <row r="265" spans="2:7">
      <c r="B265" t="s">
        <v>238</v>
      </c>
      <c r="C265">
        <v>1</v>
      </c>
      <c r="D265">
        <v>32.207999999999998</v>
      </c>
      <c r="F265">
        <v>10.76</v>
      </c>
      <c r="G265">
        <f>F265*D265*C265</f>
        <v>346.55807999999996</v>
      </c>
    </row>
    <row r="266" spans="2:7">
      <c r="B266" t="s">
        <v>242</v>
      </c>
      <c r="C266">
        <v>1</v>
      </c>
      <c r="D266">
        <v>1.92</v>
      </c>
      <c r="E266">
        <v>1.85</v>
      </c>
      <c r="F266">
        <v>10.76</v>
      </c>
      <c r="G266">
        <f>F266*D266*C266*E266</f>
        <v>38.219519999999996</v>
      </c>
    </row>
    <row r="267" spans="2:7">
      <c r="B267" t="s">
        <v>243</v>
      </c>
      <c r="C267">
        <v>1</v>
      </c>
      <c r="D267">
        <v>1.5249999999999999</v>
      </c>
      <c r="E267">
        <v>1.85</v>
      </c>
      <c r="F267">
        <v>10.76</v>
      </c>
      <c r="G267">
        <f t="shared" ref="G267:G274" si="7">F267*D267*C267*E267</f>
        <v>30.356649999999998</v>
      </c>
    </row>
    <row r="268" spans="2:7">
      <c r="B268" t="s">
        <v>243</v>
      </c>
      <c r="C268">
        <v>1</v>
      </c>
      <c r="D268">
        <v>1.385</v>
      </c>
      <c r="E268">
        <v>1.85</v>
      </c>
      <c r="F268">
        <v>10.76</v>
      </c>
      <c r="G268">
        <f t="shared" si="7"/>
        <v>27.56981</v>
      </c>
    </row>
    <row r="269" spans="2:7">
      <c r="B269" t="s">
        <v>244</v>
      </c>
      <c r="C269">
        <v>1</v>
      </c>
      <c r="D269">
        <v>2.9449999999999998</v>
      </c>
      <c r="E269">
        <v>1.85</v>
      </c>
      <c r="F269">
        <v>10.76</v>
      </c>
      <c r="G269">
        <f t="shared" si="7"/>
        <v>58.623170000000002</v>
      </c>
    </row>
    <row r="270" spans="2:7">
      <c r="B270" t="s">
        <v>244</v>
      </c>
      <c r="C270">
        <v>1</v>
      </c>
      <c r="D270">
        <v>1.2949999999999999</v>
      </c>
      <c r="E270">
        <v>1.85</v>
      </c>
      <c r="F270">
        <v>10.76</v>
      </c>
      <c r="G270">
        <f t="shared" si="7"/>
        <v>25.778269999999999</v>
      </c>
    </row>
    <row r="271" spans="2:7">
      <c r="B271" t="s">
        <v>245</v>
      </c>
      <c r="C271">
        <v>1</v>
      </c>
      <c r="D271">
        <v>0.57999999999999996</v>
      </c>
      <c r="E271">
        <v>1.85</v>
      </c>
      <c r="F271">
        <v>10.76</v>
      </c>
      <c r="G271">
        <f t="shared" si="7"/>
        <v>11.54548</v>
      </c>
    </row>
    <row r="272" spans="2:7">
      <c r="B272" t="s">
        <v>245</v>
      </c>
      <c r="C272">
        <v>2</v>
      </c>
      <c r="D272">
        <v>1.2949999999999999</v>
      </c>
      <c r="E272">
        <v>1.85</v>
      </c>
      <c r="F272">
        <v>10.76</v>
      </c>
      <c r="G272">
        <f t="shared" si="7"/>
        <v>51.556539999999998</v>
      </c>
    </row>
    <row r="273" spans="2:7">
      <c r="B273" t="s">
        <v>246</v>
      </c>
      <c r="C273">
        <v>1</v>
      </c>
      <c r="D273">
        <v>3.1749999999999998</v>
      </c>
      <c r="E273">
        <v>1.85</v>
      </c>
      <c r="F273">
        <v>10.76</v>
      </c>
      <c r="G273">
        <f t="shared" si="7"/>
        <v>63.201549999999997</v>
      </c>
    </row>
    <row r="274" spans="2:7">
      <c r="B274" t="s">
        <v>246</v>
      </c>
      <c r="C274">
        <v>1</v>
      </c>
      <c r="D274">
        <v>1.0049999999999999</v>
      </c>
      <c r="E274">
        <v>1.85</v>
      </c>
      <c r="F274">
        <v>10.76</v>
      </c>
      <c r="G274">
        <f t="shared" si="7"/>
        <v>20.00553</v>
      </c>
    </row>
    <row r="275" spans="2:7">
      <c r="B275" t="s">
        <v>239</v>
      </c>
      <c r="C275">
        <v>1</v>
      </c>
      <c r="D275">
        <v>1.4930000000000001</v>
      </c>
      <c r="F275">
        <v>10.76</v>
      </c>
      <c r="G275">
        <f>F275*D275*C275</f>
        <v>16.064679999999999</v>
      </c>
    </row>
    <row r="276" spans="2:7">
      <c r="B276" t="s">
        <v>240</v>
      </c>
      <c r="C276">
        <v>1</v>
      </c>
      <c r="D276">
        <v>1.117</v>
      </c>
      <c r="F276">
        <v>10.76</v>
      </c>
      <c r="G276">
        <f>F276*D276*C276</f>
        <v>12.01892</v>
      </c>
    </row>
    <row r="277" spans="2:7">
      <c r="B277" t="s">
        <v>241</v>
      </c>
      <c r="C277">
        <v>1</v>
      </c>
      <c r="D277">
        <v>2.8</v>
      </c>
      <c r="F277">
        <v>10.76</v>
      </c>
      <c r="G277">
        <f>F277*D277*C277</f>
        <v>30.127999999999997</v>
      </c>
    </row>
    <row r="278" spans="2:7">
      <c r="B278" s="23" t="s">
        <v>247</v>
      </c>
    </row>
    <row r="279" spans="2:7">
      <c r="C279">
        <v>1</v>
      </c>
      <c r="D279">
        <v>7.8019999999999996</v>
      </c>
      <c r="F279">
        <v>10.76</v>
      </c>
      <c r="G279">
        <f>F279*D279*C279</f>
        <v>83.949519999999993</v>
      </c>
    </row>
    <row r="280" spans="2:7">
      <c r="B280" t="s">
        <v>250</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249</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402</v>
      </c>
    </row>
    <row r="299" spans="2:7">
      <c r="B299" t="s">
        <v>403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465</v>
      </c>
    </row>
    <row r="321" spans="2:7">
      <c r="B321" t="s">
        <v>422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423</v>
      </c>
    </row>
    <row r="342" spans="2:7">
      <c r="B342" t="s">
        <v>424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425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62C8-6539-4E8F-916B-C18A8BF29C57}">
  <dimension ref="B2:G135"/>
  <sheetViews>
    <sheetView topLeftCell="A109" workbookViewId="0">
      <selection activeCell="D129" sqref="D129"/>
    </sheetView>
  </sheetViews>
  <sheetFormatPr defaultRowHeight="14.4"/>
  <cols>
    <col min="2" max="2" width="68" customWidth="1"/>
  </cols>
  <sheetData>
    <row r="2" spans="2:7">
      <c r="B2" t="s">
        <v>551</v>
      </c>
      <c r="C2">
        <v>1</v>
      </c>
      <c r="D2">
        <v>24</v>
      </c>
      <c r="F2">
        <v>25.25</v>
      </c>
      <c r="G2">
        <f>F2*D2*C2</f>
        <v>606</v>
      </c>
    </row>
    <row r="4" spans="2:7">
      <c r="B4" t="s">
        <v>230</v>
      </c>
      <c r="C4">
        <v>1</v>
      </c>
      <c r="D4">
        <v>24</v>
      </c>
      <c r="F4">
        <v>25.25</v>
      </c>
      <c r="G4">
        <f>F4*D4*C4</f>
        <v>606</v>
      </c>
    </row>
    <row r="7" spans="2:7">
      <c r="B7" t="s">
        <v>552</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555</v>
      </c>
    </row>
    <row r="14" spans="2:7">
      <c r="C14">
        <v>1</v>
      </c>
      <c r="D14">
        <v>50.32</v>
      </c>
      <c r="E14">
        <v>10.76</v>
      </c>
      <c r="G14">
        <f>E14*D14*C14</f>
        <v>541.44320000000005</v>
      </c>
    </row>
    <row r="16" spans="2:7">
      <c r="G16">
        <f>SUM(G14:G15)</f>
        <v>541.44320000000005</v>
      </c>
    </row>
    <row r="17" spans="2:7">
      <c r="B17" t="s">
        <v>410</v>
      </c>
      <c r="G17">
        <v>545</v>
      </c>
    </row>
    <row r="18" spans="2:7">
      <c r="C18">
        <v>1</v>
      </c>
      <c r="D18">
        <v>50.32</v>
      </c>
      <c r="E18">
        <v>10.76</v>
      </c>
      <c r="G18">
        <f>E18*D18*C18</f>
        <v>541.44320000000005</v>
      </c>
    </row>
    <row r="20" spans="2:7">
      <c r="G20">
        <f>SUM(G18:G19)</f>
        <v>541.44320000000005</v>
      </c>
    </row>
    <row r="21" spans="2:7">
      <c r="G21">
        <v>545</v>
      </c>
    </row>
    <row r="22" spans="2:7">
      <c r="B22" s="23" t="s">
        <v>556</v>
      </c>
    </row>
    <row r="23" spans="2:7">
      <c r="B23" t="s">
        <v>557</v>
      </c>
      <c r="C23">
        <v>2</v>
      </c>
      <c r="D23">
        <v>24</v>
      </c>
      <c r="F23">
        <v>12</v>
      </c>
      <c r="G23">
        <f>F23*D23*C23</f>
        <v>576</v>
      </c>
    </row>
    <row r="24" spans="2:7">
      <c r="B24" t="s">
        <v>448</v>
      </c>
      <c r="C24">
        <v>-1</v>
      </c>
      <c r="D24">
        <v>4</v>
      </c>
      <c r="F24">
        <v>7</v>
      </c>
      <c r="G24">
        <f t="shared" ref="G24:G36" si="0">F24*D24*C24</f>
        <v>-28</v>
      </c>
    </row>
    <row r="25" spans="2:7">
      <c r="B25" t="s">
        <v>558</v>
      </c>
      <c r="C25">
        <v>1</v>
      </c>
      <c r="D25">
        <v>10.75</v>
      </c>
      <c r="F25">
        <v>12</v>
      </c>
      <c r="G25">
        <f t="shared" si="0"/>
        <v>129</v>
      </c>
    </row>
    <row r="26" spans="2:7">
      <c r="B26" t="s">
        <v>559</v>
      </c>
      <c r="C26">
        <v>1</v>
      </c>
      <c r="D26">
        <v>10.92</v>
      </c>
      <c r="F26">
        <v>12</v>
      </c>
      <c r="G26">
        <f t="shared" si="0"/>
        <v>131.04</v>
      </c>
    </row>
    <row r="27" spans="2:7">
      <c r="B27" t="s">
        <v>560</v>
      </c>
      <c r="C27">
        <v>1</v>
      </c>
      <c r="D27">
        <v>24.42</v>
      </c>
      <c r="F27">
        <v>12</v>
      </c>
      <c r="G27">
        <f t="shared" si="0"/>
        <v>293.04000000000002</v>
      </c>
    </row>
    <row r="28" spans="2:7">
      <c r="B28" t="s">
        <v>561</v>
      </c>
      <c r="C28">
        <v>1</v>
      </c>
      <c r="D28">
        <v>14.33</v>
      </c>
      <c r="F28">
        <v>12</v>
      </c>
      <c r="G28">
        <f t="shared" si="0"/>
        <v>171.96</v>
      </c>
    </row>
    <row r="29" spans="2:7">
      <c r="B29" t="s">
        <v>562</v>
      </c>
      <c r="C29">
        <v>1</v>
      </c>
      <c r="D29">
        <v>21.25</v>
      </c>
      <c r="F29">
        <v>12</v>
      </c>
      <c r="G29">
        <f t="shared" si="0"/>
        <v>255</v>
      </c>
    </row>
    <row r="30" spans="2:7">
      <c r="B30" t="s">
        <v>563</v>
      </c>
      <c r="C30">
        <v>-1</v>
      </c>
      <c r="D30">
        <v>4</v>
      </c>
      <c r="F30">
        <v>7</v>
      </c>
      <c r="G30">
        <f t="shared" si="0"/>
        <v>-28</v>
      </c>
    </row>
    <row r="31" spans="2:7">
      <c r="B31" t="s">
        <v>564</v>
      </c>
      <c r="C31">
        <v>1</v>
      </c>
      <c r="D31">
        <v>19.25</v>
      </c>
      <c r="F31">
        <v>12</v>
      </c>
      <c r="G31">
        <f t="shared" si="0"/>
        <v>231</v>
      </c>
    </row>
    <row r="32" spans="2:7">
      <c r="B32" t="s">
        <v>565</v>
      </c>
      <c r="C32">
        <v>1</v>
      </c>
      <c r="D32">
        <v>5.33</v>
      </c>
      <c r="F32">
        <v>12</v>
      </c>
      <c r="G32">
        <f t="shared" si="0"/>
        <v>63.96</v>
      </c>
    </row>
    <row r="33" spans="2:7">
      <c r="B33" t="s">
        <v>448</v>
      </c>
      <c r="C33">
        <v>-1</v>
      </c>
      <c r="D33">
        <v>3.42</v>
      </c>
      <c r="F33">
        <v>7</v>
      </c>
      <c r="G33">
        <f t="shared" si="0"/>
        <v>-23.939999999999998</v>
      </c>
    </row>
    <row r="34" spans="2:7">
      <c r="B34" t="s">
        <v>566</v>
      </c>
      <c r="C34">
        <v>1</v>
      </c>
      <c r="D34">
        <v>5.67</v>
      </c>
      <c r="F34">
        <v>12</v>
      </c>
      <c r="G34">
        <f t="shared" si="0"/>
        <v>68.039999999999992</v>
      </c>
    </row>
    <row r="35" spans="2:7">
      <c r="B35" t="s">
        <v>567</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568</v>
      </c>
    </row>
    <row r="43" spans="2:7">
      <c r="B43" t="s">
        <v>557</v>
      </c>
      <c r="C43">
        <v>4</v>
      </c>
      <c r="D43">
        <v>24</v>
      </c>
      <c r="F43">
        <v>12</v>
      </c>
      <c r="G43">
        <f>F43*D43*C43</f>
        <v>1152</v>
      </c>
    </row>
    <row r="44" spans="2:7">
      <c r="B44" t="s">
        <v>448</v>
      </c>
      <c r="C44">
        <v>-2</v>
      </c>
      <c r="D44">
        <v>4</v>
      </c>
      <c r="F44">
        <v>7</v>
      </c>
      <c r="G44">
        <f t="shared" ref="G44:G56" si="1">F44*D44*C44</f>
        <v>-56</v>
      </c>
    </row>
    <row r="45" spans="2:7">
      <c r="B45" t="s">
        <v>558</v>
      </c>
      <c r="C45">
        <v>2</v>
      </c>
      <c r="D45">
        <v>10.75</v>
      </c>
      <c r="F45">
        <v>12</v>
      </c>
      <c r="G45">
        <f t="shared" si="1"/>
        <v>258</v>
      </c>
    </row>
    <row r="46" spans="2:7">
      <c r="B46" t="s">
        <v>559</v>
      </c>
      <c r="C46">
        <v>2</v>
      </c>
      <c r="D46">
        <v>10.92</v>
      </c>
      <c r="F46">
        <v>12</v>
      </c>
      <c r="G46">
        <f t="shared" si="1"/>
        <v>262.08</v>
      </c>
    </row>
    <row r="47" spans="2:7">
      <c r="B47" t="s">
        <v>560</v>
      </c>
      <c r="C47">
        <v>2</v>
      </c>
      <c r="D47">
        <v>24.42</v>
      </c>
      <c r="F47">
        <v>12</v>
      </c>
      <c r="G47">
        <f t="shared" si="1"/>
        <v>586.08000000000004</v>
      </c>
    </row>
    <row r="48" spans="2:7">
      <c r="B48" t="s">
        <v>561</v>
      </c>
      <c r="C48">
        <v>2</v>
      </c>
      <c r="D48">
        <v>14.33</v>
      </c>
      <c r="F48">
        <v>12</v>
      </c>
      <c r="G48">
        <f t="shared" si="1"/>
        <v>343.92</v>
      </c>
    </row>
    <row r="49" spans="2:7">
      <c r="B49" t="s">
        <v>562</v>
      </c>
      <c r="C49">
        <v>2</v>
      </c>
      <c r="D49">
        <v>21.25</v>
      </c>
      <c r="F49">
        <v>12</v>
      </c>
      <c r="G49">
        <f t="shared" si="1"/>
        <v>510</v>
      </c>
    </row>
    <row r="50" spans="2:7">
      <c r="B50" t="s">
        <v>563</v>
      </c>
      <c r="C50">
        <v>-2</v>
      </c>
      <c r="D50">
        <v>4</v>
      </c>
      <c r="F50">
        <v>7</v>
      </c>
      <c r="G50">
        <f t="shared" si="1"/>
        <v>-56</v>
      </c>
    </row>
    <row r="51" spans="2:7">
      <c r="B51" t="s">
        <v>564</v>
      </c>
      <c r="C51">
        <v>2</v>
      </c>
      <c r="D51">
        <v>19.25</v>
      </c>
      <c r="F51">
        <v>12</v>
      </c>
      <c r="G51">
        <f t="shared" si="1"/>
        <v>462</v>
      </c>
    </row>
    <row r="52" spans="2:7">
      <c r="B52" t="s">
        <v>565</v>
      </c>
      <c r="C52">
        <v>2</v>
      </c>
      <c r="D52">
        <v>5.33</v>
      </c>
      <c r="F52">
        <v>12</v>
      </c>
      <c r="G52">
        <f t="shared" si="1"/>
        <v>127.92</v>
      </c>
    </row>
    <row r="53" spans="2:7">
      <c r="B53" t="s">
        <v>448</v>
      </c>
      <c r="C53">
        <v>-2</v>
      </c>
      <c r="D53">
        <v>3.42</v>
      </c>
      <c r="F53">
        <v>7</v>
      </c>
      <c r="G53">
        <f t="shared" si="1"/>
        <v>-47.879999999999995</v>
      </c>
    </row>
    <row r="54" spans="2:7">
      <c r="B54" t="s">
        <v>566</v>
      </c>
      <c r="C54">
        <v>2</v>
      </c>
      <c r="D54">
        <v>5.67</v>
      </c>
      <c r="F54">
        <v>12</v>
      </c>
      <c r="G54">
        <f t="shared" si="1"/>
        <v>136.07999999999998</v>
      </c>
    </row>
    <row r="55" spans="2:7">
      <c r="B55" t="s">
        <v>567</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569</v>
      </c>
    </row>
    <row r="63" spans="2:7">
      <c r="B63" t="s">
        <v>570</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185</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185</v>
      </c>
    </row>
    <row r="81" spans="2:7">
      <c r="B81" t="s">
        <v>412</v>
      </c>
      <c r="C81">
        <v>1</v>
      </c>
      <c r="D81">
        <v>63.71</v>
      </c>
      <c r="E81">
        <v>3.28</v>
      </c>
      <c r="G81">
        <f>E81*D81*C81</f>
        <v>208.96879999999999</v>
      </c>
    </row>
    <row r="82" spans="2:7">
      <c r="G82">
        <f>G81*10%</f>
        <v>20.896879999999999</v>
      </c>
    </row>
    <row r="83" spans="2:7">
      <c r="G83">
        <f>SUM(G81:G82)</f>
        <v>229.86568</v>
      </c>
    </row>
    <row r="84" spans="2:7">
      <c r="G84">
        <v>230</v>
      </c>
    </row>
    <row r="86" spans="2:7">
      <c r="B86" t="s">
        <v>571</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576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259</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577</v>
      </c>
    </row>
    <row r="117" spans="2:7">
      <c r="C117">
        <v>1</v>
      </c>
      <c r="D117">
        <v>50.32</v>
      </c>
      <c r="F117">
        <v>10.76</v>
      </c>
      <c r="G117">
        <f>F117*D117*C117</f>
        <v>541.44320000000005</v>
      </c>
    </row>
    <row r="119" spans="2:7">
      <c r="G119">
        <f>SUM(G117:G118)</f>
        <v>541.44320000000005</v>
      </c>
    </row>
    <row r="120" spans="2:7">
      <c r="G120">
        <v>545</v>
      </c>
    </row>
    <row r="123" spans="2:7">
      <c r="B123" t="s">
        <v>578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579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87"/>
  <sheetViews>
    <sheetView topLeftCell="A10" workbookViewId="0">
      <selection activeCell="C18" sqref="C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542" t="s">
        <v>52</v>
      </c>
      <c r="B1" s="542"/>
      <c r="C1" s="542"/>
    </row>
    <row r="2" spans="1:3" ht="15.75" customHeight="1" thickBot="1">
      <c r="A2" s="542"/>
      <c r="B2" s="542"/>
      <c r="C2" s="542"/>
    </row>
    <row r="3" spans="1:3" ht="16.5" customHeight="1" thickBot="1">
      <c r="A3" s="542"/>
      <c r="B3" s="542"/>
      <c r="C3" s="542"/>
    </row>
    <row r="4" spans="1:3" ht="16.5" customHeight="1" thickBot="1">
      <c r="A4" s="2" t="s">
        <v>53</v>
      </c>
      <c r="B4" s="3"/>
      <c r="C4" s="4"/>
    </row>
    <row r="5" spans="1:3" ht="16.5" customHeight="1" thickBot="1">
      <c r="A5" s="2">
        <v>1</v>
      </c>
      <c r="B5" s="5" t="s">
        <v>54</v>
      </c>
      <c r="C5" s="4"/>
    </row>
    <row r="6" spans="1:3" ht="15.75" customHeight="1" thickBot="1">
      <c r="A6" s="2">
        <v>2</v>
      </c>
      <c r="B6" s="5" t="s">
        <v>55</v>
      </c>
      <c r="C6" s="4"/>
    </row>
    <row r="7" spans="1:3" ht="16.5" customHeight="1" thickBot="1">
      <c r="A7" s="2">
        <v>3</v>
      </c>
      <c r="B7" s="5" t="s">
        <v>56</v>
      </c>
      <c r="C7" s="4"/>
    </row>
    <row r="8" spans="1:3" ht="18" customHeight="1" thickBot="1">
      <c r="A8" s="2">
        <v>4</v>
      </c>
      <c r="B8" s="5" t="s">
        <v>57</v>
      </c>
      <c r="C8" s="4"/>
    </row>
    <row r="9" spans="1:3" ht="48.75" customHeight="1" thickBot="1">
      <c r="A9" s="2">
        <v>5</v>
      </c>
      <c r="B9" s="5" t="s">
        <v>58</v>
      </c>
      <c r="C9" s="4"/>
    </row>
    <row r="10" spans="1:3" ht="14.4" thickBot="1">
      <c r="A10" s="6" t="s">
        <v>48</v>
      </c>
      <c r="B10" s="7" t="s">
        <v>49</v>
      </c>
      <c r="C10" s="8" t="s">
        <v>51</v>
      </c>
    </row>
    <row r="11" spans="1:3">
      <c r="A11" s="9">
        <v>1</v>
      </c>
      <c r="B11" s="10" t="s">
        <v>59</v>
      </c>
      <c r="C11" s="11" t="s">
        <v>60</v>
      </c>
    </row>
    <row r="12" spans="1:3">
      <c r="A12" s="9">
        <v>2</v>
      </c>
      <c r="B12" s="10" t="s">
        <v>61</v>
      </c>
      <c r="C12" s="11" t="s">
        <v>62</v>
      </c>
    </row>
    <row r="13" spans="1:3">
      <c r="A13" s="9">
        <v>3</v>
      </c>
      <c r="B13" s="10" t="s">
        <v>63</v>
      </c>
      <c r="C13" s="11" t="s">
        <v>64</v>
      </c>
    </row>
    <row r="14" spans="1:3" ht="16.5" customHeight="1">
      <c r="A14" s="9">
        <v>4</v>
      </c>
      <c r="B14" s="10" t="s">
        <v>65</v>
      </c>
      <c r="C14" s="11" t="s">
        <v>66</v>
      </c>
    </row>
    <row r="15" spans="1:3">
      <c r="A15" s="9">
        <v>5</v>
      </c>
      <c r="B15" s="10" t="s">
        <v>67</v>
      </c>
      <c r="C15" s="11" t="s">
        <v>68</v>
      </c>
    </row>
    <row r="16" spans="1:3">
      <c r="A16" s="9">
        <v>6</v>
      </c>
      <c r="B16" s="10" t="s">
        <v>69</v>
      </c>
      <c r="C16" s="11" t="s">
        <v>70</v>
      </c>
    </row>
    <row r="17" spans="1:3">
      <c r="A17" s="9">
        <v>7</v>
      </c>
      <c r="B17" s="10" t="s">
        <v>71</v>
      </c>
      <c r="C17" s="11" t="s">
        <v>72</v>
      </c>
    </row>
    <row r="18" spans="1:3">
      <c r="A18" s="9">
        <v>8</v>
      </c>
      <c r="B18" s="10" t="s">
        <v>73</v>
      </c>
      <c r="C18" s="11" t="s">
        <v>74</v>
      </c>
    </row>
    <row r="19" spans="1:3">
      <c r="A19" s="9">
        <v>9</v>
      </c>
      <c r="B19" s="10" t="s">
        <v>75</v>
      </c>
      <c r="C19" s="11" t="s">
        <v>76</v>
      </c>
    </row>
    <row r="20" spans="1:3">
      <c r="A20" s="9">
        <v>10</v>
      </c>
      <c r="B20" s="10" t="s">
        <v>77</v>
      </c>
      <c r="C20" s="11" t="s">
        <v>78</v>
      </c>
    </row>
    <row r="21" spans="1:3">
      <c r="A21" s="9">
        <v>11</v>
      </c>
      <c r="B21" s="10" t="s">
        <v>79</v>
      </c>
      <c r="C21" s="11" t="s">
        <v>80</v>
      </c>
    </row>
    <row r="22" spans="1:3">
      <c r="A22" s="9">
        <v>12</v>
      </c>
      <c r="B22" s="10" t="s">
        <v>81</v>
      </c>
      <c r="C22" s="11" t="s">
        <v>82</v>
      </c>
    </row>
    <row r="23" spans="1:3">
      <c r="A23" s="9">
        <v>13</v>
      </c>
      <c r="B23" s="10" t="s">
        <v>83</v>
      </c>
      <c r="C23" s="11" t="s">
        <v>84</v>
      </c>
    </row>
    <row r="24" spans="1:3">
      <c r="A24" s="9">
        <v>14</v>
      </c>
      <c r="B24" s="10" t="s">
        <v>85</v>
      </c>
      <c r="C24" s="11" t="s">
        <v>86</v>
      </c>
    </row>
    <row r="25" spans="1:3">
      <c r="A25" s="9">
        <v>15</v>
      </c>
      <c r="B25" s="10" t="s">
        <v>87</v>
      </c>
      <c r="C25" s="11" t="s">
        <v>88</v>
      </c>
    </row>
    <row r="26" spans="1:3">
      <c r="A26" s="9">
        <v>16</v>
      </c>
      <c r="B26" s="10" t="s">
        <v>89</v>
      </c>
      <c r="C26" s="11" t="s">
        <v>66</v>
      </c>
    </row>
    <row r="27" spans="1:3">
      <c r="A27" s="9">
        <v>17</v>
      </c>
      <c r="B27" s="10" t="s">
        <v>90</v>
      </c>
      <c r="C27" s="11" t="s">
        <v>91</v>
      </c>
    </row>
    <row r="28" spans="1:3">
      <c r="A28" s="9">
        <v>18</v>
      </c>
      <c r="B28" s="10" t="s">
        <v>92</v>
      </c>
      <c r="C28" s="11" t="s">
        <v>66</v>
      </c>
    </row>
    <row r="29" spans="1:3">
      <c r="A29" s="9">
        <v>19</v>
      </c>
      <c r="B29" s="10" t="s">
        <v>93</v>
      </c>
      <c r="C29" s="11" t="s">
        <v>94</v>
      </c>
    </row>
    <row r="30" spans="1:3">
      <c r="A30" s="9">
        <v>20</v>
      </c>
      <c r="B30" s="10" t="s">
        <v>95</v>
      </c>
      <c r="C30" s="11" t="s">
        <v>96</v>
      </c>
    </row>
    <row r="31" spans="1:3">
      <c r="A31" s="9">
        <v>21</v>
      </c>
      <c r="B31" s="10" t="s">
        <v>97</v>
      </c>
      <c r="C31" s="11" t="s">
        <v>98</v>
      </c>
    </row>
    <row r="32" spans="1:3">
      <c r="A32" s="9">
        <v>22</v>
      </c>
      <c r="B32" s="10" t="s">
        <v>99</v>
      </c>
      <c r="C32" s="11" t="s">
        <v>100</v>
      </c>
    </row>
    <row r="33" spans="1:3">
      <c r="A33" s="9">
        <v>23</v>
      </c>
      <c r="B33" s="10" t="s">
        <v>101</v>
      </c>
      <c r="C33" s="11" t="s">
        <v>102</v>
      </c>
    </row>
    <row r="34" spans="1:3">
      <c r="A34" s="9">
        <v>24</v>
      </c>
      <c r="B34" s="10" t="s">
        <v>103</v>
      </c>
      <c r="C34" s="11" t="s">
        <v>104</v>
      </c>
    </row>
    <row r="35" spans="1:3">
      <c r="A35" s="9">
        <v>25</v>
      </c>
      <c r="B35" s="10" t="s">
        <v>105</v>
      </c>
      <c r="C35" s="11" t="s">
        <v>106</v>
      </c>
    </row>
    <row r="36" spans="1:3">
      <c r="A36" s="9">
        <v>26</v>
      </c>
      <c r="B36" s="10" t="s">
        <v>107</v>
      </c>
      <c r="C36" s="11" t="s">
        <v>108</v>
      </c>
    </row>
    <row r="37" spans="1:3">
      <c r="A37" s="9">
        <v>27</v>
      </c>
      <c r="B37" s="10" t="s">
        <v>109</v>
      </c>
      <c r="C37" s="11" t="s">
        <v>110</v>
      </c>
    </row>
    <row r="38" spans="1:3">
      <c r="A38" s="9">
        <v>28</v>
      </c>
      <c r="B38" s="10" t="s">
        <v>111</v>
      </c>
      <c r="C38" s="11" t="s">
        <v>112</v>
      </c>
    </row>
    <row r="39" spans="1:3">
      <c r="A39" s="9">
        <v>29</v>
      </c>
      <c r="B39" s="10" t="s">
        <v>113</v>
      </c>
      <c r="C39" s="11" t="s">
        <v>114</v>
      </c>
    </row>
    <row r="40" spans="1:3">
      <c r="A40" s="9">
        <v>30</v>
      </c>
      <c r="B40" s="10" t="s">
        <v>115</v>
      </c>
      <c r="C40" s="11" t="s">
        <v>116</v>
      </c>
    </row>
    <row r="41" spans="1:3">
      <c r="A41" s="9">
        <v>31</v>
      </c>
      <c r="B41" s="10" t="s">
        <v>117</v>
      </c>
      <c r="C41" s="11" t="s">
        <v>118</v>
      </c>
    </row>
    <row r="42" spans="1:3">
      <c r="A42" s="9">
        <v>32</v>
      </c>
      <c r="B42" s="10" t="s">
        <v>119</v>
      </c>
      <c r="C42" s="11" t="s">
        <v>120</v>
      </c>
    </row>
    <row r="43" spans="1:3">
      <c r="A43" s="9">
        <v>33</v>
      </c>
      <c r="B43" s="10" t="s">
        <v>121</v>
      </c>
      <c r="C43" s="11" t="s">
        <v>122</v>
      </c>
    </row>
    <row r="44" spans="1:3">
      <c r="A44" s="9">
        <v>34</v>
      </c>
      <c r="B44" s="10" t="s">
        <v>123</v>
      </c>
      <c r="C44" s="11" t="s">
        <v>124</v>
      </c>
    </row>
    <row r="45" spans="1:3">
      <c r="A45" s="9">
        <v>35</v>
      </c>
      <c r="B45" s="10" t="s">
        <v>125</v>
      </c>
      <c r="C45" s="11" t="s">
        <v>126</v>
      </c>
    </row>
    <row r="46" spans="1:3" ht="17.25" customHeight="1">
      <c r="A46" s="9">
        <v>36</v>
      </c>
      <c r="B46" s="10" t="s">
        <v>127</v>
      </c>
      <c r="C46" s="11" t="s">
        <v>66</v>
      </c>
    </row>
    <row r="47" spans="1:3">
      <c r="A47" s="9">
        <v>37</v>
      </c>
      <c r="B47" s="10" t="s">
        <v>128</v>
      </c>
      <c r="C47" s="11" t="s">
        <v>129</v>
      </c>
    </row>
    <row r="48" spans="1:3">
      <c r="A48" s="9">
        <v>38</v>
      </c>
      <c r="B48" s="10" t="s">
        <v>130</v>
      </c>
      <c r="C48" s="11" t="s">
        <v>131</v>
      </c>
    </row>
    <row r="49" spans="1:3">
      <c r="A49" s="9">
        <v>39</v>
      </c>
      <c r="B49" s="10" t="s">
        <v>132</v>
      </c>
      <c r="C49" s="11" t="s">
        <v>133</v>
      </c>
    </row>
    <row r="50" spans="1:3">
      <c r="A50" s="9">
        <v>40</v>
      </c>
      <c r="B50" s="10" t="s">
        <v>134</v>
      </c>
      <c r="C50" s="11" t="s">
        <v>135</v>
      </c>
    </row>
    <row r="51" spans="1:3" ht="15" customHeight="1">
      <c r="A51" s="9">
        <v>41</v>
      </c>
      <c r="B51" s="10" t="s">
        <v>136</v>
      </c>
      <c r="C51" s="11" t="s">
        <v>137</v>
      </c>
    </row>
    <row r="52" spans="1:3">
      <c r="A52" s="9">
        <v>42</v>
      </c>
      <c r="B52" s="10" t="s">
        <v>138</v>
      </c>
      <c r="C52" s="11" t="s">
        <v>139</v>
      </c>
    </row>
    <row r="53" spans="1:3">
      <c r="A53" s="9">
        <v>43</v>
      </c>
      <c r="B53" s="10" t="s">
        <v>140</v>
      </c>
      <c r="C53" s="11" t="s">
        <v>141</v>
      </c>
    </row>
    <row r="54" spans="1:3">
      <c r="A54" s="9">
        <v>44</v>
      </c>
      <c r="B54" s="10" t="s">
        <v>142</v>
      </c>
      <c r="C54" s="11" t="s">
        <v>143</v>
      </c>
    </row>
    <row r="55" spans="1:3">
      <c r="A55" s="9">
        <v>45</v>
      </c>
      <c r="B55" s="10" t="s">
        <v>144</v>
      </c>
      <c r="C55" s="11" t="s">
        <v>145</v>
      </c>
    </row>
    <row r="56" spans="1:3">
      <c r="A56" s="9">
        <v>46</v>
      </c>
      <c r="B56" s="10" t="s">
        <v>146</v>
      </c>
      <c r="C56" s="11" t="s">
        <v>147</v>
      </c>
    </row>
    <row r="57" spans="1:3">
      <c r="A57" s="9">
        <v>47</v>
      </c>
      <c r="B57" s="10" t="s">
        <v>148</v>
      </c>
      <c r="C57" s="11" t="s">
        <v>147</v>
      </c>
    </row>
    <row r="58" spans="1:3">
      <c r="A58" s="9">
        <v>48</v>
      </c>
      <c r="B58" s="10" t="s">
        <v>149</v>
      </c>
      <c r="C58" s="11" t="s">
        <v>150</v>
      </c>
    </row>
    <row r="59" spans="1:3" ht="15.75" customHeight="1">
      <c r="A59" s="9">
        <v>49</v>
      </c>
      <c r="B59" s="10" t="s">
        <v>151</v>
      </c>
      <c r="C59" s="11" t="s">
        <v>152</v>
      </c>
    </row>
    <row r="60" spans="1:3" ht="15" customHeight="1">
      <c r="A60" s="9">
        <v>50</v>
      </c>
      <c r="B60" s="10" t="s">
        <v>153</v>
      </c>
      <c r="C60" s="11" t="s">
        <v>64</v>
      </c>
    </row>
    <row r="61" spans="1:3">
      <c r="A61" s="9">
        <v>51</v>
      </c>
      <c r="B61" s="10" t="s">
        <v>154</v>
      </c>
      <c r="C61" s="11" t="s">
        <v>155</v>
      </c>
    </row>
    <row r="62" spans="1:3">
      <c r="A62" s="9">
        <v>52</v>
      </c>
      <c r="B62" s="12" t="s">
        <v>156</v>
      </c>
      <c r="C62" s="13" t="s">
        <v>157</v>
      </c>
    </row>
    <row r="63" spans="1:3">
      <c r="A63" s="9">
        <v>53</v>
      </c>
      <c r="B63" s="14" t="s">
        <v>158</v>
      </c>
      <c r="C63" s="15" t="s">
        <v>159</v>
      </c>
    </row>
    <row r="64" spans="1:3" ht="16.5" customHeight="1">
      <c r="A64" s="9">
        <v>54</v>
      </c>
      <c r="B64" s="14" t="s">
        <v>160</v>
      </c>
      <c r="C64" s="15" t="s">
        <v>161</v>
      </c>
    </row>
    <row r="65" spans="1:3">
      <c r="A65" s="9">
        <v>55</v>
      </c>
      <c r="B65" s="14" t="s">
        <v>162</v>
      </c>
    </row>
    <row r="66" spans="1:3">
      <c r="A66" s="9">
        <v>56</v>
      </c>
      <c r="B66" s="14" t="s">
        <v>163</v>
      </c>
    </row>
    <row r="67" spans="1:3">
      <c r="A67" s="9">
        <v>57</v>
      </c>
      <c r="B67" s="14" t="s">
        <v>164</v>
      </c>
      <c r="C67" s="15" t="s">
        <v>165</v>
      </c>
    </row>
    <row r="68" spans="1:3">
      <c r="A68" s="9">
        <v>58</v>
      </c>
      <c r="B68" s="16" t="s">
        <v>166</v>
      </c>
      <c r="C68" s="15" t="s">
        <v>167</v>
      </c>
    </row>
    <row r="69" spans="1:3">
      <c r="A69" s="9">
        <v>59</v>
      </c>
      <c r="B69" s="14" t="s">
        <v>168</v>
      </c>
      <c r="C69" s="15" t="s">
        <v>169</v>
      </c>
    </row>
    <row r="70" spans="1:3">
      <c r="A70" s="9">
        <v>60</v>
      </c>
      <c r="B70" s="14" t="s">
        <v>170</v>
      </c>
      <c r="C70" s="15" t="s">
        <v>171</v>
      </c>
    </row>
    <row r="71" spans="1:3">
      <c r="A71" s="9">
        <v>61</v>
      </c>
      <c r="B71" s="14" t="s">
        <v>172</v>
      </c>
      <c r="C71" s="15" t="s">
        <v>173</v>
      </c>
    </row>
    <row r="72" spans="1:3">
      <c r="A72" s="9">
        <v>62</v>
      </c>
      <c r="B72" s="14" t="s">
        <v>174</v>
      </c>
      <c r="C72" s="15" t="s">
        <v>175</v>
      </c>
    </row>
    <row r="73" spans="1:3">
      <c r="A73" s="9">
        <v>63</v>
      </c>
      <c r="B73" s="14" t="s">
        <v>176</v>
      </c>
      <c r="C73" s="15" t="s">
        <v>177</v>
      </c>
    </row>
    <row r="74" spans="1:3">
      <c r="A74" s="9">
        <v>64</v>
      </c>
      <c r="B74" s="14" t="s">
        <v>178</v>
      </c>
      <c r="C74" s="15" t="s">
        <v>179</v>
      </c>
    </row>
    <row r="75" spans="1:3">
      <c r="A75" s="9">
        <v>65</v>
      </c>
      <c r="B75" s="17" t="s">
        <v>180</v>
      </c>
      <c r="C75" s="18" t="s">
        <v>181</v>
      </c>
    </row>
    <row r="76" spans="1:3" ht="14.4" thickBot="1">
      <c r="A76" s="9">
        <v>66</v>
      </c>
      <c r="B76" s="19" t="s">
        <v>182</v>
      </c>
      <c r="C76" s="20" t="s">
        <v>183</v>
      </c>
    </row>
    <row r="86" spans="2:2">
      <c r="B86" s="15" t="s">
        <v>161</v>
      </c>
    </row>
    <row r="87" spans="2:2">
      <c r="B87" s="15" t="s">
        <v>184</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 </vt:lpstr>
      <vt:lpstr>KFC BOQ </vt:lpstr>
      <vt:lpstr>KFC Signage's</vt:lpstr>
      <vt:lpstr>KFC Plumbing BOQ</vt:lpstr>
      <vt:lpstr>KFC Electrical</vt:lpstr>
      <vt:lpstr>KFC-CCTV</vt:lpstr>
      <vt:lpstr>KFC-Lighting BOQ</vt:lpstr>
      <vt:lpstr>KFC-Fire Panel</vt:lpstr>
      <vt:lpstr>KFC-Fire Extinguisher &amp; Separat</vt:lpstr>
      <vt:lpstr>KFC-Sprinkler</vt:lpstr>
      <vt:lpstr>KFC MB </vt:lpstr>
      <vt:lpstr>Masala Kitchen MB</vt:lpstr>
      <vt:lpstr>FOH AREA  MB </vt:lpstr>
      <vt:lpstr>Basement MB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2024-09-02T08:39:08Z</dcterms:modified>
</cp:coreProperties>
</file>