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E:\BAY INTERIORS PVT LTD\COPPER CHIMNEY OBEROI MALL\FINAL BILL\"/>
    </mc:Choice>
  </mc:AlternateContent>
  <xr:revisionPtr revIDLastSave="0" documentId="13_ncr:1_{F2323F5E-5D29-4002-AF14-490A9E7F659D}" xr6:coauthVersionLast="47" xr6:coauthVersionMax="47" xr10:uidLastSave="{00000000-0000-0000-0000-000000000000}"/>
  <bookViews>
    <workbookView xWindow="-108" yWindow="-108" windowWidth="23256" windowHeight="12456" xr2:uid="{00000000-000D-0000-FFFF-FFFF00000000}"/>
  </bookViews>
  <sheets>
    <sheet name="SUMMARY" sheetId="8" r:id="rId1"/>
    <sheet name="KITCHEN AND BAR BOQ" sheetId="6" r:id="rId2"/>
    <sheet name="APPD MAKES" sheetId="4" r:id="rId3"/>
    <sheet name="MB KITCHEN AND BAR" sheetId="9" r:id="rId4"/>
    <sheet name="NT ITEMS ELECTRICALS" sheetId="10" r:id="rId5"/>
  </sheets>
  <definedNames>
    <definedName name="_xlnm.Print_Area" localSheetId="1">'KITCHEN AND BAR BOQ'!$A$1:$I$318</definedName>
    <definedName name="_xlnm.Print_Area" localSheetId="3">'MB KITCHEN AND BAR'!$A$1:$H$559</definedName>
    <definedName name="_xlnm.Print_Titles" localSheetId="1">'KITCHEN AND BAR BOQ'!$4:$5</definedName>
    <definedName name="_xlnm.Print_Titles" localSheetId="3">'MB KITCHEN AND BAR'!$3:$4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7" i="6" l="1"/>
  <c r="F13" i="10"/>
  <c r="H32" i="6"/>
  <c r="F10" i="8"/>
  <c r="G20" i="8"/>
  <c r="F20" i="8" s="1"/>
  <c r="G18" i="8"/>
  <c r="F18" i="8" s="1"/>
  <c r="G16" i="8"/>
  <c r="G14" i="8"/>
  <c r="F14" i="8" s="1"/>
  <c r="G12" i="8"/>
  <c r="F12" i="8" s="1"/>
  <c r="G10" i="8"/>
  <c r="G8" i="8"/>
  <c r="F8" i="8" s="1"/>
  <c r="G6" i="8"/>
  <c r="F6" i="8" s="1"/>
  <c r="E28" i="8"/>
  <c r="D28" i="8"/>
  <c r="C28" i="8"/>
  <c r="E26" i="8"/>
  <c r="D26" i="8"/>
  <c r="C26" i="8"/>
  <c r="E24" i="8"/>
  <c r="D24" i="8"/>
  <c r="C24" i="8"/>
  <c r="F16" i="8"/>
  <c r="F317" i="6"/>
  <c r="H315" i="6"/>
  <c r="H275" i="6"/>
  <c r="H206" i="6"/>
  <c r="H145" i="6"/>
  <c r="H116" i="6"/>
  <c r="H92" i="6"/>
  <c r="G18" i="6"/>
  <c r="G17" i="6"/>
  <c r="H17" i="6" s="1"/>
  <c r="G16" i="6"/>
  <c r="H16" i="6" s="1"/>
  <c r="H31" i="9"/>
  <c r="H32" i="9"/>
  <c r="H33" i="9"/>
  <c r="H34" i="9"/>
  <c r="H35" i="9"/>
  <c r="H30" i="9"/>
  <c r="H36" i="9" s="1"/>
  <c r="H18" i="9"/>
  <c r="H19" i="9"/>
  <c r="H20" i="9"/>
  <c r="H21" i="9"/>
  <c r="H22" i="9"/>
  <c r="H23" i="9"/>
  <c r="H24" i="9"/>
  <c r="H25" i="9"/>
  <c r="H17"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40" i="9"/>
  <c r="D251" i="9"/>
  <c r="H251" i="9" s="1"/>
  <c r="F5" i="10"/>
  <c r="F6" i="10"/>
  <c r="F7" i="10"/>
  <c r="F8" i="10"/>
  <c r="F9" i="10"/>
  <c r="F10" i="10"/>
  <c r="F11" i="10"/>
  <c r="F12" i="10"/>
  <c r="H539" i="9"/>
  <c r="G298" i="6" s="1"/>
  <c r="H298" i="6" s="1"/>
  <c r="H537" i="9"/>
  <c r="G296" i="6" s="1"/>
  <c r="H296" i="6" s="1"/>
  <c r="H536" i="9"/>
  <c r="G295" i="6" s="1"/>
  <c r="H295" i="6" s="1"/>
  <c r="H535" i="9"/>
  <c r="G294" i="6" s="1"/>
  <c r="H294" i="6" s="1"/>
  <c r="H534" i="9"/>
  <c r="G293" i="6" s="1"/>
  <c r="H293" i="6" s="1"/>
  <c r="H533" i="9"/>
  <c r="G292" i="6" s="1"/>
  <c r="H292" i="6" s="1"/>
  <c r="H527" i="9"/>
  <c r="H528" i="9"/>
  <c r="H529" i="9"/>
  <c r="H530" i="9"/>
  <c r="H526" i="9"/>
  <c r="H503" i="9"/>
  <c r="G268" i="6" s="1"/>
  <c r="H268" i="6" s="1"/>
  <c r="H483" i="9"/>
  <c r="G248" i="6" s="1"/>
  <c r="H248" i="6" s="1"/>
  <c r="H482" i="9"/>
  <c r="G247" i="6" s="1"/>
  <c r="H247" i="6" s="1"/>
  <c r="H481" i="9"/>
  <c r="G246" i="6" s="1"/>
  <c r="H246" i="6" s="1"/>
  <c r="H480" i="9"/>
  <c r="G245" i="6" s="1"/>
  <c r="H245" i="6" s="1"/>
  <c r="H479" i="9"/>
  <c r="G244" i="6" s="1"/>
  <c r="H244" i="6" s="1"/>
  <c r="H472" i="9"/>
  <c r="G237" i="6" s="1"/>
  <c r="H237" i="6" s="1"/>
  <c r="H471" i="9"/>
  <c r="G236" i="6" s="1"/>
  <c r="H236" i="6" s="1"/>
  <c r="H467" i="9"/>
  <c r="G232" i="6" s="1"/>
  <c r="H232" i="6" s="1"/>
  <c r="H466" i="9"/>
  <c r="G231" i="6" s="1"/>
  <c r="H231" i="6" s="1"/>
  <c r="H465" i="9"/>
  <c r="H443" i="9"/>
  <c r="H434" i="9"/>
  <c r="H435" i="9"/>
  <c r="H436" i="9"/>
  <c r="H437" i="9"/>
  <c r="H438" i="9"/>
  <c r="H439" i="9"/>
  <c r="H440" i="9"/>
  <c r="H441" i="9"/>
  <c r="H442" i="9"/>
  <c r="H433" i="9"/>
  <c r="H429" i="9"/>
  <c r="H452" i="9"/>
  <c r="H451" i="9"/>
  <c r="H448" i="9"/>
  <c r="G218" i="6" s="1"/>
  <c r="H218" i="6" s="1"/>
  <c r="H284" i="6"/>
  <c r="H259" i="6"/>
  <c r="H257" i="6"/>
  <c r="H243" i="6"/>
  <c r="H242" i="6"/>
  <c r="H235" i="6"/>
  <c r="H234" i="6"/>
  <c r="H233" i="6"/>
  <c r="H230" i="6"/>
  <c r="H220" i="6"/>
  <c r="H280" i="6"/>
  <c r="H404" i="9"/>
  <c r="G192" i="6" s="1"/>
  <c r="H192" i="6" s="1"/>
  <c r="H400" i="9"/>
  <c r="G188" i="6" s="1"/>
  <c r="H188" i="6" s="1"/>
  <c r="H382" i="9"/>
  <c r="G170" i="6" s="1"/>
  <c r="H170" i="6" s="1"/>
  <c r="H378" i="9"/>
  <c r="G166" i="6" s="1"/>
  <c r="H166" i="6" s="1"/>
  <c r="H374" i="9"/>
  <c r="G158" i="6" s="1"/>
  <c r="H158" i="6" s="1"/>
  <c r="H370" i="9"/>
  <c r="G151" i="6" s="1"/>
  <c r="H151" i="6" s="1"/>
  <c r="H363" i="9"/>
  <c r="H354" i="9"/>
  <c r="H355" i="9"/>
  <c r="G143" i="6" s="1"/>
  <c r="H143" i="6" s="1"/>
  <c r="H334" i="9"/>
  <c r="G122" i="6" s="1"/>
  <c r="H122" i="6" s="1"/>
  <c r="H335" i="9"/>
  <c r="G123" i="6" s="1"/>
  <c r="H123" i="6" s="1"/>
  <c r="H336" i="9"/>
  <c r="G124" i="6" s="1"/>
  <c r="H124" i="6" s="1"/>
  <c r="H337" i="9"/>
  <c r="G125" i="6" s="1"/>
  <c r="H125" i="6" s="1"/>
  <c r="H338" i="9"/>
  <c r="G126" i="6" s="1"/>
  <c r="H126" i="6" s="1"/>
  <c r="H339" i="9"/>
  <c r="G127" i="6" s="1"/>
  <c r="H127" i="6" s="1"/>
  <c r="H340" i="9"/>
  <c r="G128" i="6" s="1"/>
  <c r="H128" i="6" s="1"/>
  <c r="H341" i="9"/>
  <c r="G129" i="6" s="1"/>
  <c r="H129" i="6" s="1"/>
  <c r="H342" i="9"/>
  <c r="G130" i="6" s="1"/>
  <c r="H130" i="6" s="1"/>
  <c r="H333" i="9"/>
  <c r="G121" i="6" s="1"/>
  <c r="H121" i="6" s="1"/>
  <c r="H142" i="6"/>
  <c r="H325" i="9"/>
  <c r="G114" i="6" s="1"/>
  <c r="H114" i="6" s="1"/>
  <c r="H313" i="9"/>
  <c r="H314" i="9"/>
  <c r="H315" i="9"/>
  <c r="H312" i="9"/>
  <c r="H112" i="6"/>
  <c r="H110" i="6"/>
  <c r="H108" i="6"/>
  <c r="H297" i="9"/>
  <c r="H298" i="9"/>
  <c r="H299" i="9"/>
  <c r="H300" i="9"/>
  <c r="H301" i="9"/>
  <c r="H302" i="9"/>
  <c r="H303" i="9"/>
  <c r="H304" i="9"/>
  <c r="H305" i="9"/>
  <c r="H306" i="9"/>
  <c r="H307" i="9"/>
  <c r="H308" i="9"/>
  <c r="H275" i="9"/>
  <c r="H276" i="9"/>
  <c r="H277" i="9"/>
  <c r="H278" i="9"/>
  <c r="H279" i="9"/>
  <c r="H280" i="9"/>
  <c r="H281" i="9"/>
  <c r="H282" i="9"/>
  <c r="H283" i="9"/>
  <c r="H284" i="9"/>
  <c r="H285" i="9"/>
  <c r="H286" i="9"/>
  <c r="H287" i="9"/>
  <c r="H288" i="9"/>
  <c r="H289" i="9"/>
  <c r="H290" i="9"/>
  <c r="H291" i="9"/>
  <c r="H292" i="9"/>
  <c r="H293" i="9"/>
  <c r="H294" i="9"/>
  <c r="H295" i="9"/>
  <c r="H296" i="9"/>
  <c r="H274" i="9"/>
  <c r="H270" i="9"/>
  <c r="G99" i="6" s="1"/>
  <c r="H99" i="6" s="1"/>
  <c r="H267" i="9"/>
  <c r="G96" i="6" s="1"/>
  <c r="H96" i="6" s="1"/>
  <c r="G90" i="6"/>
  <c r="H90" i="6" s="1"/>
  <c r="G88" i="6"/>
  <c r="H88" i="6" s="1"/>
  <c r="H45" i="6"/>
  <c r="H46" i="6"/>
  <c r="H47" i="6"/>
  <c r="H50" i="6"/>
  <c r="H54" i="6"/>
  <c r="H55" i="6"/>
  <c r="H56" i="6"/>
  <c r="H57" i="6"/>
  <c r="H58" i="6"/>
  <c r="H59" i="6"/>
  <c r="H60" i="6"/>
  <c r="H61" i="6"/>
  <c r="H68" i="6"/>
  <c r="H69" i="6"/>
  <c r="H70" i="6"/>
  <c r="H71" i="6"/>
  <c r="H72" i="6"/>
  <c r="H73" i="6"/>
  <c r="H74" i="6"/>
  <c r="H75" i="6"/>
  <c r="H76" i="6"/>
  <c r="H77" i="6"/>
  <c r="H78" i="6"/>
  <c r="H79" i="6"/>
  <c r="D235" i="9"/>
  <c r="H235" i="9" s="1"/>
  <c r="G64" i="6" s="1"/>
  <c r="H64" i="6" s="1"/>
  <c r="H257" i="9"/>
  <c r="G86" i="6" s="1"/>
  <c r="H86" i="6" s="1"/>
  <c r="H255" i="9"/>
  <c r="G84" i="6" s="1"/>
  <c r="H84" i="6" s="1"/>
  <c r="H253" i="9"/>
  <c r="G82" i="6" s="1"/>
  <c r="H82" i="6" s="1"/>
  <c r="H237" i="9"/>
  <c r="G66" i="6" s="1"/>
  <c r="H66" i="6" s="1"/>
  <c r="H233" i="9"/>
  <c r="G62" i="6" s="1"/>
  <c r="H62" i="6" s="1"/>
  <c r="H219" i="9"/>
  <c r="G48" i="6" s="1"/>
  <c r="H48" i="6" s="1"/>
  <c r="H214" i="9"/>
  <c r="G43" i="6" s="1"/>
  <c r="H43" i="6" s="1"/>
  <c r="H212" i="9"/>
  <c r="G41" i="6" s="1"/>
  <c r="H41" i="6" s="1"/>
  <c r="H193" i="9"/>
  <c r="H192" i="9"/>
  <c r="H191" i="9"/>
  <c r="H190" i="9"/>
  <c r="H189" i="9"/>
  <c r="H188" i="9"/>
  <c r="H187" i="9"/>
  <c r="H186" i="9"/>
  <c r="H185" i="9"/>
  <c r="H184" i="9"/>
  <c r="H183" i="9"/>
  <c r="H11" i="6"/>
  <c r="H12" i="6"/>
  <c r="H18" i="6"/>
  <c r="H10" i="6"/>
  <c r="H172" i="9"/>
  <c r="H153" i="9"/>
  <c r="H154" i="9"/>
  <c r="H155" i="9"/>
  <c r="H156" i="9"/>
  <c r="H157" i="9"/>
  <c r="H158" i="9"/>
  <c r="H159" i="9"/>
  <c r="H160" i="9"/>
  <c r="H161" i="9"/>
  <c r="H162" i="9"/>
  <c r="H163" i="9"/>
  <c r="H164" i="9"/>
  <c r="H165" i="9"/>
  <c r="H166" i="9"/>
  <c r="H167" i="9"/>
  <c r="H168" i="9"/>
  <c r="H169" i="9"/>
  <c r="H170" i="9"/>
  <c r="H171" i="9"/>
  <c r="H175" i="9"/>
  <c r="H176" i="9"/>
  <c r="H177" i="9"/>
  <c r="H178" i="9"/>
  <c r="H152"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25" i="9"/>
  <c r="F110" i="6"/>
  <c r="F245" i="6"/>
  <c r="F90" i="6"/>
  <c r="F88" i="6"/>
  <c r="F86" i="6"/>
  <c r="F84" i="6"/>
  <c r="F62" i="6"/>
  <c r="F123" i="6"/>
  <c r="F124" i="6"/>
  <c r="F125" i="6"/>
  <c r="F126" i="6"/>
  <c r="F127" i="6"/>
  <c r="F128" i="6"/>
  <c r="F129" i="6"/>
  <c r="F130" i="6"/>
  <c r="F296" i="6"/>
  <c r="F293" i="6"/>
  <c r="F294" i="6"/>
  <c r="F295" i="6"/>
  <c r="F292" i="6"/>
  <c r="F238" i="6"/>
  <c r="F239" i="6"/>
  <c r="F242" i="6"/>
  <c r="F243" i="6"/>
  <c r="F244" i="6"/>
  <c r="F246" i="6"/>
  <c r="F247" i="6"/>
  <c r="F248" i="6"/>
  <c r="F143" i="6"/>
  <c r="F290" i="6"/>
  <c r="F236" i="6"/>
  <c r="F142" i="6"/>
  <c r="F96" i="6"/>
  <c r="F82" i="6"/>
  <c r="F80" i="6"/>
  <c r="F66" i="6"/>
  <c r="F43" i="6"/>
  <c r="F220" i="6"/>
  <c r="F237" i="6"/>
  <c r="F170" i="6"/>
  <c r="F268" i="6"/>
  <c r="F229" i="6"/>
  <c r="F215" i="6"/>
  <c r="F233" i="6"/>
  <c r="F219" i="6"/>
  <c r="F122" i="6"/>
  <c r="F137" i="6"/>
  <c r="F134" i="6"/>
  <c r="F136" i="6"/>
  <c r="F10" i="6"/>
  <c r="F11" i="6"/>
  <c r="F12" i="6"/>
  <c r="F16" i="6"/>
  <c r="F17" i="6"/>
  <c r="F18" i="6"/>
  <c r="F22" i="6"/>
  <c r="F24" i="6"/>
  <c r="F26" i="6"/>
  <c r="F27" i="6"/>
  <c r="F28" i="6"/>
  <c r="F29" i="6"/>
  <c r="F31" i="6"/>
  <c r="F38" i="6"/>
  <c r="F39" i="6"/>
  <c r="F40" i="6"/>
  <c r="F41" i="6"/>
  <c r="F45" i="6"/>
  <c r="F46" i="6"/>
  <c r="F47" i="6"/>
  <c r="F48" i="6"/>
  <c r="F50" i="6"/>
  <c r="F54" i="6"/>
  <c r="F55" i="6"/>
  <c r="F56" i="6"/>
  <c r="F57" i="6"/>
  <c r="F58" i="6"/>
  <c r="F59" i="6"/>
  <c r="F60" i="6"/>
  <c r="F61" i="6"/>
  <c r="F64" i="6"/>
  <c r="F68" i="6"/>
  <c r="F69" i="6"/>
  <c r="F70" i="6"/>
  <c r="F71" i="6"/>
  <c r="F73" i="6"/>
  <c r="F75" i="6"/>
  <c r="F76" i="6"/>
  <c r="F77" i="6"/>
  <c r="F78" i="6"/>
  <c r="F79" i="6"/>
  <c r="F99" i="6"/>
  <c r="F102" i="6"/>
  <c r="F105" i="6"/>
  <c r="F108" i="6"/>
  <c r="F112" i="6"/>
  <c r="F114" i="6"/>
  <c r="F121" i="6"/>
  <c r="F132" i="6"/>
  <c r="F133" i="6"/>
  <c r="F151" i="6"/>
  <c r="F152" i="6"/>
  <c r="F153" i="6"/>
  <c r="F154" i="6"/>
  <c r="F158" i="6"/>
  <c r="F162" i="6"/>
  <c r="F166" i="6"/>
  <c r="F174" i="6"/>
  <c r="F175" i="6"/>
  <c r="F176" i="6"/>
  <c r="F177" i="6"/>
  <c r="F178" i="6"/>
  <c r="F179" i="6"/>
  <c r="F180" i="6"/>
  <c r="F181" i="6"/>
  <c r="F182" i="6"/>
  <c r="F183" i="6"/>
  <c r="F184" i="6"/>
  <c r="F185" i="6"/>
  <c r="F187" i="6"/>
  <c r="F195" i="6"/>
  <c r="F197" i="6"/>
  <c r="F198" i="6"/>
  <c r="F199" i="6"/>
  <c r="F200" i="6"/>
  <c r="F201" i="6"/>
  <c r="F202" i="6"/>
  <c r="F203" i="6"/>
  <c r="F204" i="6"/>
  <c r="F216" i="6"/>
  <c r="F217" i="6"/>
  <c r="F218" i="6"/>
  <c r="F221" i="6"/>
  <c r="F222" i="6"/>
  <c r="F230" i="6"/>
  <c r="F231" i="6"/>
  <c r="F232" i="6"/>
  <c r="F234" i="6"/>
  <c r="F235" i="6"/>
  <c r="F251" i="6"/>
  <c r="F253" i="6"/>
  <c r="F255" i="6"/>
  <c r="F257" i="6"/>
  <c r="F259" i="6"/>
  <c r="F265" i="6"/>
  <c r="F266" i="6"/>
  <c r="F267" i="6"/>
  <c r="F270" i="6"/>
  <c r="F271" i="6"/>
  <c r="F284" i="6"/>
  <c r="C18" i="8" s="1"/>
  <c r="G22" i="8" l="1"/>
  <c r="F22" i="8"/>
  <c r="F24" i="8" s="1"/>
  <c r="G24" i="8"/>
  <c r="H26" i="9"/>
  <c r="H118" i="9"/>
  <c r="H531" i="9"/>
  <c r="G290" i="6" s="1"/>
  <c r="H290" i="6" s="1"/>
  <c r="G80" i="6"/>
  <c r="H80" i="6" s="1"/>
  <c r="H444" i="9"/>
  <c r="G217" i="6" s="1"/>
  <c r="H217" i="6" s="1"/>
  <c r="F275" i="6"/>
  <c r="H430" i="9"/>
  <c r="G216" i="6" s="1"/>
  <c r="H216" i="6" s="1"/>
  <c r="H453" i="9"/>
  <c r="G219" i="6" s="1"/>
  <c r="H219" i="6" s="1"/>
  <c r="H316" i="9"/>
  <c r="G105" i="6" s="1"/>
  <c r="H105" i="6" s="1"/>
  <c r="G162" i="6"/>
  <c r="H162" i="6" s="1"/>
  <c r="H309" i="9"/>
  <c r="G102" i="6" s="1"/>
  <c r="H102" i="6" s="1"/>
  <c r="H194" i="9"/>
  <c r="G24" i="6" s="1"/>
  <c r="H24" i="6" s="1"/>
  <c r="H179" i="9"/>
  <c r="F92" i="6"/>
  <c r="F116" i="6"/>
  <c r="F315" i="6"/>
  <c r="F206" i="6"/>
  <c r="F145" i="6"/>
  <c r="F32" i="6"/>
  <c r="F26" i="8" l="1"/>
  <c r="F28" i="8" s="1"/>
  <c r="G26" i="8"/>
  <c r="G28" i="8" s="1"/>
  <c r="C16" i="8"/>
  <c r="G22" i="6"/>
  <c r="H22" i="6" s="1"/>
  <c r="C8" i="8"/>
  <c r="C10" i="8"/>
  <c r="C14" i="8"/>
  <c r="C12" i="8"/>
  <c r="C6" i="8"/>
  <c r="C20" i="8"/>
</calcChain>
</file>

<file path=xl/sharedStrings.xml><?xml version="1.0" encoding="utf-8"?>
<sst xmlns="http://schemas.openxmlformats.org/spreadsheetml/2006/main" count="1430" uniqueCount="523">
  <si>
    <t>Description</t>
  </si>
  <si>
    <t>Qty</t>
  </si>
  <si>
    <t>Unit</t>
  </si>
  <si>
    <t>Rate</t>
  </si>
  <si>
    <t>Amount</t>
  </si>
  <si>
    <t>No.</t>
  </si>
  <si>
    <t>Rs.</t>
  </si>
  <si>
    <t>1.1.1</t>
  </si>
  <si>
    <t>Nos.</t>
  </si>
  <si>
    <t>Nos</t>
  </si>
  <si>
    <t>2.1.1</t>
  </si>
  <si>
    <t>1.1.2</t>
  </si>
  <si>
    <t>Mts.</t>
  </si>
  <si>
    <t>Rmt</t>
  </si>
  <si>
    <t>Supply &amp; Installation of the following Sockets, Switches</t>
  </si>
  <si>
    <t>R.O.</t>
  </si>
  <si>
    <t>2.1.2</t>
  </si>
  <si>
    <t xml:space="preserve">Supply of Installation of Following cables </t>
  </si>
  <si>
    <t xml:space="preserve">Supply of Installation of Following Earthing Material </t>
  </si>
  <si>
    <t>4.1.1</t>
  </si>
  <si>
    <t>LIST OF APPROVED BRANDS:</t>
  </si>
  <si>
    <t>PVC Conduits                        -    Precision</t>
  </si>
  <si>
    <t>Cables                                     -    Polycab / Asian</t>
  </si>
  <si>
    <t>Telephone Wires                    -     Finolex/Polycab/ITL</t>
  </si>
  <si>
    <t>T.V.Wires                               -     Comscop/Finolex</t>
  </si>
  <si>
    <t>Exhaust Fans                          -      Boss / Newtech /GMC</t>
  </si>
  <si>
    <t>Notes:-</t>
  </si>
  <si>
    <r>
      <t>1.</t>
    </r>
    <r>
      <rPr>
        <sz val="7"/>
        <rFont val="Times New Roman"/>
        <family val="1"/>
      </rPr>
      <t xml:space="preserve">       </t>
    </r>
    <r>
      <rPr>
        <sz val="11"/>
        <rFont val="Times New Roman"/>
        <family val="1"/>
      </rPr>
      <t>The Contractor should quote the tender rates considering First make of materials given in above list.</t>
    </r>
  </si>
  <si>
    <r>
      <t>2.</t>
    </r>
    <r>
      <rPr>
        <sz val="7"/>
        <rFont val="Times New Roman"/>
        <family val="1"/>
      </rPr>
      <t xml:space="preserve">       </t>
    </r>
    <r>
      <rPr>
        <sz val="11"/>
        <rFont val="Times New Roman"/>
        <family val="1"/>
      </rPr>
      <t>Wherever contractor proposes to use `equivalent' makes  (i.e. other than specified) he shall obtain Client's prior approval. Client may consult Consultants before giving approval to the same. Any additional cost and time lost due to this will be on Contractor's account and no claims will be entertained.</t>
    </r>
  </si>
  <si>
    <t>3.  The contractor should take approval for make &amp; manufacturer from the consultants before using any material, which does not appear in the list of approved manufacturers.</t>
  </si>
  <si>
    <t>Switches                                 -   Clipsal-Opale/Crabtree/Northwest</t>
  </si>
  <si>
    <t>TV boxes with 4 way connector</t>
  </si>
  <si>
    <t xml:space="preserve">Supplying and fixing of television socket outlet in MS boxes </t>
  </si>
  <si>
    <t>2.2.1</t>
  </si>
  <si>
    <t>2.2.2</t>
  </si>
  <si>
    <t>2.2.3</t>
  </si>
  <si>
    <t>2.2.6</t>
  </si>
  <si>
    <t>Supply &amp; Installation of  clipsal make RJ11 telephone outlet</t>
  </si>
  <si>
    <t>with front plate</t>
  </si>
  <si>
    <t>Supply &amp; Installation of RG-6 TV  cable in 20mm/25mm dia PVC conduits</t>
  </si>
  <si>
    <t>including the front plate &amp; Back boxes</t>
  </si>
  <si>
    <t>No..</t>
  </si>
  <si>
    <t>Light Fittings                         -     Philips</t>
  </si>
  <si>
    <t>Fire Alarm System</t>
  </si>
  <si>
    <t xml:space="preserve"> 25A, 3 Pin switch socket outlet</t>
  </si>
  <si>
    <t>3 C x 6 sq mm CU PVC Armoured</t>
  </si>
  <si>
    <t>12 SWG hard drawn bare cu wire</t>
  </si>
  <si>
    <t>1.2.1</t>
  </si>
  <si>
    <t>1.2.2</t>
  </si>
  <si>
    <t>TOTAL OF SECTION I</t>
  </si>
  <si>
    <t>TOTAL OF SECTION II</t>
  </si>
  <si>
    <t>SECTION-I-POINT WIRING</t>
  </si>
  <si>
    <t>SECTION III-TELEPHONE / DATA SYSTEM AND TV</t>
  </si>
  <si>
    <t>TOTAL OF SECTION III</t>
  </si>
  <si>
    <t>SECTION-IV-INSTALLATION OF LIGHTING FIXTURES</t>
  </si>
  <si>
    <t>TOTAL OF SECTION IV</t>
  </si>
  <si>
    <t>TOTAL OF SECTION V</t>
  </si>
  <si>
    <t xml:space="preserve">SECTION-V PANELS, DISTRIBUTION BOARDS </t>
  </si>
  <si>
    <t>SECTION-VI -CABLING &amp; EARTHING</t>
  </si>
  <si>
    <t>6.1.1</t>
  </si>
  <si>
    <t>6.1.2</t>
  </si>
  <si>
    <t>6.2.3</t>
  </si>
  <si>
    <t>6.2.4</t>
  </si>
  <si>
    <t>6.2.1</t>
  </si>
  <si>
    <t>6.2.2</t>
  </si>
  <si>
    <t>TOTAL OF SECTION VI</t>
  </si>
  <si>
    <t>TOTAL OF SECTION VII</t>
  </si>
  <si>
    <t>GRAND TOTAL</t>
  </si>
  <si>
    <t>SECTION-II-SUPPLY &amp; INSTALLATION OF SWITCH SOCKET OUTLETS</t>
  </si>
  <si>
    <t>L&amp;T make MF1 DOL stater (1PH)</t>
  </si>
  <si>
    <t>2.1.3</t>
  </si>
  <si>
    <t>6.2.5</t>
  </si>
  <si>
    <t>3 C x 4 sq mm CU PVC Armoured</t>
  </si>
  <si>
    <t>6.1.3</t>
  </si>
  <si>
    <t xml:space="preserve">Supply &amp; Installation of 2 nos.6 Sq.mm +1 no. 2.5 Sqmm copper FRLS wires in 25mm dia PVC conduits </t>
  </si>
  <si>
    <t>Supply &amp; Installation of 4 nos.4 Sq.mm +2 no. 2.5 Sqmm copper FRLS wires in 25mm dia PVC conduits</t>
  </si>
  <si>
    <t>Supply &amp; Installation of 4 nos.10 Sq.mm +2 nos. 4 Sqmm copper FRLS wires in 32mm dia PVC conduits</t>
  </si>
  <si>
    <t>Supply of Installation of Following Cable Trays</t>
  </si>
  <si>
    <t>6.4.1</t>
  </si>
  <si>
    <t>150mm wide ladder type Cable tray with support</t>
  </si>
  <si>
    <t>6.4.2</t>
  </si>
  <si>
    <t>300mm wide ladder type Cable tray with support</t>
  </si>
  <si>
    <t>6.1.4</t>
  </si>
  <si>
    <t>6.1.5</t>
  </si>
  <si>
    <t>6.3.1</t>
  </si>
  <si>
    <t>6.3.2</t>
  </si>
  <si>
    <t>4.1.2</t>
  </si>
  <si>
    <t>1.3.3</t>
  </si>
  <si>
    <t>1.3.4</t>
  </si>
  <si>
    <t>1.3.5</t>
  </si>
  <si>
    <t>Supply &amp; Installation of the following MDS make Metra Plug &amp; Socket DBs</t>
  </si>
  <si>
    <t>cat  no. 6078 41</t>
  </si>
  <si>
    <t>cat  no. 6078 50</t>
  </si>
  <si>
    <t>2.2.7</t>
  </si>
  <si>
    <t>16A  Flat pin switch socket outlet (white colour)</t>
  </si>
  <si>
    <t>2.2.8</t>
  </si>
  <si>
    <t>16A  Flat pin switch socket outlet (Black colour)</t>
  </si>
  <si>
    <t>4.2.2</t>
  </si>
  <si>
    <t>4 C x 2.5 sq mm CU PVC Armoured</t>
  </si>
  <si>
    <t>3 C x 10 sq mm CU PVC Armoured</t>
  </si>
  <si>
    <t>5.2.1</t>
  </si>
  <si>
    <t>5.2.4</t>
  </si>
  <si>
    <t>5.2.5</t>
  </si>
  <si>
    <t>5.2.6</t>
  </si>
  <si>
    <t>6.4.4</t>
  </si>
  <si>
    <t>6.4.5</t>
  </si>
  <si>
    <t>TOTAL</t>
  </si>
  <si>
    <t>1.2.3</t>
  </si>
  <si>
    <t>Supplying the following data prior to handing over the installation to the owner.</t>
  </si>
  <si>
    <t>job</t>
  </si>
  <si>
    <t>i) Megger Test Results in quadruplicate of all mains/submains/circuits/load feeders in tabulated format</t>
  </si>
  <si>
    <t>i) In quadruplicate all`As built' drawings on blue prints, separate for</t>
  </si>
  <si>
    <t>a</t>
  </si>
  <si>
    <t>indoor lighting</t>
  </si>
  <si>
    <t>b</t>
  </si>
  <si>
    <t>outdoor lighting</t>
  </si>
  <si>
    <t>c</t>
  </si>
  <si>
    <t>Electrical cable system with sizes and routes</t>
  </si>
  <si>
    <t>d</t>
  </si>
  <si>
    <t>Main Earthing grid</t>
  </si>
  <si>
    <t>e</t>
  </si>
  <si>
    <t>Floor trunking layout</t>
  </si>
  <si>
    <t>f</t>
  </si>
  <si>
    <t>conduit layout-to all the points from controlling DB's to be drawn along with indoor lighting</t>
  </si>
  <si>
    <t>In general the drawings should show the sizes of cables, conduits and number of wires laid in conduit, outlets and lighiting layout,earthing conductor sizes, single line diagrams of each panel. Any other data like specifications, test certificates and maintenance manual of panels, Main LT panel etc. should also be furnished in quadriplicate</t>
  </si>
  <si>
    <t>25A TP Metal Clad switch socket</t>
  </si>
  <si>
    <t>Supply Installation Testing &amp; Commissioning of following Panels</t>
  </si>
  <si>
    <t>5.1.1</t>
  </si>
  <si>
    <t>Supply Installation Testing &amp; Commissioning of following MCB in Enclosures</t>
  </si>
  <si>
    <t>Supply Installation Testing &amp; Commissioning of following Distribution boards/ Starters</t>
  </si>
  <si>
    <t>5.3.1</t>
  </si>
  <si>
    <t>5.3.2</t>
  </si>
  <si>
    <t>5.3.3</t>
  </si>
  <si>
    <t>4.2.1</t>
  </si>
  <si>
    <t>Provision of ample amount of Temporary lights &amp; sockets during construction stage</t>
  </si>
  <si>
    <t>300mm wide Perforated Cable tray with support</t>
  </si>
  <si>
    <t>4 C x 16 sq mm CU PVC Armoured</t>
  </si>
  <si>
    <t>R.O</t>
  </si>
  <si>
    <t xml:space="preserve"> </t>
  </si>
  <si>
    <t>2.2.9</t>
  </si>
  <si>
    <t>Bell Point</t>
  </si>
  <si>
    <t>5.2.9</t>
  </si>
  <si>
    <t>6.3.4</t>
  </si>
  <si>
    <t>150mm wide perforated cable tray with support.</t>
  </si>
  <si>
    <t>Apollo/System Sensor / ravel / agni</t>
  </si>
  <si>
    <t>25 x 6 mm CU. Strip</t>
  </si>
  <si>
    <t>6.1.14</t>
  </si>
  <si>
    <t>6.2.14</t>
  </si>
  <si>
    <t>5.2.2</t>
  </si>
  <si>
    <t>2.2.10</t>
  </si>
  <si>
    <t>16/20A sp MCB's as outgoings (RPDB)</t>
  </si>
  <si>
    <t>5.2.7</t>
  </si>
  <si>
    <t>L&amp;T make DOL starter in SS Housing for 3.75KW Fan with auxilliary contactor arrangement for tripping/switching On fan in case of fire</t>
  </si>
  <si>
    <t>Installation of 3KVA three phase in Single Phase out UPS with 20min battery back-up- make  Online Systems</t>
  </si>
  <si>
    <t>20/25/32A SP Metal Clad switch socket</t>
  </si>
  <si>
    <t>1 no.  16A 6 Pin Switch Socket Outlets (Raw Power)</t>
  </si>
  <si>
    <t>L&amp;T make DOL starter in SS Housing for 3KW Fan with auxilliary contactor arrangement for tripping/switching On fan in case of fire</t>
  </si>
  <si>
    <t>Points in running meter</t>
  </si>
  <si>
    <t>1.1.3</t>
  </si>
  <si>
    <t>RO</t>
  </si>
  <si>
    <t>2 nos.  6/16A 6 Pin Switch Socket Outlets (UPS)</t>
  </si>
  <si>
    <t>3 nos.  6/16A 6 Pin Switch Socket Outlets (Raw Power)</t>
  </si>
  <si>
    <t>2.2.11</t>
  </si>
  <si>
    <t xml:space="preserve">6 way TPN DB with 63A TPN MCB as incomer &amp; </t>
  </si>
  <si>
    <t>5.2.10</t>
  </si>
  <si>
    <t xml:space="preserve">20A DP MCB in Weather Proof Enclosure IP63  rated </t>
  </si>
  <si>
    <t>32A TPN MCB in Weather Proof Enclosure IP63 rated</t>
  </si>
  <si>
    <t>40A TPN MCB in Weather Proof Enclosure IP63 rated</t>
  </si>
  <si>
    <t>3 C x 2.5 sq mm CU PVC Unarmoured</t>
  </si>
  <si>
    <t>1Cx25 sq.mm cu wire</t>
  </si>
  <si>
    <t>25 x 3 mm GI. Strip</t>
  </si>
  <si>
    <t>3 nos. of 63 DP RCCB, 100mA &amp; 12 Nos.</t>
  </si>
  <si>
    <t>Supply &amp; Installation of 20pair Telephone Tag block with enclosure</t>
  </si>
  <si>
    <t>Pre primary points from DB to switchboard ( 10 Mtr )</t>
  </si>
  <si>
    <t>Primary points upto 6 meters</t>
  </si>
  <si>
    <t>Secondary points upto 3 meters</t>
  </si>
  <si>
    <t>Supply &amp; Installation of the D-link make cat6 information outlet</t>
  </si>
  <si>
    <t>Installation of the following light fittings ( only labour )</t>
  </si>
  <si>
    <t>Supply Installation Testing &amp; Commissioning of  3Ph, 415V, 50Hz Main  LT Panel 3 with 250Amps, 25kA main incomer and outgoing feeder as per . Panel shall be freestanding type, IP41 rated.</t>
  </si>
  <si>
    <t>SECTION-II-SUPPLY &amp; INSTALLATION OF SWITCH SOCKET OUTLETS ( KITCHEN POINTS NOT CONSIDERD )</t>
  </si>
  <si>
    <t>3.5 C x 250sq mm AL. XLPE Armoured</t>
  </si>
  <si>
    <t>3.5 C x250sq mm AL. XLPE Cable</t>
  </si>
  <si>
    <t>Digging and chemical earthing pit</t>
  </si>
  <si>
    <t xml:space="preserve">1 no.  5/15 A, 1P+N+E, SOCKET WITH REMOTE SWITCH
</t>
  </si>
  <si>
    <t>4 C x 90sq mm AL. XLPE Armoured</t>
  </si>
  <si>
    <t>5A, 5 Pin Switch socket outlet (Raw Power)</t>
  </si>
  <si>
    <t>3.5 C x 25sq mm AL. XLPE Armoured</t>
  </si>
  <si>
    <t>50mm wide perforated cable tray with support.</t>
  </si>
  <si>
    <t>4.1.3</t>
  </si>
  <si>
    <t>4.1.4</t>
  </si>
  <si>
    <t>4.1.5</t>
  </si>
  <si>
    <t xml:space="preserve">Supply Installation Testing &amp; Commissioning of  3Ph, 415V, 50Hz Main  LT Panel 1 as per SLD </t>
  </si>
  <si>
    <t xml:space="preserve">8 way TPN DB with 32A TPN MCB as incomer &amp; </t>
  </si>
  <si>
    <t>CAT NO. 5076 82 ( LEGRAND-MAKE )</t>
  </si>
  <si>
    <t>CAT NO. 5076 83 ( LEGRAND-MAKE )</t>
  </si>
  <si>
    <t>3 nos. of 20 DP RCCB, 100mA &amp; 24 Nos(LDB)</t>
  </si>
  <si>
    <t>SECTION-VII-SERVO STABILIZER/ UPS</t>
  </si>
  <si>
    <t>SECTION-VIII-MISCELLANEOUS</t>
  </si>
  <si>
    <t>TOTAL OF SECTION VIII</t>
  </si>
  <si>
    <t>SECTION-VII-SERVO STABILIZER/ INVERTER/UPS</t>
  </si>
  <si>
    <t xml:space="preserve">32A 4P  3ph  5 pin Metal Clad socket With MCB </t>
  </si>
  <si>
    <t>1 nos.  6 /16A 6 Pin Switch (Raw Power)</t>
  </si>
  <si>
    <t xml:space="preserve">12 way TPN DB with 32A TPN MCB as incomer &amp; </t>
  </si>
  <si>
    <t>3 nos. of 25 DP RCCB, 100mA &amp; 36 Nos. (LPDB)</t>
  </si>
  <si>
    <t>1.3.1</t>
  </si>
  <si>
    <t>1.3.2</t>
  </si>
  <si>
    <r>
      <rPr>
        <sz val="9"/>
        <rFont val="Arial"/>
        <family val="2"/>
      </rPr>
      <t>6</t>
    </r>
    <r>
      <rPr>
        <sz val="10"/>
        <rFont val="Arial"/>
        <family val="2"/>
      </rPr>
      <t>.1.4</t>
    </r>
  </si>
  <si>
    <t xml:space="preserve">Supply &amp; Installation of 2 nos.2.5 Sq.mm +1 no. 1.5 Sqmm copper FRLS wires in 20mm dia MS conduits </t>
  </si>
  <si>
    <t xml:space="preserve">Supply &amp; Installation of 2 nos.4 Sq.mm +1 no. 2.5 Sqmm copper FRLS wires in 20mm dia MS conduits </t>
  </si>
  <si>
    <t>Point wiring with 1X1.5 sq.mm Cu.+1X1.5 sq.mm FRLS  wires in MS conduits from LDB to primary points &amp; primary points to secondary points(MCB controlled Lights)</t>
  </si>
  <si>
    <t>Supply &amp; Installation of FRLS Wires in MS conduit for power / lighting conduiting surface mounted on ceiling/ conceiled in walls</t>
  </si>
  <si>
    <t>Supply &amp; Installation of Cat. 6 Data  cable in 20mm/25mm dia MS conduits</t>
  </si>
  <si>
    <t>Supply &amp; Installation of Cat. 5 telephone  cable in 20mm/25mm dia  MS conduits</t>
  </si>
  <si>
    <t>4 C x 4 sq mm CU PVC Armoured</t>
  </si>
  <si>
    <t>4 C x 6 sq mm CU PVC Armoured</t>
  </si>
  <si>
    <t>3.5 C x120sq mm AL. XLPE Cable</t>
  </si>
  <si>
    <t>3.5 C x120sq mm XLPE Cable</t>
  </si>
  <si>
    <t>CAT NO. 5076 84 ( LEGRAND-MAKE )</t>
  </si>
  <si>
    <t>4 C x 25 sq mm CU PVC Armoured</t>
  </si>
  <si>
    <t xml:space="preserve"> ELECTRICAL BOQ FOR COPPER CHIMNEY
</t>
  </si>
  <si>
    <t xml:space="preserve"> Installation of the following light fittings</t>
  </si>
  <si>
    <t xml:space="preserve">20A SP 1ph 3 pin Metal clad SO with MCB </t>
  </si>
  <si>
    <t>5 /15A SW/SO  6 Pin - 2 Nos. (Raw Power) MODULE - 6</t>
  </si>
  <si>
    <t>5 /15A SO  6 Pin - 2 Nos. (Raw Power) MODULE - 4</t>
  </si>
  <si>
    <t>5 /15A SW/SO  6 Pin - 1 Nos. (Raw Power) MODULE - 3</t>
  </si>
  <si>
    <t>2.2.4</t>
  </si>
  <si>
    <t>5 /15A SW - 2 Nos. (Raw Power) MODULE - 2</t>
  </si>
  <si>
    <t>2.2.5</t>
  </si>
  <si>
    <t>4.1.6</t>
  </si>
  <si>
    <t>4.1.7</t>
  </si>
  <si>
    <t>4.1.8</t>
  </si>
  <si>
    <t>4.1.9</t>
  </si>
  <si>
    <t>4.1.10</t>
  </si>
  <si>
    <t>CAT NO. 5076 23 ( LEGRAND-MAKE )</t>
  </si>
  <si>
    <t>Rmtr</t>
  </si>
  <si>
    <t>SPOT LIGHT 1 -  LT1</t>
  </si>
  <si>
    <t>SPOT LIGHT 2 - LT2</t>
  </si>
  <si>
    <t>BULB - LT6</t>
  </si>
  <si>
    <t>HANGING LIGHT 1 - LT7</t>
  </si>
  <si>
    <t>HANGING LIGHT 2 - LT8</t>
  </si>
  <si>
    <t>WALL MOUNTED - LT9</t>
  </si>
  <si>
    <t>LED COVE LIGHT - LT5</t>
  </si>
  <si>
    <t>TRACK LIGHT - TL1 (900mm)</t>
  </si>
  <si>
    <t>PALM LEAF CEILING FAN - CF1</t>
  </si>
  <si>
    <t xml:space="preserve">8 way TPN DB with 32A 4P RCBO 100mA as incomer &amp; </t>
  </si>
  <si>
    <t>3 nos. of 25 DP RCBO, 30mA &amp; 24+8 Nos. (UPSDB)</t>
  </si>
  <si>
    <t xml:space="preserve">8 way TPN DB with 40A 4P RCBO 100mA as incomer &amp; </t>
  </si>
  <si>
    <t>3 nos. of 32 DP RCBO, 30mA &amp; 24+8 Nos. (BAR PLDB)</t>
  </si>
  <si>
    <t xml:space="preserve">16 way TPN DB with 63A 4P RCBO 100mA as incomer &amp; </t>
  </si>
  <si>
    <t>3 nos. of 40 DP RCBO, 30mA &amp; 48+8 Nos. (KPLDB)</t>
  </si>
  <si>
    <t>3 nos. of 25 DP RCBO, 30mA &amp; 36+8 Nos. (DLDB)</t>
  </si>
  <si>
    <t xml:space="preserve">12 way TPN DB with 32A 4P RCBO 100mA as incomer &amp; </t>
  </si>
  <si>
    <t xml:space="preserve">16 way SPN DB with 25A DP RCBO 30mA as incomer &amp; </t>
  </si>
  <si>
    <t>16 Nos -16A SP MCB. (DPDB)</t>
  </si>
  <si>
    <t>4 C x 10 sq mm CU PVC Armoured</t>
  </si>
  <si>
    <t>3.5 C x 35sq mm XLPE Armoured</t>
  </si>
  <si>
    <t>6.2.6</t>
  </si>
  <si>
    <t>8 SWG hard drawn bare aluminium wire (Included All Electrical DB 2 nos.Eathing )</t>
  </si>
  <si>
    <t>Distribution Boards                -    L&amp;T/legrand</t>
  </si>
  <si>
    <t>MCB’s /ELCB’s                     -    L&amp;T/legrand</t>
  </si>
  <si>
    <t>FRLS Wires                             -    Finolex/ polycab/RR Cable/Havel's</t>
  </si>
  <si>
    <t>Switch fuse units/starters       -      L&amp;T/ legrand</t>
  </si>
  <si>
    <t>Metal clad switch Box             -     L&amp;T/legrand</t>
  </si>
  <si>
    <t>5/15A SW/SO - 1 Nos. Metal clad (MODULE - standard)</t>
  </si>
  <si>
    <t>2.2.12</t>
  </si>
  <si>
    <t>2.2.13</t>
  </si>
  <si>
    <t>2.2.14</t>
  </si>
  <si>
    <t>2.2.15</t>
  </si>
  <si>
    <t>2.2.16</t>
  </si>
  <si>
    <t>2.2.17</t>
  </si>
  <si>
    <t>2.2.18</t>
  </si>
  <si>
    <t>5 /15A SW/SO  6 Pin - 2 Nos. (Raw Power) MODULE - 8</t>
  </si>
  <si>
    <t>5/15A SW/SO 5 Pin - 1 Nos. (Raw Power) MODULE - 3</t>
  </si>
  <si>
    <t>5/15A SO WITH USB PORT  5 Pin - 1 Nos. (Raw Power) MODULE - 3</t>
  </si>
  <si>
    <t>with face plate. (For Data)</t>
  </si>
  <si>
    <t>5/15A SW/SO 6 pin 1 Nos. MODULE - 4</t>
  </si>
  <si>
    <t>5/15A SW/SO 5 pin 2 Nos. MODULE - 8</t>
  </si>
  <si>
    <t>Supply &amp; Installation of the following fittings</t>
  </si>
  <si>
    <r>
      <t>Supply &amp; Installation of 5KVA three phase in and Single Phase out UPS with 90min battery back-up- make(</t>
    </r>
    <r>
      <rPr>
        <b/>
        <sz val="10"/>
        <rFont val="Arial"/>
        <family val="2"/>
      </rPr>
      <t xml:space="preserve"> In built battery</t>
    </r>
    <r>
      <rPr>
        <sz val="10"/>
        <rFont val="Arial"/>
        <family val="2"/>
      </rPr>
      <t>)  Online Systems</t>
    </r>
  </si>
  <si>
    <t>I</t>
  </si>
  <si>
    <t>MUSIC SYSTEM</t>
  </si>
  <si>
    <t>Mts</t>
  </si>
  <si>
    <t xml:space="preserve">Supply,Installation,Testing &amp; Commissioning of  3Ph, 415V, 50Hz Main  LT Panel 1 as per SLD </t>
  </si>
  <si>
    <t xml:space="preserve">Supply &amp; Installation connection testing and commissionG of following  2 Core Flexible WIRE Copper Conductor PVC insulated Wires Pulled Through Heavy Gauge Laid Concealed over False Ceiling Orin Wall Chases for Speaker And SubWoofer.   Make - Havells </t>
  </si>
  <si>
    <t>mtr</t>
  </si>
  <si>
    <t xml:space="preserve">Supply of Installation of Following cable Terminations Glands </t>
  </si>
  <si>
    <t>4C x 4 sq mm CU PVC Armoured</t>
  </si>
  <si>
    <t>4C x 6 sq mm CU PVC Armoured</t>
  </si>
  <si>
    <t>4C x 16 sq mm CU PVC Armoured</t>
  </si>
  <si>
    <t>4C x 10 sq mm CU PVC Armoured</t>
  </si>
  <si>
    <t>3.5C x 35sq mm AL. XLPE Armoured</t>
  </si>
  <si>
    <t xml:space="preserve">Supply of Installation of Following cable Terminations Lugs </t>
  </si>
  <si>
    <t xml:space="preserve">Supply  &amp; Installation of 4 feet LED Tube Light  </t>
  </si>
  <si>
    <t>2 X 2 CEILING MOUNT LIGHT-6000K - LT4 with MS angle support from ceiling</t>
  </si>
  <si>
    <t>2 X 2 CEILING MOUNT LIGHT- 3000K - LT3 with MS angle support from ceiling</t>
  </si>
  <si>
    <t xml:space="preserve">L&amp;T make VFD PANEL (FOR KITCHEN EXHAUST VFD Driver - 7.5 HP - 2 Nos&amp; FRESH AIR FAN - 5.5 HP 1 Nos) with provision of 1 Nos DOL starter      </t>
  </si>
  <si>
    <t>Supply &amp; Fixing 5 A Top</t>
  </si>
  <si>
    <t>Supply &amp; Fixing 15 A Top</t>
  </si>
  <si>
    <t>Connection of AHU, Exhaust, Air Blower</t>
  </si>
  <si>
    <t>MISCELLANEOUS</t>
  </si>
  <si>
    <t xml:space="preserve">Supply of Rubber mat </t>
  </si>
  <si>
    <t>Only for Wire Conduits Not Included</t>
  </si>
  <si>
    <t>This cost is as per quotation from the vendors.</t>
  </si>
  <si>
    <t>R.A 01 (60%)</t>
  </si>
  <si>
    <t xml:space="preserve">S.No </t>
  </si>
  <si>
    <t>Description Of Work</t>
  </si>
  <si>
    <t>IGST@18%</t>
  </si>
  <si>
    <t>RA 02 (15%)</t>
  </si>
  <si>
    <t>FINAL BILL</t>
  </si>
  <si>
    <t>Cumulative Bill (100%)</t>
  </si>
  <si>
    <t>Sr. No</t>
  </si>
  <si>
    <t>AS PER ORDER</t>
  </si>
  <si>
    <t>AS PER SITE</t>
  </si>
  <si>
    <t>QTY</t>
  </si>
  <si>
    <r>
      <t>Point wiring with 1X1.5 sq.mm Cu.+1X1.5 sq.mm Cu.FRLS wires in fire rated MS conduits from LDB to primary points &amp; primary points to secondary points</t>
    </r>
    <r>
      <rPr>
        <b/>
        <sz val="10"/>
        <color rgb="FFFF0000"/>
        <rFont val="Arial"/>
        <family val="2"/>
      </rPr>
      <t xml:space="preserve">(Switch controlled Lights) </t>
    </r>
    <r>
      <rPr>
        <sz val="10"/>
        <color rgb="FFFF0000"/>
        <rFont val="Arial"/>
        <family val="2"/>
      </rPr>
      <t xml:space="preserve">along with witch ms box providing and fixing </t>
    </r>
  </si>
  <si>
    <t>REMARKS</t>
  </si>
  <si>
    <t>NOT EXECUTED</t>
  </si>
  <si>
    <t>NOS</t>
  </si>
  <si>
    <t>LENGTH</t>
  </si>
  <si>
    <t>WIDTH</t>
  </si>
  <si>
    <t>HEIGHT</t>
  </si>
  <si>
    <t>KSB 1</t>
  </si>
  <si>
    <t>KSB 3</t>
  </si>
  <si>
    <t>KSB 5</t>
  </si>
  <si>
    <t>KSB 6</t>
  </si>
  <si>
    <t>KSB 7</t>
  </si>
  <si>
    <t>KSB 8</t>
  </si>
  <si>
    <t>KSB 9</t>
  </si>
  <si>
    <t>KSB 10</t>
  </si>
  <si>
    <t>KSB 12</t>
  </si>
  <si>
    <t>KSB 13</t>
  </si>
  <si>
    <t>KSB 14</t>
  </si>
  <si>
    <t>KSB 15</t>
  </si>
  <si>
    <t>KSB 16</t>
  </si>
  <si>
    <t>KSB 17</t>
  </si>
  <si>
    <t>KSB 18</t>
  </si>
  <si>
    <t>KSB 19</t>
  </si>
  <si>
    <t>KSB 20</t>
  </si>
  <si>
    <t>KSB 21</t>
  </si>
  <si>
    <t>KSB 22</t>
  </si>
  <si>
    <t>KSB 23- MUSIC</t>
  </si>
  <si>
    <t>KSB 33 CCTV</t>
  </si>
  <si>
    <t>KSB 34 FAS</t>
  </si>
  <si>
    <t xml:space="preserve">KSB 35- BIOMETRIC </t>
  </si>
  <si>
    <t xml:space="preserve">KSB 32 </t>
  </si>
  <si>
    <t>KSB 36 KILL SWITCH</t>
  </si>
  <si>
    <t>Looping</t>
  </si>
  <si>
    <t>KSB 4</t>
  </si>
  <si>
    <t>KSB 30</t>
  </si>
  <si>
    <t>KITCHEN POWER</t>
  </si>
  <si>
    <t>RESTAURANT POWER</t>
  </si>
  <si>
    <t>DSB 1</t>
  </si>
  <si>
    <t>DSB 2</t>
  </si>
  <si>
    <t>DSB 3</t>
  </si>
  <si>
    <t>DSB 4</t>
  </si>
  <si>
    <t>DSB 5</t>
  </si>
  <si>
    <t>DSB 6</t>
  </si>
  <si>
    <t>DSB 7</t>
  </si>
  <si>
    <t>DSB 8</t>
  </si>
  <si>
    <t>DSB 9</t>
  </si>
  <si>
    <t>DSB 10</t>
  </si>
  <si>
    <t>DSB 11</t>
  </si>
  <si>
    <t>DSB 12</t>
  </si>
  <si>
    <t>DSB 13</t>
  </si>
  <si>
    <t>DSB 14</t>
  </si>
  <si>
    <t>DSB 15</t>
  </si>
  <si>
    <t>DSB 16</t>
  </si>
  <si>
    <t>DSB 17</t>
  </si>
  <si>
    <t>DSB 18</t>
  </si>
  <si>
    <t>DSB 19</t>
  </si>
  <si>
    <t>DSB 20</t>
  </si>
  <si>
    <t>DSB 21</t>
  </si>
  <si>
    <t>RMT</t>
  </si>
  <si>
    <t>BAR POWER</t>
  </si>
  <si>
    <t>BSB 1</t>
  </si>
  <si>
    <t>BSB 3</t>
  </si>
  <si>
    <t>BSB 4</t>
  </si>
  <si>
    <t>BSB 5</t>
  </si>
  <si>
    <t>BSB 6</t>
  </si>
  <si>
    <t>KSB 2</t>
  </si>
  <si>
    <t>KSB 24</t>
  </si>
  <si>
    <t>KSB 25</t>
  </si>
  <si>
    <t>KSB 26</t>
  </si>
  <si>
    <t>KSB 27</t>
  </si>
  <si>
    <t>KSB 28</t>
  </si>
  <si>
    <t>BSB 1 BAR</t>
  </si>
  <si>
    <t>UPS INPUT</t>
  </si>
  <si>
    <t>UPS OUTPUT</t>
  </si>
  <si>
    <t>Supply &amp; Installation of the D-link make cat 6 information outlet</t>
  </si>
  <si>
    <t>D1</t>
  </si>
  <si>
    <t>D2</t>
  </si>
  <si>
    <t>D3</t>
  </si>
  <si>
    <t>D4</t>
  </si>
  <si>
    <t>D5</t>
  </si>
  <si>
    <t>D6</t>
  </si>
  <si>
    <t>D7</t>
  </si>
  <si>
    <t>D8</t>
  </si>
  <si>
    <t>D9</t>
  </si>
  <si>
    <t>D10</t>
  </si>
  <si>
    <t>D11</t>
  </si>
  <si>
    <t>D12</t>
  </si>
  <si>
    <t>D13</t>
  </si>
  <si>
    <t>D14</t>
  </si>
  <si>
    <t>D15</t>
  </si>
  <si>
    <t>D16</t>
  </si>
  <si>
    <t>D17</t>
  </si>
  <si>
    <t>D18</t>
  </si>
  <si>
    <t>D19</t>
  </si>
  <si>
    <t>D20</t>
  </si>
  <si>
    <t>D21</t>
  </si>
  <si>
    <t>D22</t>
  </si>
  <si>
    <t>D23</t>
  </si>
  <si>
    <t>CAM 1</t>
  </si>
  <si>
    <t>CAM 2</t>
  </si>
  <si>
    <t>CAM 3</t>
  </si>
  <si>
    <t>CAM 4</t>
  </si>
  <si>
    <t>CAM 5</t>
  </si>
  <si>
    <t>CAM 6</t>
  </si>
  <si>
    <t>CAM 7</t>
  </si>
  <si>
    <t>CAM 8</t>
  </si>
  <si>
    <t>CAM 9</t>
  </si>
  <si>
    <t>CAM 10</t>
  </si>
  <si>
    <t>CAM 11</t>
  </si>
  <si>
    <t>CAM 12</t>
  </si>
  <si>
    <t>Supply &amp; Installation of 20 pair Telephone Tag block with enclosure</t>
  </si>
  <si>
    <t>5.2.3</t>
  </si>
  <si>
    <r>
      <t>Supply &amp; Installation of 5KVA three phase in and Single Phase out UPS with 90min battery back-up- make(</t>
    </r>
    <r>
      <rPr>
        <b/>
        <sz val="10"/>
        <color rgb="FFFF0000"/>
        <rFont val="Arial"/>
        <family val="2"/>
      </rPr>
      <t xml:space="preserve"> In built battery</t>
    </r>
    <r>
      <rPr>
        <sz val="10"/>
        <color rgb="FFFF0000"/>
        <rFont val="Arial"/>
        <family val="2"/>
      </rPr>
      <t>)  Online Systems</t>
    </r>
  </si>
  <si>
    <t>KITCHEN POWER DB</t>
  </si>
  <si>
    <t>VFD Panel</t>
  </si>
  <si>
    <t>BAR DB</t>
  </si>
  <si>
    <t>Restaurant lighting DB</t>
  </si>
  <si>
    <t>Restaurant power Db</t>
  </si>
  <si>
    <t>Cold Room AC</t>
  </si>
  <si>
    <t>Exhaust 1</t>
  </si>
  <si>
    <t>Output</t>
  </si>
  <si>
    <t>Exhaust 2</t>
  </si>
  <si>
    <t>Fresh air 1</t>
  </si>
  <si>
    <t>AC 1</t>
  </si>
  <si>
    <t>AC 2</t>
  </si>
  <si>
    <t>Starters 3 Nos</t>
  </si>
  <si>
    <t>SPEAKER 1</t>
  </si>
  <si>
    <t>SPEAKER 2</t>
  </si>
  <si>
    <t>SPEAKER 3</t>
  </si>
  <si>
    <t>SPEAKER 4</t>
  </si>
  <si>
    <t>SPEAKER 5</t>
  </si>
  <si>
    <t>Supply &amp; fixing of 150mm  x 150 mm Junction Box with SS cover</t>
  </si>
  <si>
    <t>4M WEATHER PROOF BOX</t>
  </si>
  <si>
    <t>MUSIC SYSTEM INSTALLATION CHARGES</t>
  </si>
  <si>
    <t>UNIT</t>
  </si>
  <si>
    <t>RATE</t>
  </si>
  <si>
    <t>DESCRIPTION</t>
  </si>
  <si>
    <t>S.NO</t>
  </si>
  <si>
    <t>AMOUNT</t>
  </si>
  <si>
    <t>NON TENDER ITEMS</t>
  </si>
  <si>
    <r>
      <t>Point wiring with 1X1.5 sq.mm Cu.+1X1.5 sq.mm FRLS  wires in MS conduits from LDB to primary points &amp; primary points to secondary points</t>
    </r>
    <r>
      <rPr>
        <b/>
        <sz val="10"/>
        <rFont val="Arial"/>
        <family val="2"/>
      </rPr>
      <t>(MCB controlled Lights)</t>
    </r>
  </si>
  <si>
    <t>R1</t>
  </si>
  <si>
    <t>R2</t>
  </si>
  <si>
    <t>R3</t>
  </si>
  <si>
    <t>R4</t>
  </si>
  <si>
    <t>R5</t>
  </si>
  <si>
    <t>R6</t>
  </si>
  <si>
    <t>R7</t>
  </si>
  <si>
    <t>R8</t>
  </si>
  <si>
    <t>Y1</t>
  </si>
  <si>
    <t>Y2</t>
  </si>
  <si>
    <t>Y3</t>
  </si>
  <si>
    <t>Y4</t>
  </si>
  <si>
    <t>Y5</t>
  </si>
  <si>
    <t>Y6</t>
  </si>
  <si>
    <t>Y7</t>
  </si>
  <si>
    <t>Y8</t>
  </si>
  <si>
    <t>B1</t>
  </si>
  <si>
    <t>B2</t>
  </si>
  <si>
    <t>B3</t>
  </si>
  <si>
    <t>B4</t>
  </si>
  <si>
    <t>B5</t>
  </si>
  <si>
    <t>B6</t>
  </si>
  <si>
    <t>B7</t>
  </si>
  <si>
    <t>B8</t>
  </si>
  <si>
    <t>BAR LIGHT</t>
  </si>
  <si>
    <t>UPS R2</t>
  </si>
  <si>
    <t>UPS Y3</t>
  </si>
  <si>
    <t>UPS B3</t>
  </si>
  <si>
    <t>UPS R3</t>
  </si>
  <si>
    <t>KITCHEN LIGHT</t>
  </si>
  <si>
    <t>RESTAURANT LIGHT</t>
  </si>
  <si>
    <t>KR10</t>
  </si>
  <si>
    <t>KY10</t>
  </si>
  <si>
    <t>KB10</t>
  </si>
  <si>
    <t>UPS Y2</t>
  </si>
  <si>
    <t>UPS R1</t>
  </si>
  <si>
    <t>UPS B1</t>
  </si>
  <si>
    <t>UPS Y1</t>
  </si>
  <si>
    <t>R1 Looping</t>
  </si>
  <si>
    <t>Y7 Looping</t>
  </si>
  <si>
    <t>B2 Looping</t>
  </si>
  <si>
    <t>Bar Light</t>
  </si>
  <si>
    <t>R4 Looping</t>
  </si>
  <si>
    <t>Restaurant Light</t>
  </si>
  <si>
    <t>Y3 Looping</t>
  </si>
  <si>
    <t xml:space="preserve">Kitchen Light </t>
  </si>
  <si>
    <t>KY1O LOOPING</t>
  </si>
  <si>
    <t>UPS Y2 LOOPING</t>
  </si>
  <si>
    <t>Kitchen Light</t>
  </si>
  <si>
    <t>WORK ORDER AMOUNT</t>
  </si>
  <si>
    <t>NON TENDER ITEMS, (ELECTRICAL) COPPER CHIMNEY, OBEROI MALL, GOREGAON</t>
  </si>
  <si>
    <t>SUMMARY OF ELECTRICAL WORK, COPPER CHIMNEY, OBEROI MALL, GOREGAON, MUMBAI</t>
  </si>
  <si>
    <t>SPOT LIGHT 1 -  LT 1</t>
  </si>
  <si>
    <t>SPOT LIGHT 2 - LT 2</t>
  </si>
  <si>
    <t>LED COVE LIGHT - LT 5</t>
  </si>
  <si>
    <t>2 X 2 CEILING MOUNT LIGHT- 3000K - LT 3 with MS angle support from ceiling</t>
  </si>
  <si>
    <t>2 X 2 CEILING MOUNT LIGHT-6000K - LT 4 with MS angle support from ceiling</t>
  </si>
  <si>
    <t>HANGING LIGHT 1 - LT 7</t>
  </si>
  <si>
    <t>HANGING LIGHT 2 - LT 8</t>
  </si>
  <si>
    <t>WALL MOUNTED - LT 9</t>
  </si>
  <si>
    <t>TRACK LIGHT - TL 1 (900mm)</t>
  </si>
  <si>
    <t xml:space="preserve">Supply and installation of 25 mm Flexible MS Conduit including Chasing and Refilling the Trench As per the Rout Shown in the drawing and approved by Consultant at site including clamping and closing the Open Pipe and Temporarily by suitable And Covers Against Entry of Dust or any Other Foreign Materials. </t>
  </si>
  <si>
    <t xml:space="preserve">Supply and installation of 20 mm Flexible MS Conduit including Chasing and Refilling the Trench As per the Rout Shown in the drawing and approved by Consultant at site including clamping and closing the Open Pipe and Temporarily by suitable And Covers Against Entry of Dust or any Other Foreign Materials. </t>
  </si>
  <si>
    <t>Supply, installation, connection testing and commissioning of 32A TPN MCB WITH BOX</t>
  </si>
  <si>
    <t xml:space="preserve">Supply, installation, testing, commissioning of 10A  Connector Strip </t>
  </si>
  <si>
    <t>Supply and fixing CEILING ROSE</t>
  </si>
  <si>
    <t>Providing &amp; fixing STARTERS 5.5KV (TEMPORARY CONNECTION FOR VFD)</t>
  </si>
  <si>
    <t>DATE: 20-04-2024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</si>
</sst>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
  </numFmts>
  <fonts count="32">
    <font>
      <sz val="10"/>
      <name val="Arial"/>
    </font>
    <font>
      <sz val="10"/>
      <name val="Arial"/>
      <family val="2"/>
    </font>
    <font>
      <b/>
      <sz val="10"/>
      <name val="Arial"/>
      <family val="2"/>
    </font>
    <font>
      <b/>
      <sz val="11"/>
      <name val="Arial"/>
      <family val="2"/>
    </font>
    <font>
      <sz val="10"/>
      <name val="Arial"/>
      <family val="2"/>
    </font>
    <font>
      <sz val="8"/>
      <name val="Arial"/>
      <family val="2"/>
    </font>
    <font>
      <b/>
      <u/>
      <sz val="11"/>
      <name val="Arial"/>
      <family val="2"/>
    </font>
    <font>
      <b/>
      <sz val="11"/>
      <name val="Times New Roman"/>
      <family val="1"/>
    </font>
    <font>
      <sz val="11"/>
      <name val="Times New Roman"/>
      <family val="1"/>
    </font>
    <font>
      <sz val="12"/>
      <name val="Times New Roman"/>
      <family val="1"/>
    </font>
    <font>
      <b/>
      <sz val="12"/>
      <name val="Times New Roman"/>
      <family val="1"/>
    </font>
    <font>
      <sz val="7"/>
      <name val="Times New Roman"/>
      <family val="1"/>
    </font>
    <font>
      <sz val="10"/>
      <name val="Helv"/>
      <charset val="204"/>
    </font>
    <font>
      <b/>
      <u/>
      <sz val="11"/>
      <name val="Times New Roman"/>
      <family val="1"/>
    </font>
    <font>
      <sz val="11"/>
      <name val="Arial"/>
      <family val="2"/>
    </font>
    <font>
      <b/>
      <sz val="12"/>
      <name val="Calibri"/>
      <family val="2"/>
    </font>
    <font>
      <sz val="9"/>
      <name val="Arial"/>
      <family val="2"/>
    </font>
    <font>
      <u/>
      <sz val="10"/>
      <color theme="10"/>
      <name val="Arial"/>
      <family val="2"/>
    </font>
    <font>
      <b/>
      <u/>
      <sz val="10"/>
      <color theme="10"/>
      <name val="Arial"/>
      <family val="2"/>
    </font>
    <font>
      <b/>
      <sz val="12"/>
      <name val="Arial"/>
      <family val="2"/>
    </font>
    <font>
      <sz val="12"/>
      <name val="Arial"/>
      <family val="2"/>
    </font>
    <font>
      <b/>
      <sz val="11"/>
      <name val="Calibri"/>
      <family val="2"/>
    </font>
    <font>
      <b/>
      <sz val="14"/>
      <name val="Arial"/>
      <family val="2"/>
    </font>
    <font>
      <b/>
      <sz val="10"/>
      <color rgb="FFFF0000"/>
      <name val="Arial"/>
      <family val="2"/>
    </font>
    <font>
      <sz val="10"/>
      <color rgb="FFFF0000"/>
      <name val="Arial"/>
      <family val="2"/>
    </font>
    <font>
      <sz val="10"/>
      <color theme="0"/>
      <name val="Arial"/>
      <family val="2"/>
    </font>
    <font>
      <b/>
      <sz val="9"/>
      <name val="Arial"/>
      <family val="2"/>
    </font>
    <font>
      <b/>
      <sz val="11"/>
      <color rgb="FFFF0000"/>
      <name val="Arial"/>
      <family val="2"/>
    </font>
    <font>
      <b/>
      <i/>
      <sz val="10"/>
      <name val="Arial"/>
      <family val="2"/>
    </font>
    <font>
      <sz val="14"/>
      <name val="Arial"/>
      <family val="2"/>
    </font>
    <font>
      <b/>
      <sz val="14"/>
      <name val="Arial Black"/>
      <family val="2"/>
    </font>
    <font>
      <b/>
      <sz val="10"/>
      <name val="Arial Black"/>
      <family val="2"/>
    </font>
  </fonts>
  <fills count="1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thin">
        <color theme="0" tint="-0.249977111117893"/>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s>
  <cellStyleXfs count="4">
    <xf numFmtId="0" fontId="0" fillId="0" borderId="0"/>
    <xf numFmtId="164" fontId="1" fillId="0" borderId="0" applyFont="0" applyFill="0" applyBorder="0" applyAlignment="0" applyProtection="0"/>
    <xf numFmtId="0" fontId="1" fillId="0" borderId="0"/>
    <xf numFmtId="0" fontId="17" fillId="0" borderId="0" applyNumberFormat="0" applyFill="0" applyBorder="0" applyAlignment="0" applyProtection="0"/>
  </cellStyleXfs>
  <cellXfs count="365">
    <xf numFmtId="0" fontId="0" fillId="0" borderId="0" xfId="0"/>
    <xf numFmtId="0" fontId="7" fillId="0" borderId="0" xfId="0" applyFont="1" applyAlignment="1">
      <alignment horizontal="center"/>
    </xf>
    <xf numFmtId="0" fontId="7" fillId="0" borderId="0" xfId="0" applyFont="1"/>
    <xf numFmtId="0" fontId="8" fillId="0" borderId="0" xfId="0" applyFont="1"/>
    <xf numFmtId="0" fontId="9" fillId="0" borderId="0" xfId="0" applyFont="1"/>
    <xf numFmtId="0" fontId="10" fillId="0" borderId="0" xfId="0" applyFont="1" applyAlignment="1">
      <alignment horizontal="justify"/>
    </xf>
    <xf numFmtId="0" fontId="8" fillId="0" borderId="0" xfId="0" applyFont="1" applyAlignment="1">
      <alignment horizontal="justify"/>
    </xf>
    <xf numFmtId="0" fontId="8" fillId="0" borderId="0" xfId="0" applyFont="1" applyAlignment="1">
      <alignment horizontal="left"/>
    </xf>
    <xf numFmtId="0" fontId="0" fillId="0" borderId="0" xfId="0" applyAlignment="1">
      <alignment horizontal="left"/>
    </xf>
    <xf numFmtId="0" fontId="15" fillId="0" borderId="0" xfId="0" applyFont="1"/>
    <xf numFmtId="0" fontId="15" fillId="0" borderId="0" xfId="0" applyFont="1" applyAlignment="1">
      <alignment horizontal="center"/>
    </xf>
    <xf numFmtId="0" fontId="4" fillId="2" borderId="3" xfId="0" applyFont="1" applyFill="1" applyBorder="1" applyAlignment="1">
      <alignment horizontal="center" vertical="center"/>
    </xf>
    <xf numFmtId="0" fontId="4" fillId="2" borderId="3" xfId="0" applyFont="1" applyFill="1" applyBorder="1" applyAlignment="1">
      <alignment horizontal="justify" vertical="center"/>
    </xf>
    <xf numFmtId="0" fontId="4" fillId="2" borderId="3" xfId="0" applyFont="1" applyFill="1" applyBorder="1" applyAlignment="1">
      <alignment vertical="center"/>
    </xf>
    <xf numFmtId="0" fontId="0" fillId="0" borderId="0" xfId="0" applyAlignment="1">
      <alignment vertical="center"/>
    </xf>
    <xf numFmtId="164" fontId="4" fillId="2" borderId="3" xfId="1" applyFont="1" applyFill="1" applyBorder="1" applyAlignment="1">
      <alignment horizontal="right" vertical="center"/>
    </xf>
    <xf numFmtId="0" fontId="4" fillId="2" borderId="2" xfId="0" applyFont="1" applyFill="1" applyBorder="1" applyAlignment="1">
      <alignment horizontal="center" vertical="center"/>
    </xf>
    <xf numFmtId="0" fontId="4" fillId="2" borderId="2" xfId="0" applyFont="1" applyFill="1" applyBorder="1" applyAlignment="1">
      <alignment horizontal="justify" vertical="center"/>
    </xf>
    <xf numFmtId="0" fontId="3" fillId="2" borderId="2" xfId="0" applyFont="1" applyFill="1" applyBorder="1" applyAlignment="1">
      <alignment horizontal="center" vertical="center"/>
    </xf>
    <xf numFmtId="0" fontId="3" fillId="2" borderId="2" xfId="0" applyFont="1" applyFill="1" applyBorder="1" applyAlignment="1">
      <alignment horizontal="justify" vertical="center"/>
    </xf>
    <xf numFmtId="0" fontId="4" fillId="2" borderId="4" xfId="0" applyFont="1" applyFill="1" applyBorder="1" applyAlignment="1">
      <alignment horizontal="center" vertical="center"/>
    </xf>
    <xf numFmtId="0" fontId="4" fillId="2" borderId="4" xfId="0" applyFont="1" applyFill="1" applyBorder="1" applyAlignment="1">
      <alignment horizontal="justify" vertical="center"/>
    </xf>
    <xf numFmtId="164" fontId="4" fillId="2" borderId="4" xfId="1" applyFont="1" applyFill="1" applyBorder="1" applyAlignment="1">
      <alignment horizontal="right" vertical="center"/>
    </xf>
    <xf numFmtId="0" fontId="1" fillId="2" borderId="2" xfId="0" applyFont="1" applyFill="1" applyBorder="1" applyAlignment="1">
      <alignment horizontal="center" vertical="center"/>
    </xf>
    <xf numFmtId="0" fontId="1" fillId="2" borderId="2" xfId="0" applyFont="1" applyFill="1" applyBorder="1" applyAlignment="1">
      <alignment horizontal="justify" vertical="center"/>
    </xf>
    <xf numFmtId="164" fontId="4" fillId="2" borderId="2" xfId="1" applyFont="1" applyFill="1" applyBorder="1" applyAlignment="1">
      <alignment horizontal="center" vertical="center"/>
    </xf>
    <xf numFmtId="164" fontId="4" fillId="2" borderId="2" xfId="1" applyFont="1" applyFill="1" applyBorder="1" applyAlignment="1">
      <alignment horizontal="right" vertical="center"/>
    </xf>
    <xf numFmtId="0" fontId="1" fillId="2" borderId="2"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3" borderId="2" xfId="0" applyFont="1" applyFill="1" applyBorder="1" applyAlignment="1">
      <alignment horizontal="center" vertical="center"/>
    </xf>
    <xf numFmtId="0" fontId="2" fillId="3" borderId="2" xfId="0" applyFont="1" applyFill="1" applyBorder="1" applyAlignment="1">
      <alignment horizontal="justify" vertical="center"/>
    </xf>
    <xf numFmtId="164" fontId="2" fillId="3" borderId="2" xfId="1" applyFont="1" applyFill="1" applyBorder="1" applyAlignment="1">
      <alignment horizontal="right" vertical="center"/>
    </xf>
    <xf numFmtId="0" fontId="2" fillId="4" borderId="2" xfId="0" applyFont="1" applyFill="1" applyBorder="1" applyAlignment="1">
      <alignment horizontal="justify" vertical="center"/>
    </xf>
    <xf numFmtId="0" fontId="4" fillId="4" borderId="2" xfId="0" applyFont="1" applyFill="1" applyBorder="1" applyAlignment="1">
      <alignment horizontal="center" vertical="center"/>
    </xf>
    <xf numFmtId="0" fontId="2" fillId="2" borderId="2" xfId="0" applyFont="1" applyFill="1" applyBorder="1" applyAlignment="1">
      <alignment horizontal="justify" vertical="center"/>
    </xf>
    <xf numFmtId="164" fontId="4" fillId="2" borderId="2" xfId="1" applyFont="1" applyFill="1" applyBorder="1" applyAlignment="1">
      <alignment horizontal="right" vertical="center" wrapText="1"/>
    </xf>
    <xf numFmtId="0" fontId="2" fillId="2" borderId="2" xfId="0" applyFont="1" applyFill="1" applyBorder="1" applyAlignment="1">
      <alignment horizontal="center" vertical="center"/>
    </xf>
    <xf numFmtId="0" fontId="4" fillId="2" borderId="2" xfId="0" applyFont="1" applyFill="1" applyBorder="1" applyAlignment="1">
      <alignment vertical="center"/>
    </xf>
    <xf numFmtId="0" fontId="1" fillId="2" borderId="2" xfId="0" applyFont="1" applyFill="1" applyBorder="1" applyAlignment="1">
      <alignment horizontal="left" vertical="top" wrapText="1"/>
    </xf>
    <xf numFmtId="0" fontId="1" fillId="2" borderId="2" xfId="0" applyFont="1" applyFill="1" applyBorder="1" applyAlignment="1">
      <alignment vertical="center"/>
    </xf>
    <xf numFmtId="164" fontId="2" fillId="3" borderId="2" xfId="1" applyFont="1" applyFill="1" applyBorder="1" applyAlignment="1">
      <alignment horizontal="center" vertical="center"/>
    </xf>
    <xf numFmtId="0" fontId="2" fillId="2" borderId="2" xfId="0" applyFont="1" applyFill="1" applyBorder="1" applyAlignment="1">
      <alignment horizontal="justify" vertical="center" wrapText="1"/>
    </xf>
    <xf numFmtId="0" fontId="1" fillId="2" borderId="2" xfId="0" applyFont="1" applyFill="1" applyBorder="1" applyAlignment="1">
      <alignment vertical="center" wrapText="1"/>
    </xf>
    <xf numFmtId="0" fontId="4" fillId="0" borderId="2" xfId="0" applyFont="1" applyBorder="1" applyAlignment="1">
      <alignment horizontal="justify" vertical="center"/>
    </xf>
    <xf numFmtId="0" fontId="2" fillId="4" borderId="2" xfId="0" applyFont="1" applyFill="1" applyBorder="1" applyAlignment="1">
      <alignment horizontal="justify" vertical="center" wrapText="1"/>
    </xf>
    <xf numFmtId="0" fontId="12" fillId="2" borderId="2" xfId="0" applyFont="1" applyFill="1" applyBorder="1" applyAlignment="1">
      <alignment horizontal="justify" vertical="center" wrapText="1"/>
    </xf>
    <xf numFmtId="164" fontId="2" fillId="2" borderId="2" xfId="1" applyFont="1" applyFill="1" applyBorder="1" applyAlignment="1">
      <alignment horizontal="center" vertical="center"/>
    </xf>
    <xf numFmtId="0" fontId="4" fillId="2" borderId="2" xfId="0" applyFont="1" applyFill="1" applyBorder="1" applyAlignment="1">
      <alignment horizontal="left" vertical="center" wrapText="1"/>
    </xf>
    <xf numFmtId="164" fontId="2" fillId="2" borderId="4" xfId="1" applyFont="1" applyFill="1" applyBorder="1" applyAlignment="1">
      <alignment horizontal="right" vertical="center"/>
    </xf>
    <xf numFmtId="0" fontId="1" fillId="2" borderId="2" xfId="0" applyFont="1" applyFill="1" applyBorder="1"/>
    <xf numFmtId="0" fontId="6" fillId="2" borderId="2" xfId="0" applyFont="1" applyFill="1" applyBorder="1" applyAlignment="1">
      <alignment vertical="center" wrapText="1"/>
    </xf>
    <xf numFmtId="164" fontId="1" fillId="2" borderId="2" xfId="1" applyFont="1" applyFill="1" applyBorder="1" applyAlignment="1">
      <alignment horizontal="righ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1" fillId="2" borderId="3" xfId="0" applyFont="1" applyFill="1" applyBorder="1" applyAlignment="1">
      <alignment horizontal="justify" vertical="center"/>
    </xf>
    <xf numFmtId="0" fontId="4" fillId="0" borderId="2" xfId="0" applyFont="1" applyBorder="1" applyAlignment="1">
      <alignment horizontal="center" vertical="center"/>
    </xf>
    <xf numFmtId="0" fontId="2" fillId="0" borderId="2" xfId="0" applyFont="1" applyBorder="1" applyAlignment="1">
      <alignment horizontal="justify" vertical="center"/>
    </xf>
    <xf numFmtId="164" fontId="2" fillId="0" borderId="2" xfId="1" applyFont="1" applyFill="1" applyBorder="1" applyAlignment="1">
      <alignment horizontal="center" vertical="center"/>
    </xf>
    <xf numFmtId="0" fontId="4" fillId="0" borderId="3" xfId="0" applyFont="1" applyBorder="1" applyAlignment="1">
      <alignment vertical="center"/>
    </xf>
    <xf numFmtId="0" fontId="1" fillId="5" borderId="2" xfId="0" applyFont="1" applyFill="1" applyBorder="1" applyAlignment="1">
      <alignment horizontal="justify" vertical="center"/>
    </xf>
    <xf numFmtId="0" fontId="1" fillId="5" borderId="2" xfId="0" applyFont="1" applyFill="1" applyBorder="1" applyAlignment="1">
      <alignment horizontal="center" vertical="center"/>
    </xf>
    <xf numFmtId="0" fontId="2" fillId="0" borderId="2" xfId="0" applyFont="1" applyBorder="1"/>
    <xf numFmtId="0" fontId="2" fillId="0" borderId="2" xfId="0" applyFont="1" applyBorder="1" applyAlignment="1">
      <alignment horizontal="left"/>
    </xf>
    <xf numFmtId="0" fontId="2" fillId="0" borderId="2" xfId="0" applyFont="1" applyBorder="1" applyAlignment="1">
      <alignment horizontal="left" wrapText="1"/>
    </xf>
    <xf numFmtId="164" fontId="3" fillId="2" borderId="2" xfId="1" applyFont="1" applyFill="1" applyBorder="1" applyAlignment="1">
      <alignment horizontal="center" vertical="center"/>
    </xf>
    <xf numFmtId="0" fontId="4" fillId="2" borderId="4" xfId="0" applyFont="1" applyFill="1" applyBorder="1" applyAlignment="1">
      <alignment vertical="center"/>
    </xf>
    <xf numFmtId="0" fontId="1" fillId="2" borderId="2" xfId="0" applyFont="1" applyFill="1" applyBorder="1" applyAlignment="1">
      <alignment horizontal="center" vertical="center" wrapText="1"/>
    </xf>
    <xf numFmtId="164" fontId="4" fillId="5" borderId="2" xfId="1"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165" fontId="3" fillId="0" borderId="2" xfId="0" applyNumberFormat="1" applyFont="1" applyBorder="1" applyAlignment="1">
      <alignment horizontal="right" vertical="center"/>
    </xf>
    <xf numFmtId="4" fontId="2" fillId="0" borderId="2" xfId="0" applyNumberFormat="1" applyFont="1" applyBorder="1" applyAlignment="1">
      <alignment horizontal="right"/>
    </xf>
    <xf numFmtId="0" fontId="15" fillId="0" borderId="0" xfId="0" applyFont="1" applyAlignment="1">
      <alignment horizontal="right"/>
    </xf>
    <xf numFmtId="2" fontId="15" fillId="0" borderId="0" xfId="0" applyNumberFormat="1" applyFont="1" applyAlignment="1">
      <alignment horizontal="right"/>
    </xf>
    <xf numFmtId="0" fontId="0" fillId="0" borderId="0" xfId="0" applyAlignment="1">
      <alignment horizontal="right"/>
    </xf>
    <xf numFmtId="0" fontId="3" fillId="5" borderId="2" xfId="0" applyFont="1" applyFill="1" applyBorder="1" applyAlignment="1">
      <alignment horizontal="center" vertical="center"/>
    </xf>
    <xf numFmtId="0" fontId="3" fillId="5" borderId="2" xfId="0" applyFont="1" applyFill="1" applyBorder="1" applyAlignment="1">
      <alignment vertical="center"/>
    </xf>
    <xf numFmtId="0" fontId="3" fillId="5" borderId="2" xfId="0" applyFont="1" applyFill="1" applyBorder="1" applyAlignment="1">
      <alignment horizontal="center" vertical="center" wrapText="1"/>
    </xf>
    <xf numFmtId="0" fontId="15" fillId="0" borderId="2" xfId="0" applyFont="1" applyBorder="1" applyAlignment="1">
      <alignment horizontal="center"/>
    </xf>
    <xf numFmtId="0" fontId="15" fillId="0" borderId="2" xfId="0" applyFont="1" applyBorder="1" applyAlignment="1">
      <alignment horizontal="left" indent="29"/>
    </xf>
    <xf numFmtId="0" fontId="15" fillId="0" borderId="2" xfId="0" applyFont="1" applyBorder="1" applyAlignment="1">
      <alignment horizontal="right"/>
    </xf>
    <xf numFmtId="0" fontId="15" fillId="0" borderId="2" xfId="0" applyFont="1" applyBorder="1"/>
    <xf numFmtId="164" fontId="2" fillId="0" borderId="2" xfId="0" applyNumberFormat="1" applyFont="1" applyBorder="1"/>
    <xf numFmtId="164" fontId="2" fillId="2" borderId="2" xfId="1" applyFont="1" applyFill="1" applyBorder="1" applyAlignment="1">
      <alignment horizontal="right" vertical="center"/>
    </xf>
    <xf numFmtId="0" fontId="2" fillId="0" borderId="2" xfId="0" applyFont="1" applyBorder="1" applyAlignment="1">
      <alignment horizontal="center" vertical="center"/>
    </xf>
    <xf numFmtId="0" fontId="2" fillId="0" borderId="2" xfId="0" applyFont="1" applyBorder="1" applyAlignment="1">
      <alignment horizontal="center"/>
    </xf>
    <xf numFmtId="0" fontId="2" fillId="0" borderId="0" xfId="0" applyFont="1" applyAlignment="1">
      <alignment horizontal="center"/>
    </xf>
    <xf numFmtId="0" fontId="2" fillId="0" borderId="2" xfId="0" applyFont="1" applyBorder="1" applyAlignment="1">
      <alignment vertical="center" wrapText="1"/>
    </xf>
    <xf numFmtId="4" fontId="2" fillId="2" borderId="2" xfId="0" applyNumberFormat="1" applyFont="1" applyFill="1" applyBorder="1" applyAlignment="1">
      <alignment horizontal="right"/>
    </xf>
    <xf numFmtId="164" fontId="2" fillId="0" borderId="2" xfId="1" applyFont="1" applyBorder="1"/>
    <xf numFmtId="0" fontId="2" fillId="0" borderId="2" xfId="0" applyFont="1" applyBorder="1" applyAlignment="1">
      <alignment horizontal="right"/>
    </xf>
    <xf numFmtId="0" fontId="18" fillId="0" borderId="2" xfId="3" applyFont="1" applyBorder="1" applyAlignment="1">
      <alignment horizontal="left" wrapText="1" indent="32"/>
    </xf>
    <xf numFmtId="164" fontId="2" fillId="0" borderId="2" xfId="1" applyFont="1" applyBorder="1" applyAlignment="1">
      <alignment horizontal="right"/>
    </xf>
    <xf numFmtId="4" fontId="0" fillId="0" borderId="0" xfId="0" applyNumberFormat="1"/>
    <xf numFmtId="0" fontId="19" fillId="6" borderId="2" xfId="0" applyFont="1" applyFill="1" applyBorder="1" applyAlignment="1">
      <alignment horizontal="center"/>
    </xf>
    <xf numFmtId="0" fontId="19" fillId="6" borderId="2" xfId="0" applyFont="1" applyFill="1" applyBorder="1" applyAlignment="1">
      <alignment horizontal="left" indent="31"/>
    </xf>
    <xf numFmtId="4" fontId="19" fillId="6" borderId="2" xfId="0" applyNumberFormat="1" applyFont="1" applyFill="1" applyBorder="1" applyAlignment="1">
      <alignment horizontal="right"/>
    </xf>
    <xf numFmtId="0" fontId="20" fillId="0" borderId="0" xfId="0" applyFont="1"/>
    <xf numFmtId="0" fontId="21" fillId="0" borderId="2" xfId="0" applyFont="1" applyBorder="1" applyAlignment="1">
      <alignment horizontal="center"/>
    </xf>
    <xf numFmtId="0" fontId="21" fillId="7" borderId="2" xfId="0" applyFont="1" applyFill="1" applyBorder="1" applyAlignment="1">
      <alignment horizontal="left" indent="29"/>
    </xf>
    <xf numFmtId="0" fontId="21" fillId="7" borderId="2" xfId="0" applyFont="1" applyFill="1" applyBorder="1" applyAlignment="1">
      <alignment horizontal="right"/>
    </xf>
    <xf numFmtId="4" fontId="3" fillId="7" borderId="2" xfId="0" applyNumberFormat="1" applyFont="1" applyFill="1" applyBorder="1"/>
    <xf numFmtId="0" fontId="14" fillId="0" borderId="0" xfId="0" applyFont="1"/>
    <xf numFmtId="0" fontId="4" fillId="2" borderId="0" xfId="0" applyFont="1" applyFill="1" applyAlignment="1">
      <alignment horizontal="center" vertical="center"/>
    </xf>
    <xf numFmtId="0" fontId="4" fillId="2" borderId="0" xfId="0" applyFont="1" applyFill="1" applyAlignment="1">
      <alignment horizontal="justify" vertical="center"/>
    </xf>
    <xf numFmtId="164" fontId="4" fillId="2" borderId="0" xfId="1" applyFont="1" applyFill="1" applyBorder="1" applyAlignment="1">
      <alignment horizontal="right" vertical="center"/>
    </xf>
    <xf numFmtId="0" fontId="1" fillId="6" borderId="2" xfId="0" applyFont="1" applyFill="1" applyBorder="1" applyAlignment="1">
      <alignment horizontal="justify" vertical="center" wrapText="1"/>
    </xf>
    <xf numFmtId="0" fontId="4" fillId="2" borderId="8" xfId="0" applyFont="1" applyFill="1" applyBorder="1" applyAlignment="1">
      <alignment vertical="center"/>
    </xf>
    <xf numFmtId="0" fontId="4" fillId="0" borderId="8" xfId="0" applyFont="1" applyBorder="1" applyAlignment="1">
      <alignment vertical="center"/>
    </xf>
    <xf numFmtId="164" fontId="3" fillId="9" borderId="12" xfId="1" applyFont="1" applyFill="1" applyBorder="1" applyAlignment="1">
      <alignment horizontal="center" vertical="center"/>
    </xf>
    <xf numFmtId="164" fontId="3" fillId="9" borderId="13" xfId="1" applyFont="1" applyFill="1" applyBorder="1" applyAlignment="1">
      <alignment horizontal="right" vertical="center"/>
    </xf>
    <xf numFmtId="164" fontId="4" fillId="3" borderId="13" xfId="1" applyFont="1" applyFill="1" applyBorder="1" applyAlignment="1">
      <alignment horizontal="right"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justify" vertical="center"/>
    </xf>
    <xf numFmtId="0" fontId="3" fillId="2" borderId="12" xfId="0" applyFont="1" applyFill="1" applyBorder="1" applyAlignment="1">
      <alignment horizontal="center" vertical="center"/>
    </xf>
    <xf numFmtId="164" fontId="3" fillId="2" borderId="13" xfId="1" applyFont="1" applyFill="1" applyBorder="1" applyAlignment="1">
      <alignment horizontal="right" vertical="center"/>
    </xf>
    <xf numFmtId="0" fontId="2" fillId="4" borderId="12" xfId="0" applyFont="1" applyFill="1" applyBorder="1" applyAlignment="1">
      <alignment horizontal="center" vertical="center"/>
    </xf>
    <xf numFmtId="0" fontId="4" fillId="2" borderId="12" xfId="0" applyFont="1" applyFill="1" applyBorder="1" applyAlignment="1">
      <alignment horizontal="center" vertical="center"/>
    </xf>
    <xf numFmtId="164" fontId="4" fillId="2" borderId="13" xfId="1" applyFont="1" applyFill="1" applyBorder="1" applyAlignment="1">
      <alignment horizontal="right" vertical="center"/>
    </xf>
    <xf numFmtId="0" fontId="2" fillId="2" borderId="12" xfId="0" applyFont="1" applyFill="1" applyBorder="1" applyAlignment="1">
      <alignment horizontal="center" vertical="center"/>
    </xf>
    <xf numFmtId="0" fontId="1" fillId="2" borderId="12" xfId="0" applyFont="1" applyFill="1" applyBorder="1" applyAlignment="1">
      <alignment horizontal="center" vertical="center"/>
    </xf>
    <xf numFmtId="0" fontId="4" fillId="3" borderId="12" xfId="0" applyFont="1" applyFill="1" applyBorder="1" applyAlignment="1">
      <alignment horizontal="center" vertical="center"/>
    </xf>
    <xf numFmtId="164" fontId="4" fillId="2" borderId="13" xfId="1" applyFont="1" applyFill="1" applyBorder="1" applyAlignment="1">
      <alignment horizontal="right" vertical="center" wrapText="1"/>
    </xf>
    <xf numFmtId="0" fontId="4" fillId="2" borderId="12" xfId="0" applyFont="1" applyFill="1" applyBorder="1" applyAlignment="1">
      <alignment vertical="center"/>
    </xf>
    <xf numFmtId="165" fontId="4" fillId="2" borderId="12" xfId="0" applyNumberFormat="1" applyFont="1" applyFill="1" applyBorder="1" applyAlignment="1">
      <alignment horizontal="center" vertical="center"/>
    </xf>
    <xf numFmtId="0" fontId="4" fillId="0" borderId="12" xfId="0" applyFont="1" applyBorder="1" applyAlignment="1">
      <alignment horizontal="center" vertical="center"/>
    </xf>
    <xf numFmtId="164" fontId="4" fillId="0" borderId="13" xfId="1" applyFont="1" applyFill="1" applyBorder="1" applyAlignment="1">
      <alignment horizontal="right" vertical="center" wrapText="1"/>
    </xf>
    <xf numFmtId="0" fontId="1" fillId="2" borderId="12"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4" fillId="2" borderId="14" xfId="0" applyFont="1" applyFill="1" applyBorder="1" applyAlignment="1">
      <alignment horizontal="center" vertical="center"/>
    </xf>
    <xf numFmtId="0" fontId="4" fillId="2" borderId="21" xfId="0" applyFont="1" applyFill="1" applyBorder="1" applyAlignment="1">
      <alignment horizontal="justify" vertical="center"/>
    </xf>
    <xf numFmtId="0" fontId="4" fillId="2" borderId="21" xfId="0" applyFont="1" applyFill="1" applyBorder="1" applyAlignment="1">
      <alignment horizontal="center" vertical="center"/>
    </xf>
    <xf numFmtId="164" fontId="4" fillId="2" borderId="21" xfId="1" applyFont="1" applyFill="1" applyBorder="1" applyAlignment="1">
      <alignment horizontal="right" vertical="center"/>
    </xf>
    <xf numFmtId="164" fontId="2" fillId="2" borderId="15" xfId="1" applyFont="1" applyFill="1" applyBorder="1" applyAlignment="1">
      <alignment horizontal="right" vertical="center"/>
    </xf>
    <xf numFmtId="0" fontId="23" fillId="10" borderId="12" xfId="0" applyFont="1" applyFill="1" applyBorder="1" applyAlignment="1">
      <alignment horizontal="center" vertical="center"/>
    </xf>
    <xf numFmtId="0" fontId="24" fillId="10" borderId="2" xfId="0" applyFont="1" applyFill="1" applyBorder="1" applyAlignment="1">
      <alignment horizontal="justify" vertical="center" wrapText="1"/>
    </xf>
    <xf numFmtId="0" fontId="24" fillId="10" borderId="2" xfId="0" applyFont="1" applyFill="1" applyBorder="1" applyAlignment="1">
      <alignment horizontal="center" vertical="center"/>
    </xf>
    <xf numFmtId="164" fontId="24" fillId="10" borderId="2" xfId="1" applyFont="1" applyFill="1" applyBorder="1" applyAlignment="1">
      <alignment horizontal="center" vertical="center"/>
    </xf>
    <xf numFmtId="164" fontId="24" fillId="10" borderId="13" xfId="1" applyFont="1" applyFill="1" applyBorder="1" applyAlignment="1">
      <alignment horizontal="right" vertical="center"/>
    </xf>
    <xf numFmtId="0" fontId="24" fillId="10" borderId="3" xfId="0" applyFont="1" applyFill="1" applyBorder="1" applyAlignment="1">
      <alignment vertical="center"/>
    </xf>
    <xf numFmtId="0" fontId="24" fillId="10" borderId="12" xfId="0" applyFont="1" applyFill="1" applyBorder="1" applyAlignment="1">
      <alignment horizontal="center" vertical="center"/>
    </xf>
    <xf numFmtId="0" fontId="24" fillId="10" borderId="2" xfId="0" applyFont="1" applyFill="1" applyBorder="1" applyAlignment="1">
      <alignment horizontal="justify" vertical="center"/>
    </xf>
    <xf numFmtId="0" fontId="1" fillId="2" borderId="3" xfId="0" applyFont="1" applyFill="1" applyBorder="1" applyAlignment="1">
      <alignment vertical="center"/>
    </xf>
    <xf numFmtId="0" fontId="24" fillId="10" borderId="8" xfId="0" applyFont="1" applyFill="1" applyBorder="1" applyAlignment="1">
      <alignment vertical="center"/>
    </xf>
    <xf numFmtId="0" fontId="4" fillId="2" borderId="22" xfId="0" applyFont="1" applyFill="1" applyBorder="1" applyAlignment="1">
      <alignment vertical="center"/>
    </xf>
    <xf numFmtId="0" fontId="1" fillId="2" borderId="7" xfId="0" applyFont="1" applyFill="1" applyBorder="1" applyAlignment="1">
      <alignment vertical="center"/>
    </xf>
    <xf numFmtId="0" fontId="4" fillId="2" borderId="7" xfId="0" applyFont="1" applyFill="1" applyBorder="1" applyAlignment="1">
      <alignment vertical="center"/>
    </xf>
    <xf numFmtId="0" fontId="24" fillId="2" borderId="7" xfId="0" applyFont="1" applyFill="1" applyBorder="1" applyAlignment="1">
      <alignment vertical="center"/>
    </xf>
    <xf numFmtId="0" fontId="25" fillId="11" borderId="7" xfId="0" applyFont="1" applyFill="1" applyBorder="1" applyAlignment="1">
      <alignment vertical="center"/>
    </xf>
    <xf numFmtId="164" fontId="1" fillId="2" borderId="2" xfId="1" applyFont="1" applyFill="1" applyBorder="1" applyAlignment="1">
      <alignment horizontal="center" vertical="center"/>
    </xf>
    <xf numFmtId="0" fontId="1" fillId="2" borderId="8" xfId="0" applyFont="1" applyFill="1" applyBorder="1" applyAlignment="1">
      <alignment vertical="center"/>
    </xf>
    <xf numFmtId="164" fontId="2" fillId="2" borderId="13" xfId="1" applyFont="1" applyFill="1" applyBorder="1" applyAlignment="1">
      <alignment horizontal="righ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3" xfId="0" applyFont="1" applyFill="1" applyBorder="1" applyAlignment="1">
      <alignment vertical="center"/>
    </xf>
    <xf numFmtId="0" fontId="2" fillId="5" borderId="8" xfId="0" applyFont="1" applyFill="1" applyBorder="1" applyAlignment="1">
      <alignment vertical="center"/>
    </xf>
    <xf numFmtId="0" fontId="2" fillId="5" borderId="3" xfId="0" applyFont="1" applyFill="1" applyBorder="1" applyAlignment="1">
      <alignment vertical="center"/>
    </xf>
    <xf numFmtId="0" fontId="4" fillId="2" borderId="22" xfId="0" applyFont="1" applyFill="1" applyBorder="1" applyAlignment="1">
      <alignment horizontal="center" vertical="center"/>
    </xf>
    <xf numFmtId="0" fontId="25" fillId="2" borderId="2" xfId="0" applyFont="1" applyFill="1" applyBorder="1" applyAlignment="1">
      <alignment horizontal="center" vertical="center"/>
    </xf>
    <xf numFmtId="0" fontId="1" fillId="2" borderId="4" xfId="0" applyFont="1" applyFill="1" applyBorder="1" applyAlignment="1">
      <alignment horizontal="justify" vertical="center"/>
    </xf>
    <xf numFmtId="164" fontId="24" fillId="10" borderId="2" xfId="1" applyFont="1" applyFill="1" applyBorder="1" applyAlignment="1">
      <alignment horizontal="right" vertical="center"/>
    </xf>
    <xf numFmtId="164" fontId="25" fillId="2" borderId="2" xfId="1" applyFont="1" applyFill="1" applyBorder="1" applyAlignment="1">
      <alignment horizontal="right" vertical="center"/>
    </xf>
    <xf numFmtId="0" fontId="24" fillId="1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4" fillId="2" borderId="2" xfId="1" applyFont="1" applyFill="1" applyBorder="1" applyAlignment="1">
      <alignment horizontal="center" vertical="center" wrapText="1"/>
    </xf>
    <xf numFmtId="0" fontId="4" fillId="2" borderId="1" xfId="0" applyFont="1" applyFill="1" applyBorder="1" applyAlignment="1">
      <alignment horizontal="center" vertical="center"/>
    </xf>
    <xf numFmtId="0" fontId="2" fillId="12" borderId="2" xfId="0" applyFont="1" applyFill="1" applyBorder="1" applyAlignment="1">
      <alignment horizontal="justify" vertical="center" wrapText="1"/>
    </xf>
    <xf numFmtId="0" fontId="2" fillId="6" borderId="2" xfId="0" applyFont="1" applyFill="1" applyBorder="1" applyAlignment="1">
      <alignment horizontal="center" vertical="center"/>
    </xf>
    <xf numFmtId="164" fontId="2" fillId="6" borderId="2" xfId="1" applyFont="1" applyFill="1" applyBorder="1" applyAlignment="1">
      <alignment horizontal="right" vertical="center"/>
    </xf>
    <xf numFmtId="0" fontId="2" fillId="6" borderId="2" xfId="0" applyFont="1" applyFill="1" applyBorder="1" applyAlignment="1">
      <alignment horizontal="center" vertical="center" wrapText="1"/>
    </xf>
    <xf numFmtId="164" fontId="4" fillId="2" borderId="0" xfId="1" applyFont="1" applyFill="1" applyBorder="1" applyAlignment="1">
      <alignment vertical="center"/>
    </xf>
    <xf numFmtId="164" fontId="4" fillId="2" borderId="4" xfId="1" applyFont="1" applyFill="1" applyBorder="1" applyAlignment="1">
      <alignment vertical="center"/>
    </xf>
    <xf numFmtId="164" fontId="4" fillId="2" borderId="3" xfId="1" applyFont="1" applyFill="1" applyBorder="1" applyAlignment="1">
      <alignment vertical="center"/>
    </xf>
    <xf numFmtId="164" fontId="2" fillId="3" borderId="13" xfId="1" applyFont="1" applyFill="1" applyBorder="1" applyAlignment="1">
      <alignment horizontal="right" vertical="center" wrapText="1"/>
    </xf>
    <xf numFmtId="0" fontId="2" fillId="6" borderId="8" xfId="0" applyFont="1" applyFill="1" applyBorder="1" applyAlignment="1">
      <alignment vertical="center"/>
    </xf>
    <xf numFmtId="0" fontId="2" fillId="6" borderId="3" xfId="0" applyFont="1" applyFill="1" applyBorder="1" applyAlignment="1">
      <alignment vertical="center"/>
    </xf>
    <xf numFmtId="164" fontId="24" fillId="10" borderId="2" xfId="1" applyFont="1" applyFill="1" applyBorder="1" applyAlignment="1">
      <alignment horizontal="right" vertical="center" wrapText="1"/>
    </xf>
    <xf numFmtId="164" fontId="14" fillId="2" borderId="2" xfId="1" applyFont="1" applyFill="1" applyBorder="1" applyAlignment="1">
      <alignment horizontal="right" vertical="center" wrapText="1"/>
    </xf>
    <xf numFmtId="164" fontId="20" fillId="2" borderId="2" xfId="1" applyFont="1" applyFill="1" applyBorder="1" applyAlignment="1">
      <alignment horizontal="right" vertical="center" wrapText="1"/>
    </xf>
    <xf numFmtId="164" fontId="19" fillId="2" borderId="2" xfId="1" applyFont="1" applyFill="1" applyBorder="1" applyAlignment="1">
      <alignment horizontal="right" vertical="center" wrapText="1"/>
    </xf>
    <xf numFmtId="164" fontId="3" fillId="2" borderId="2" xfId="1" applyFont="1" applyFill="1" applyBorder="1" applyAlignment="1">
      <alignment horizontal="right" vertical="center" wrapText="1"/>
    </xf>
    <xf numFmtId="0" fontId="19"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26" fillId="4" borderId="2" xfId="0" applyFont="1" applyFill="1" applyBorder="1" applyAlignment="1">
      <alignment horizontal="justify" vertical="center"/>
    </xf>
    <xf numFmtId="0" fontId="3" fillId="2" borderId="2" xfId="0" applyFont="1" applyFill="1" applyBorder="1" applyAlignment="1">
      <alignment horizontal="center" vertical="center" wrapText="1"/>
    </xf>
    <xf numFmtId="164" fontId="27" fillId="10" borderId="2" xfId="1" applyFont="1" applyFill="1" applyBorder="1" applyAlignment="1">
      <alignment horizontal="right" vertical="center" wrapText="1"/>
    </xf>
    <xf numFmtId="0" fontId="27" fillId="10" borderId="2" xfId="0" applyFont="1" applyFill="1" applyBorder="1" applyAlignment="1">
      <alignment horizontal="center" vertical="center"/>
    </xf>
    <xf numFmtId="164" fontId="24" fillId="10" borderId="13" xfId="1" applyFont="1" applyFill="1" applyBorder="1" applyAlignment="1">
      <alignment horizontal="right" vertical="center" wrapText="1"/>
    </xf>
    <xf numFmtId="0" fontId="24" fillId="10" borderId="7" xfId="0" applyFont="1" applyFill="1" applyBorder="1" applyAlignment="1">
      <alignment vertical="center"/>
    </xf>
    <xf numFmtId="0" fontId="2" fillId="5" borderId="7" xfId="0" applyFont="1" applyFill="1" applyBorder="1" applyAlignment="1">
      <alignment vertical="center"/>
    </xf>
    <xf numFmtId="0" fontId="4" fillId="2" borderId="22" xfId="0" applyFont="1" applyFill="1" applyBorder="1" applyAlignment="1">
      <alignment horizontal="right" vertical="center"/>
    </xf>
    <xf numFmtId="0" fontId="4" fillId="2" borderId="2" xfId="0" applyFont="1" applyFill="1" applyBorder="1" applyAlignment="1">
      <alignment horizontal="right" vertical="center"/>
    </xf>
    <xf numFmtId="0" fontId="4" fillId="2" borderId="1" xfId="0" applyFont="1" applyFill="1" applyBorder="1" applyAlignment="1">
      <alignment horizontal="right" vertical="center"/>
    </xf>
    <xf numFmtId="43" fontId="3" fillId="6" borderId="23" xfId="0" applyNumberFormat="1" applyFont="1" applyFill="1" applyBorder="1" applyAlignment="1">
      <alignment horizontal="right" vertical="center"/>
    </xf>
    <xf numFmtId="0" fontId="3" fillId="2" borderId="1" xfId="0" applyFont="1" applyFill="1" applyBorder="1" applyAlignment="1">
      <alignment horizontal="right" vertical="center"/>
    </xf>
    <xf numFmtId="0" fontId="4" fillId="2" borderId="4" xfId="0" applyFont="1" applyFill="1" applyBorder="1" applyAlignment="1">
      <alignment horizontal="right" vertical="center"/>
    </xf>
    <xf numFmtId="0" fontId="4" fillId="2" borderId="3" xfId="0" applyFont="1" applyFill="1" applyBorder="1" applyAlignment="1">
      <alignment horizontal="right" vertical="center"/>
    </xf>
    <xf numFmtId="0" fontId="4" fillId="6" borderId="2" xfId="0" applyFont="1" applyFill="1" applyBorder="1" applyAlignment="1">
      <alignment horizontal="center" vertical="center"/>
    </xf>
    <xf numFmtId="164" fontId="3" fillId="6" borderId="2" xfId="1" applyFont="1" applyFill="1" applyBorder="1" applyAlignment="1">
      <alignment horizontal="right" vertical="center" wrapText="1"/>
    </xf>
    <xf numFmtId="0" fontId="3" fillId="6" borderId="2" xfId="0" applyFont="1" applyFill="1" applyBorder="1" applyAlignment="1">
      <alignment horizontal="center" vertical="center"/>
    </xf>
    <xf numFmtId="0" fontId="2" fillId="2" borderId="2" xfId="0" applyFont="1" applyFill="1" applyBorder="1" applyAlignment="1">
      <alignment vertical="center" wrapText="1"/>
    </xf>
    <xf numFmtId="0" fontId="1" fillId="6" borderId="2" xfId="0" applyFont="1" applyFill="1" applyBorder="1" applyAlignment="1">
      <alignment horizontal="center" vertical="center"/>
    </xf>
    <xf numFmtId="0" fontId="3" fillId="6" borderId="2" xfId="0" applyFont="1" applyFill="1" applyBorder="1" applyAlignment="1">
      <alignment horizontal="center" vertical="center" wrapText="1"/>
    </xf>
    <xf numFmtId="0" fontId="4" fillId="6" borderId="8" xfId="0" applyFont="1" applyFill="1" applyBorder="1" applyAlignment="1">
      <alignment vertical="center"/>
    </xf>
    <xf numFmtId="0" fontId="4" fillId="6" borderId="3" xfId="0" applyFont="1" applyFill="1" applyBorder="1" applyAlignment="1">
      <alignment vertical="center"/>
    </xf>
    <xf numFmtId="0" fontId="4" fillId="2" borderId="1" xfId="0" applyFont="1" applyFill="1" applyBorder="1" applyAlignment="1">
      <alignment horizontal="justify" vertical="center"/>
    </xf>
    <xf numFmtId="164" fontId="4" fillId="2" borderId="1" xfId="1" applyFont="1" applyFill="1" applyBorder="1" applyAlignment="1">
      <alignment horizontal="right" vertical="center"/>
    </xf>
    <xf numFmtId="0" fontId="3" fillId="5" borderId="17" xfId="0" applyFont="1" applyFill="1" applyBorder="1" applyAlignment="1">
      <alignment horizontal="center" vertical="center"/>
    </xf>
    <xf numFmtId="0" fontId="3" fillId="5" borderId="18" xfId="0" applyFont="1" applyFill="1" applyBorder="1" applyAlignment="1">
      <alignment horizontal="justify" vertical="center"/>
    </xf>
    <xf numFmtId="0" fontId="3" fillId="5" borderId="18" xfId="0" applyFont="1" applyFill="1" applyBorder="1" applyAlignment="1">
      <alignment horizontal="center" vertical="center"/>
    </xf>
    <xf numFmtId="164" fontId="3" fillId="5" borderId="18" xfId="1" applyFont="1" applyFill="1" applyBorder="1" applyAlignment="1">
      <alignment horizontal="center" vertical="center"/>
    </xf>
    <xf numFmtId="0" fontId="2" fillId="5" borderId="18" xfId="0" applyFont="1" applyFill="1" applyBorder="1" applyAlignment="1">
      <alignment horizontal="center" vertical="center"/>
    </xf>
    <xf numFmtId="0" fontId="2" fillId="5" borderId="26" xfId="0" applyFont="1" applyFill="1" applyBorder="1" applyAlignment="1">
      <alignment horizontal="right" vertical="center"/>
    </xf>
    <xf numFmtId="0" fontId="4" fillId="2" borderId="13" xfId="0" applyFont="1" applyFill="1" applyBorder="1" applyAlignment="1">
      <alignment horizontal="right" vertical="center"/>
    </xf>
    <xf numFmtId="0" fontId="4" fillId="4" borderId="13" xfId="0" applyFont="1" applyFill="1" applyBorder="1" applyAlignment="1">
      <alignment horizontal="right" vertical="center"/>
    </xf>
    <xf numFmtId="0" fontId="24" fillId="10" borderId="13" xfId="0" applyFont="1" applyFill="1" applyBorder="1" applyAlignment="1">
      <alignment horizontal="right" vertical="center"/>
    </xf>
    <xf numFmtId="0" fontId="2" fillId="2" borderId="13" xfId="0" applyFont="1" applyFill="1" applyBorder="1" applyAlignment="1">
      <alignment horizontal="right" vertical="center"/>
    </xf>
    <xf numFmtId="43" fontId="4" fillId="2" borderId="13" xfId="0" applyNumberFormat="1" applyFont="1" applyFill="1" applyBorder="1" applyAlignment="1">
      <alignment horizontal="right" vertical="center"/>
    </xf>
    <xf numFmtId="0" fontId="2" fillId="6" borderId="12" xfId="0" applyFont="1" applyFill="1" applyBorder="1" applyAlignment="1">
      <alignment horizontal="center" vertical="center"/>
    </xf>
    <xf numFmtId="43" fontId="2" fillId="6" borderId="24" xfId="0" applyNumberFormat="1" applyFont="1" applyFill="1" applyBorder="1" applyAlignment="1">
      <alignment horizontal="right" vertical="center"/>
    </xf>
    <xf numFmtId="0" fontId="4" fillId="2" borderId="25" xfId="0" applyFont="1" applyFill="1" applyBorder="1" applyAlignment="1">
      <alignment horizontal="right" vertical="center"/>
    </xf>
    <xf numFmtId="43" fontId="3" fillId="6" borderId="24" xfId="0" applyNumberFormat="1" applyFont="1" applyFill="1" applyBorder="1" applyAlignment="1">
      <alignment horizontal="right" vertical="center"/>
    </xf>
    <xf numFmtId="164" fontId="24" fillId="10" borderId="13" xfId="0" applyNumberFormat="1" applyFont="1" applyFill="1" applyBorder="1" applyAlignment="1">
      <alignment horizontal="right" vertical="center"/>
    </xf>
    <xf numFmtId="164" fontId="3" fillId="6" borderId="24" xfId="0" applyNumberFormat="1" applyFont="1" applyFill="1" applyBorder="1" applyAlignment="1">
      <alignment horizontal="right" vertical="center"/>
    </xf>
    <xf numFmtId="0" fontId="3" fillId="2" borderId="25" xfId="0" applyFont="1" applyFill="1" applyBorder="1" applyAlignment="1">
      <alignment horizontal="right" vertical="center"/>
    </xf>
    <xf numFmtId="0" fontId="3" fillId="2" borderId="13" xfId="0" applyFont="1" applyFill="1" applyBorder="1" applyAlignment="1">
      <alignment horizontal="right" vertical="center"/>
    </xf>
    <xf numFmtId="0" fontId="19" fillId="2" borderId="25" xfId="0" applyFont="1" applyFill="1" applyBorder="1" applyAlignment="1">
      <alignment horizontal="right" vertical="center"/>
    </xf>
    <xf numFmtId="0" fontId="20" fillId="2" borderId="13" xfId="0" applyFont="1" applyFill="1" applyBorder="1" applyAlignment="1">
      <alignment horizontal="right" vertical="center"/>
    </xf>
    <xf numFmtId="0" fontId="27" fillId="10" borderId="13" xfId="0" applyFont="1" applyFill="1" applyBorder="1" applyAlignment="1">
      <alignment horizontal="right" vertical="center"/>
    </xf>
    <xf numFmtId="43" fontId="3" fillId="2" borderId="13" xfId="0" applyNumberFormat="1" applyFont="1" applyFill="1" applyBorder="1" applyAlignment="1">
      <alignment horizontal="right" vertical="center"/>
    </xf>
    <xf numFmtId="0" fontId="4" fillId="6" borderId="12" xfId="0" applyFont="1" applyFill="1" applyBorder="1" applyAlignment="1">
      <alignment horizontal="center" vertical="center"/>
    </xf>
    <xf numFmtId="0" fontId="3" fillId="6" borderId="24" xfId="0" applyFont="1" applyFill="1" applyBorder="1" applyAlignment="1">
      <alignment horizontal="right" vertical="center"/>
    </xf>
    <xf numFmtId="164" fontId="3" fillId="2" borderId="13" xfId="0" applyNumberFormat="1" applyFont="1" applyFill="1" applyBorder="1" applyAlignment="1">
      <alignment horizontal="right" vertical="center"/>
    </xf>
    <xf numFmtId="0" fontId="3" fillId="0" borderId="13" xfId="0" applyFont="1" applyBorder="1" applyAlignment="1">
      <alignment horizontal="right" vertical="center"/>
    </xf>
    <xf numFmtId="0" fontId="4" fillId="3" borderId="14" xfId="0" applyFont="1" applyFill="1" applyBorder="1" applyAlignment="1">
      <alignment horizontal="center" vertical="center"/>
    </xf>
    <xf numFmtId="0" fontId="2" fillId="3" borderId="21" xfId="0" applyFont="1" applyFill="1" applyBorder="1" applyAlignment="1">
      <alignment horizontal="justify" vertical="center"/>
    </xf>
    <xf numFmtId="0" fontId="4" fillId="3" borderId="21" xfId="0" applyFont="1" applyFill="1" applyBorder="1" applyAlignment="1">
      <alignment horizontal="center" vertical="center"/>
    </xf>
    <xf numFmtId="164" fontId="4" fillId="2" borderId="21" xfId="1" applyFont="1" applyFill="1" applyBorder="1" applyAlignment="1">
      <alignment horizontal="right" vertical="center" wrapText="1"/>
    </xf>
    <xf numFmtId="0" fontId="4" fillId="2" borderId="15" xfId="0" applyFont="1" applyFill="1" applyBorder="1" applyAlignment="1">
      <alignment horizontal="right" vertical="center"/>
    </xf>
    <xf numFmtId="0" fontId="1" fillId="2" borderId="1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13" borderId="12" xfId="0" applyFont="1" applyFill="1" applyBorder="1" applyAlignment="1">
      <alignment horizontal="center" vertical="center"/>
    </xf>
    <xf numFmtId="0" fontId="2" fillId="13" borderId="2" xfId="0" applyFont="1" applyFill="1" applyBorder="1" applyAlignment="1">
      <alignment horizontal="justify" vertical="center"/>
    </xf>
    <xf numFmtId="0" fontId="4" fillId="13" borderId="2" xfId="0" applyFont="1" applyFill="1" applyBorder="1" applyAlignment="1">
      <alignment horizontal="center" vertical="center"/>
    </xf>
    <xf numFmtId="164" fontId="4" fillId="13" borderId="2" xfId="1" applyFont="1" applyFill="1" applyBorder="1" applyAlignment="1">
      <alignment horizontal="center" vertical="center"/>
    </xf>
    <xf numFmtId="164" fontId="4" fillId="13" borderId="13" xfId="1" applyFont="1" applyFill="1" applyBorder="1" applyAlignment="1">
      <alignment horizontal="right" vertical="center"/>
    </xf>
    <xf numFmtId="164" fontId="3" fillId="9" borderId="27" xfId="1" applyFont="1" applyFill="1" applyBorder="1" applyAlignment="1">
      <alignment horizontal="center" vertical="center"/>
    </xf>
    <xf numFmtId="164" fontId="3" fillId="9" borderId="28" xfId="1" applyFont="1" applyFill="1" applyBorder="1" applyAlignment="1">
      <alignment horizontal="right" vertical="center"/>
    </xf>
    <xf numFmtId="164" fontId="4" fillId="13" borderId="29" xfId="1" applyFont="1" applyFill="1" applyBorder="1" applyAlignment="1">
      <alignment horizontal="right" vertical="center"/>
    </xf>
    <xf numFmtId="164" fontId="24" fillId="10" borderId="30" xfId="1" applyFont="1" applyFill="1" applyBorder="1" applyAlignment="1">
      <alignment horizontal="right" vertical="center"/>
    </xf>
    <xf numFmtId="164" fontId="4" fillId="13" borderId="30" xfId="1" applyFont="1" applyFill="1" applyBorder="1" applyAlignment="1">
      <alignment horizontal="right" vertical="center"/>
    </xf>
    <xf numFmtId="164" fontId="4" fillId="2" borderId="30" xfId="1" applyFont="1" applyFill="1" applyBorder="1" applyAlignment="1">
      <alignment horizontal="right" vertical="center"/>
    </xf>
    <xf numFmtId="164" fontId="25" fillId="2" borderId="30" xfId="1" applyFont="1" applyFill="1" applyBorder="1" applyAlignment="1">
      <alignment horizontal="right" vertical="center"/>
    </xf>
    <xf numFmtId="164" fontId="3" fillId="2" borderId="30" xfId="1" applyFont="1" applyFill="1" applyBorder="1" applyAlignment="1">
      <alignment horizontal="right" vertical="center"/>
    </xf>
    <xf numFmtId="164" fontId="14" fillId="2" borderId="30" xfId="1" applyFont="1" applyFill="1" applyBorder="1" applyAlignment="1">
      <alignment horizontal="right" vertical="center" wrapText="1"/>
    </xf>
    <xf numFmtId="164" fontId="4" fillId="2" borderId="30" xfId="1" applyFont="1" applyFill="1" applyBorder="1" applyAlignment="1">
      <alignment horizontal="right" vertical="center" wrapText="1"/>
    </xf>
    <xf numFmtId="164" fontId="3" fillId="2" borderId="30" xfId="1" applyFont="1" applyFill="1" applyBorder="1" applyAlignment="1">
      <alignment horizontal="right" vertical="center" wrapText="1"/>
    </xf>
    <xf numFmtId="164" fontId="27" fillId="10" borderId="30" xfId="1" applyFont="1" applyFill="1" applyBorder="1" applyAlignment="1">
      <alignment horizontal="right" vertical="center" wrapText="1"/>
    </xf>
    <xf numFmtId="164" fontId="3" fillId="6" borderId="30" xfId="1" applyFont="1" applyFill="1" applyBorder="1" applyAlignment="1">
      <alignment horizontal="right" vertical="center" wrapText="1"/>
    </xf>
    <xf numFmtId="164" fontId="3" fillId="2" borderId="31" xfId="1" applyFont="1" applyFill="1" applyBorder="1" applyAlignment="1">
      <alignment horizontal="right" vertical="center"/>
    </xf>
    <xf numFmtId="164" fontId="1" fillId="2" borderId="30" xfId="1" applyFont="1" applyFill="1" applyBorder="1" applyAlignment="1">
      <alignment vertical="center"/>
    </xf>
    <xf numFmtId="164" fontId="3" fillId="2" borderId="30" xfId="1" applyFont="1" applyFill="1" applyBorder="1" applyAlignment="1">
      <alignment vertical="center"/>
    </xf>
    <xf numFmtId="164" fontId="4" fillId="2" borderId="30" xfId="1" applyFont="1" applyFill="1" applyBorder="1" applyAlignment="1">
      <alignment vertical="center"/>
    </xf>
    <xf numFmtId="164" fontId="3" fillId="6" borderId="32" xfId="1" applyFont="1" applyFill="1" applyBorder="1" applyAlignment="1">
      <alignment horizontal="right" vertical="center" wrapText="1"/>
    </xf>
    <xf numFmtId="164" fontId="4" fillId="2" borderId="33" xfId="1" applyFont="1" applyFill="1" applyBorder="1" applyAlignment="1">
      <alignment vertical="center"/>
    </xf>
    <xf numFmtId="164" fontId="27" fillId="10" borderId="30" xfId="1" applyFont="1" applyFill="1" applyBorder="1" applyAlignment="1">
      <alignment vertical="center"/>
    </xf>
    <xf numFmtId="164" fontId="3" fillId="6" borderId="32" xfId="1" applyFont="1" applyFill="1" applyBorder="1" applyAlignment="1">
      <alignment vertical="center"/>
    </xf>
    <xf numFmtId="164" fontId="3" fillId="2" borderId="33" xfId="1" applyFont="1" applyFill="1" applyBorder="1" applyAlignment="1">
      <alignment vertical="center"/>
    </xf>
    <xf numFmtId="164" fontId="2" fillId="2" borderId="31" xfId="1" applyFont="1" applyFill="1" applyBorder="1" applyAlignment="1">
      <alignment horizontal="right" vertical="center"/>
    </xf>
    <xf numFmtId="164" fontId="27" fillId="10" borderId="30" xfId="1" applyFont="1" applyFill="1" applyBorder="1" applyAlignment="1">
      <alignment horizontal="center" vertical="center" wrapText="1"/>
    </xf>
    <xf numFmtId="164" fontId="27" fillId="10" borderId="13" xfId="0" applyNumberFormat="1" applyFont="1" applyFill="1" applyBorder="1" applyAlignment="1">
      <alignment horizontal="right" vertical="center"/>
    </xf>
    <xf numFmtId="0" fontId="3" fillId="2" borderId="5" xfId="0" applyFont="1" applyFill="1" applyBorder="1" applyAlignment="1">
      <alignment horizontal="center" vertical="center"/>
    </xf>
    <xf numFmtId="43" fontId="3" fillId="2" borderId="28" xfId="0" applyNumberFormat="1" applyFont="1" applyFill="1" applyBorder="1" applyAlignment="1">
      <alignment horizontal="right" vertical="center"/>
    </xf>
    <xf numFmtId="0" fontId="27" fillId="10" borderId="25" xfId="0" applyFont="1" applyFill="1" applyBorder="1" applyAlignment="1">
      <alignment horizontal="right" vertical="center"/>
    </xf>
    <xf numFmtId="164" fontId="3" fillId="6" borderId="34" xfId="1" applyFont="1" applyFill="1" applyBorder="1" applyAlignment="1">
      <alignment horizontal="right" vertical="center" wrapText="1"/>
    </xf>
    <xf numFmtId="0" fontId="3" fillId="6" borderId="34" xfId="0" applyFont="1" applyFill="1" applyBorder="1" applyAlignment="1">
      <alignment horizontal="center" vertical="center"/>
    </xf>
    <xf numFmtId="0" fontId="24" fillId="10" borderId="35" xfId="0" applyFont="1" applyFill="1" applyBorder="1" applyAlignment="1">
      <alignment horizontal="center" vertical="center"/>
    </xf>
    <xf numFmtId="0" fontId="24" fillId="10" borderId="1" xfId="0" applyFont="1" applyFill="1" applyBorder="1" applyAlignment="1">
      <alignment horizontal="justify" vertical="center"/>
    </xf>
    <xf numFmtId="0" fontId="24" fillId="10" borderId="1" xfId="0" applyFont="1" applyFill="1" applyBorder="1" applyAlignment="1">
      <alignment horizontal="center" vertical="center"/>
    </xf>
    <xf numFmtId="164" fontId="27" fillId="10" borderId="1" xfId="1" applyFont="1" applyFill="1" applyBorder="1" applyAlignment="1">
      <alignment horizontal="right" vertical="center" wrapText="1"/>
    </xf>
    <xf numFmtId="0" fontId="27" fillId="10" borderId="1" xfId="0" applyFont="1" applyFill="1" applyBorder="1" applyAlignment="1">
      <alignment horizontal="center" vertical="center"/>
    </xf>
    <xf numFmtId="0" fontId="3" fillId="2" borderId="28" xfId="0" applyFont="1" applyFill="1" applyBorder="1" applyAlignment="1">
      <alignment horizontal="right" vertical="center"/>
    </xf>
    <xf numFmtId="43" fontId="3" fillId="2" borderId="25" xfId="0" applyNumberFormat="1" applyFont="1" applyFill="1" applyBorder="1" applyAlignment="1">
      <alignment horizontal="right" vertical="center"/>
    </xf>
    <xf numFmtId="0" fontId="14" fillId="6" borderId="12"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8" xfId="0" applyFont="1" applyFill="1" applyBorder="1" applyAlignment="1">
      <alignment vertical="center"/>
    </xf>
    <xf numFmtId="0" fontId="14" fillId="6" borderId="3" xfId="0" applyFont="1" applyFill="1" applyBorder="1" applyAlignment="1">
      <alignment vertical="center"/>
    </xf>
    <xf numFmtId="0" fontId="14" fillId="6" borderId="27" xfId="0" applyFont="1" applyFill="1" applyBorder="1" applyAlignment="1">
      <alignment horizontal="center" vertical="center"/>
    </xf>
    <xf numFmtId="0" fontId="14" fillId="6" borderId="34" xfId="0" applyFont="1" applyFill="1" applyBorder="1" applyAlignment="1">
      <alignment horizontal="center" vertical="center"/>
    </xf>
    <xf numFmtId="0" fontId="14" fillId="2" borderId="8" xfId="0" applyFont="1" applyFill="1" applyBorder="1" applyAlignment="1">
      <alignment vertical="center"/>
    </xf>
    <xf numFmtId="0" fontId="14" fillId="2" borderId="3" xfId="0" applyFont="1" applyFill="1" applyBorder="1" applyAlignment="1">
      <alignment vertical="center"/>
    </xf>
    <xf numFmtId="0" fontId="28" fillId="2" borderId="12" xfId="0" applyFont="1" applyFill="1" applyBorder="1" applyAlignment="1">
      <alignment horizontal="center" vertical="center"/>
    </xf>
    <xf numFmtId="0" fontId="28" fillId="2" borderId="2" xfId="0" applyFont="1" applyFill="1" applyBorder="1" applyAlignment="1">
      <alignment horizontal="justify" vertical="center"/>
    </xf>
    <xf numFmtId="164" fontId="1" fillId="2" borderId="13" xfId="1" applyFont="1" applyFill="1" applyBorder="1" applyAlignment="1">
      <alignment horizontal="right" vertical="center" wrapText="1"/>
    </xf>
    <xf numFmtId="0" fontId="24" fillId="14" borderId="12" xfId="0" applyFont="1" applyFill="1" applyBorder="1" applyAlignment="1">
      <alignment horizontal="center" vertical="center"/>
    </xf>
    <xf numFmtId="0" fontId="24" fillId="14" borderId="2" xfId="0" applyFont="1" applyFill="1" applyBorder="1" applyAlignment="1">
      <alignment horizontal="justify" vertical="center"/>
    </xf>
    <xf numFmtId="0" fontId="24" fillId="14" borderId="2" xfId="0" applyFont="1" applyFill="1" applyBorder="1" applyAlignment="1">
      <alignment horizontal="center" vertical="center"/>
    </xf>
    <xf numFmtId="164" fontId="24" fillId="14" borderId="2" xfId="1" applyFont="1" applyFill="1" applyBorder="1" applyAlignment="1">
      <alignment horizontal="center" vertical="center"/>
    </xf>
    <xf numFmtId="164" fontId="24" fillId="14" borderId="13" xfId="1" applyFont="1" applyFill="1" applyBorder="1" applyAlignment="1">
      <alignment horizontal="right" vertical="center" wrapText="1"/>
    </xf>
    <xf numFmtId="164" fontId="27" fillId="14" borderId="30" xfId="1" applyFont="1" applyFill="1" applyBorder="1" applyAlignment="1">
      <alignment horizontal="right" vertical="center" wrapText="1"/>
    </xf>
    <xf numFmtId="164" fontId="27" fillId="14" borderId="30" xfId="1" applyFont="1" applyFill="1" applyBorder="1" applyAlignment="1">
      <alignment vertical="center"/>
    </xf>
    <xf numFmtId="0" fontId="24" fillId="14" borderId="8" xfId="0" applyFont="1" applyFill="1" applyBorder="1" applyAlignment="1">
      <alignment vertical="center"/>
    </xf>
    <xf numFmtId="0" fontId="24" fillId="14" borderId="3" xfId="0" applyFont="1" applyFill="1" applyBorder="1" applyAlignment="1">
      <alignment vertical="center"/>
    </xf>
    <xf numFmtId="0" fontId="27" fillId="14" borderId="2" xfId="0" applyFont="1" applyFill="1" applyBorder="1" applyAlignment="1">
      <alignment horizontal="center" vertical="center"/>
    </xf>
    <xf numFmtId="0" fontId="27" fillId="14" borderId="13" xfId="0" applyFont="1" applyFill="1" applyBorder="1" applyAlignment="1">
      <alignment horizontal="right" vertical="center"/>
    </xf>
    <xf numFmtId="164" fontId="27" fillId="14" borderId="2" xfId="1" applyFont="1" applyFill="1" applyBorder="1" applyAlignment="1">
      <alignment horizontal="right" vertical="center" wrapText="1"/>
    </xf>
    <xf numFmtId="0" fontId="1" fillId="6" borderId="12" xfId="0" applyFont="1" applyFill="1" applyBorder="1" applyAlignment="1">
      <alignment horizontal="justify" vertical="center" wrapText="1"/>
    </xf>
    <xf numFmtId="0" fontId="0" fillId="0" borderId="0" xfId="0" applyAlignment="1">
      <alignment horizontal="center"/>
    </xf>
    <xf numFmtId="164" fontId="0" fillId="0" borderId="0" xfId="1" applyFont="1" applyAlignment="1">
      <alignment horizontal="right"/>
    </xf>
    <xf numFmtId="43" fontId="4" fillId="2" borderId="7" xfId="0" applyNumberFormat="1" applyFont="1" applyFill="1" applyBorder="1" applyAlignment="1">
      <alignment vertical="center"/>
    </xf>
    <xf numFmtId="0" fontId="3" fillId="6" borderId="12" xfId="0" applyFont="1" applyFill="1" applyBorder="1" applyAlignment="1">
      <alignment horizontal="center" vertical="center"/>
    </xf>
    <xf numFmtId="164" fontId="3" fillId="6" borderId="2" xfId="1" applyFont="1" applyFill="1" applyBorder="1" applyAlignment="1">
      <alignment horizontal="right" vertical="center"/>
    </xf>
    <xf numFmtId="0" fontId="3" fillId="6" borderId="8" xfId="0" applyFont="1" applyFill="1" applyBorder="1" applyAlignment="1">
      <alignment vertical="center"/>
    </xf>
    <xf numFmtId="0" fontId="3" fillId="6" borderId="3" xfId="0" applyFont="1" applyFill="1" applyBorder="1" applyAlignment="1">
      <alignment vertical="center"/>
    </xf>
    <xf numFmtId="0" fontId="2" fillId="16" borderId="2" xfId="0" applyFont="1" applyFill="1" applyBorder="1" applyAlignment="1">
      <alignment horizontal="justify" vertical="center"/>
    </xf>
    <xf numFmtId="43" fontId="4" fillId="2" borderId="2" xfId="0" applyNumberFormat="1" applyFont="1" applyFill="1" applyBorder="1" applyAlignment="1">
      <alignment horizontal="center" vertical="center"/>
    </xf>
    <xf numFmtId="0" fontId="24" fillId="2" borderId="12" xfId="0" applyFont="1" applyFill="1" applyBorder="1" applyAlignment="1">
      <alignment horizontal="center" vertical="center"/>
    </xf>
    <xf numFmtId="0" fontId="24" fillId="2" borderId="2" xfId="0" applyFont="1" applyFill="1" applyBorder="1" applyAlignment="1">
      <alignment horizontal="justify" vertical="center"/>
    </xf>
    <xf numFmtId="0" fontId="24" fillId="2" borderId="2" xfId="0" applyFont="1" applyFill="1" applyBorder="1" applyAlignment="1">
      <alignment horizontal="center" vertical="center"/>
    </xf>
    <xf numFmtId="164" fontId="24" fillId="2" borderId="2" xfId="1" applyFont="1" applyFill="1" applyBorder="1" applyAlignment="1">
      <alignment horizontal="right" vertical="center"/>
    </xf>
    <xf numFmtId="43" fontId="24" fillId="2" borderId="13" xfId="0" applyNumberFormat="1" applyFont="1" applyFill="1" applyBorder="1" applyAlignment="1">
      <alignment horizontal="right" vertical="center"/>
    </xf>
    <xf numFmtId="0" fontId="24" fillId="2" borderId="8" xfId="0" applyFont="1" applyFill="1" applyBorder="1" applyAlignment="1">
      <alignment vertical="center"/>
    </xf>
    <xf numFmtId="0" fontId="24" fillId="2" borderId="3" xfId="0" applyFont="1" applyFill="1" applyBorder="1" applyAlignment="1">
      <alignment vertical="center"/>
    </xf>
    <xf numFmtId="0" fontId="28" fillId="2" borderId="2" xfId="0" applyFont="1" applyFill="1" applyBorder="1" applyAlignment="1">
      <alignment horizontal="justify" vertical="center" wrapText="1"/>
    </xf>
    <xf numFmtId="164" fontId="3" fillId="2" borderId="2" xfId="1" applyFont="1" applyFill="1" applyBorder="1" applyAlignment="1">
      <alignment horizontal="right" vertical="center"/>
    </xf>
    <xf numFmtId="0" fontId="3" fillId="2" borderId="8" xfId="0" applyFont="1" applyFill="1" applyBorder="1" applyAlignment="1">
      <alignment vertical="center"/>
    </xf>
    <xf numFmtId="0" fontId="3" fillId="2" borderId="3" xfId="0" applyFont="1" applyFill="1" applyBorder="1" applyAlignment="1">
      <alignment vertical="center"/>
    </xf>
    <xf numFmtId="164" fontId="1" fillId="2" borderId="13" xfId="0" applyNumberFormat="1" applyFont="1" applyFill="1" applyBorder="1" applyAlignment="1">
      <alignment horizontal="right" vertical="center"/>
    </xf>
    <xf numFmtId="164" fontId="2" fillId="2" borderId="13" xfId="0" applyNumberFormat="1" applyFont="1" applyFill="1" applyBorder="1" applyAlignment="1">
      <alignment horizontal="right" vertical="center"/>
    </xf>
    <xf numFmtId="0" fontId="2" fillId="2" borderId="25" xfId="0" applyFont="1" applyFill="1" applyBorder="1" applyAlignment="1">
      <alignment horizontal="right" vertical="center"/>
    </xf>
    <xf numFmtId="0" fontId="19" fillId="0" borderId="2" xfId="0" applyFont="1" applyBorder="1" applyAlignment="1">
      <alignment horizontal="center"/>
    </xf>
    <xf numFmtId="4" fontId="19" fillId="0" borderId="2" xfId="0" applyNumberFormat="1" applyFont="1" applyBorder="1" applyAlignment="1">
      <alignment horizontal="right"/>
    </xf>
    <xf numFmtId="165" fontId="3" fillId="5" borderId="2" xfId="0" applyNumberFormat="1" applyFont="1" applyFill="1" applyBorder="1" applyAlignment="1">
      <alignment horizontal="right" vertical="center" wrapText="1"/>
    </xf>
    <xf numFmtId="164" fontId="0" fillId="0" borderId="1" xfId="1" applyFont="1" applyBorder="1" applyAlignment="1">
      <alignment horizontal="right"/>
    </xf>
    <xf numFmtId="0" fontId="0" fillId="0" borderId="1" xfId="0" applyBorder="1" applyAlignment="1">
      <alignment horizontal="center"/>
    </xf>
    <xf numFmtId="0" fontId="0" fillId="0" borderId="1" xfId="0" applyBorder="1"/>
    <xf numFmtId="0" fontId="2" fillId="5" borderId="36" xfId="0" applyFont="1" applyFill="1" applyBorder="1" applyAlignment="1">
      <alignment horizontal="center"/>
    </xf>
    <xf numFmtId="0" fontId="2" fillId="5" borderId="36" xfId="0" applyFont="1" applyFill="1" applyBorder="1"/>
    <xf numFmtId="0" fontId="29" fillId="0" borderId="36" xfId="0" applyFont="1" applyBorder="1" applyAlignment="1">
      <alignment horizontal="center"/>
    </xf>
    <xf numFmtId="0" fontId="29" fillId="0" borderId="36" xfId="0" applyFont="1" applyBorder="1"/>
    <xf numFmtId="164" fontId="29" fillId="0" borderId="36" xfId="1" applyFont="1" applyBorder="1" applyAlignment="1">
      <alignment horizontal="right"/>
    </xf>
    <xf numFmtId="0" fontId="29" fillId="0" borderId="36" xfId="0" applyFont="1" applyBorder="1" applyAlignment="1">
      <alignment wrapText="1"/>
    </xf>
    <xf numFmtId="164" fontId="2" fillId="5" borderId="36" xfId="1" applyFont="1" applyFill="1" applyBorder="1" applyAlignment="1">
      <alignment horizontal="right"/>
    </xf>
    <xf numFmtId="0" fontId="30" fillId="6" borderId="36" xfId="0" applyFont="1" applyFill="1" applyBorder="1" applyAlignment="1">
      <alignment horizontal="center"/>
    </xf>
    <xf numFmtId="0" fontId="31" fillId="0" borderId="0" xfId="0" applyFont="1"/>
    <xf numFmtId="4" fontId="2" fillId="0" borderId="2" xfId="0" applyNumberFormat="1" applyFont="1" applyBorder="1"/>
    <xf numFmtId="164" fontId="30" fillId="6" borderId="37" xfId="1" applyFont="1" applyFill="1" applyBorder="1" applyAlignment="1">
      <alignment horizontal="right"/>
    </xf>
    <xf numFmtId="0" fontId="29" fillId="2" borderId="2"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11" xfId="0" applyFont="1" applyFill="1" applyBorder="1" applyAlignment="1">
      <alignment horizontal="center" vertical="center"/>
    </xf>
    <xf numFmtId="0" fontId="22" fillId="8" borderId="16" xfId="0" applyFont="1" applyFill="1" applyBorder="1" applyAlignment="1">
      <alignment horizontal="left" vertical="top" wrapText="1" indent="32"/>
    </xf>
    <xf numFmtId="0" fontId="22" fillId="8" borderId="9" xfId="0" applyFont="1" applyFill="1" applyBorder="1" applyAlignment="1">
      <alignment horizontal="left" vertical="top" wrapText="1" indent="32"/>
    </xf>
    <xf numFmtId="0" fontId="2" fillId="9" borderId="1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13" fillId="0" borderId="0" xfId="0" applyFont="1" applyAlignment="1">
      <alignment horizontal="center"/>
    </xf>
    <xf numFmtId="0" fontId="22" fillId="8" borderId="16" xfId="0" applyFont="1" applyFill="1" applyBorder="1" applyAlignment="1">
      <alignment horizontal="left" vertical="center" wrapText="1" indent="20"/>
    </xf>
    <xf numFmtId="0" fontId="22" fillId="8" borderId="9" xfId="0" applyFont="1" applyFill="1" applyBorder="1" applyAlignment="1">
      <alignment horizontal="left" vertical="center" wrapText="1" indent="20"/>
    </xf>
    <xf numFmtId="0" fontId="19" fillId="15" borderId="0" xfId="0" applyFont="1" applyFill="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14" fillId="2" borderId="7" xfId="0" applyFont="1" applyFill="1" applyBorder="1" applyAlignment="1">
      <alignment vertical="center"/>
    </xf>
  </cellXfs>
  <cellStyles count="4">
    <cellStyle name="Comma" xfId="1" builtinId="3"/>
    <cellStyle name="Hyperlink" xfId="3" builtinId="8"/>
    <cellStyle name="Normal" xfId="0" builtinId="0"/>
    <cellStyle name="Normal 2" xfId="2" xr:uid="{1A050B0F-FD57-498F-9CED-47043307196B}"/>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GST@18%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40"/>
  <sheetViews>
    <sheetView tabSelected="1" view="pageBreakPreview" zoomScaleNormal="100" zoomScaleSheetLayoutView="100" workbookViewId="0">
      <pane ySplit="5" topLeftCell="A6" activePane="bottomLeft" state="frozen"/>
      <selection pane="bottomLeft" activeCell="J6" sqref="J6"/>
    </sheetView>
  </sheetViews>
  <sheetFormatPr defaultRowHeight="13.2"/>
  <cols>
    <col min="1" max="1" width="8.44140625" style="86" customWidth="1"/>
    <col min="2" max="2" width="76.33203125" customWidth="1"/>
    <col min="3" max="3" width="16" style="74" bestFit="1" customWidth="1"/>
    <col min="4" max="4" width="16" bestFit="1" customWidth="1"/>
    <col min="5" max="6" width="14.88671875" customWidth="1"/>
    <col min="7" max="7" width="22.109375" bestFit="1" customWidth="1"/>
  </cols>
  <sheetData>
    <row r="2" spans="1:7" ht="20.399999999999999" customHeight="1">
      <c r="A2" s="348" t="s">
        <v>506</v>
      </c>
      <c r="B2" s="349"/>
      <c r="C2" s="349"/>
      <c r="D2" s="349"/>
      <c r="E2" s="349"/>
      <c r="F2" s="349"/>
      <c r="G2" s="350"/>
    </row>
    <row r="3" spans="1:7" ht="13.8">
      <c r="A3" s="362"/>
      <c r="B3" s="363"/>
      <c r="C3" s="363"/>
      <c r="D3" s="363"/>
      <c r="E3" s="363"/>
      <c r="F3" s="363"/>
      <c r="G3" s="364" t="s">
        <v>522</v>
      </c>
    </row>
    <row r="4" spans="1:7" s="14" customFormat="1" ht="36" customHeight="1">
      <c r="A4" s="75" t="s">
        <v>304</v>
      </c>
      <c r="B4" s="76" t="s">
        <v>305</v>
      </c>
      <c r="C4" s="332" t="s">
        <v>504</v>
      </c>
      <c r="D4" s="77" t="s">
        <v>303</v>
      </c>
      <c r="E4" s="77" t="s">
        <v>307</v>
      </c>
      <c r="F4" s="77" t="s">
        <v>308</v>
      </c>
      <c r="G4" s="202" t="s">
        <v>309</v>
      </c>
    </row>
    <row r="5" spans="1:7" s="14" customFormat="1" ht="13.95" customHeight="1">
      <c r="A5" s="68"/>
      <c r="B5" s="69"/>
      <c r="C5" s="70"/>
      <c r="D5" s="50"/>
      <c r="E5" s="50"/>
      <c r="F5" s="50"/>
      <c r="G5" s="87"/>
    </row>
    <row r="6" spans="1:7">
      <c r="A6" s="84">
        <v>1</v>
      </c>
      <c r="B6" s="61" t="s">
        <v>51</v>
      </c>
      <c r="C6" s="88">
        <f>'KITCHEN AND BAR BOQ'!F32</f>
        <v>607820</v>
      </c>
      <c r="D6" s="89">
        <v>364692</v>
      </c>
      <c r="E6" s="89">
        <v>91173</v>
      </c>
      <c r="F6" s="89">
        <f>G6-E6-D6</f>
        <v>114888.59999999998</v>
      </c>
      <c r="G6" s="82">
        <f>'KITCHEN AND BAR BOQ'!H32</f>
        <v>570753.6</v>
      </c>
    </row>
    <row r="7" spans="1:7">
      <c r="A7" s="84"/>
      <c r="B7" s="61"/>
      <c r="C7" s="90"/>
      <c r="D7" s="61"/>
      <c r="E7" s="61"/>
      <c r="F7" s="61"/>
      <c r="G7" s="82"/>
    </row>
    <row r="8" spans="1:7">
      <c r="A8" s="84">
        <v>2</v>
      </c>
      <c r="B8" s="61" t="s">
        <v>68</v>
      </c>
      <c r="C8" s="71">
        <f>'KITCHEN AND BAR BOQ'!F92</f>
        <v>88100</v>
      </c>
      <c r="D8" s="89">
        <v>52860</v>
      </c>
      <c r="E8" s="89">
        <v>13215</v>
      </c>
      <c r="F8" s="89">
        <f>G8-E8-D8</f>
        <v>36325</v>
      </c>
      <c r="G8" s="82">
        <f>'KITCHEN AND BAR BOQ'!H92</f>
        <v>102400</v>
      </c>
    </row>
    <row r="9" spans="1:7">
      <c r="A9" s="84"/>
      <c r="B9" s="61"/>
      <c r="C9" s="90"/>
      <c r="D9" s="61"/>
      <c r="E9" s="61"/>
      <c r="F9" s="61"/>
      <c r="G9" s="82"/>
    </row>
    <row r="10" spans="1:7">
      <c r="A10" s="84">
        <v>3</v>
      </c>
      <c r="B10" s="61" t="s">
        <v>52</v>
      </c>
      <c r="C10" s="71">
        <f>'KITCHEN AND BAR BOQ'!F116</f>
        <v>38305</v>
      </c>
      <c r="D10" s="89">
        <v>22983</v>
      </c>
      <c r="E10" s="89">
        <v>5745.75</v>
      </c>
      <c r="F10" s="89">
        <f>G10-E10-D10</f>
        <v>51996.25</v>
      </c>
      <c r="G10" s="82">
        <f>'KITCHEN AND BAR BOQ'!H116</f>
        <v>80725</v>
      </c>
    </row>
    <row r="11" spans="1:7">
      <c r="A11" s="84"/>
      <c r="B11" s="61"/>
      <c r="C11" s="90"/>
      <c r="D11" s="61"/>
      <c r="E11" s="61"/>
      <c r="F11" s="61"/>
      <c r="G11" s="82"/>
    </row>
    <row r="12" spans="1:7">
      <c r="A12" s="84">
        <v>4</v>
      </c>
      <c r="B12" s="61" t="s">
        <v>54</v>
      </c>
      <c r="C12" s="71">
        <f>'KITCHEN AND BAR BOQ'!F145</f>
        <v>17681</v>
      </c>
      <c r="D12" s="89">
        <v>10608.6</v>
      </c>
      <c r="E12" s="89">
        <v>2652.1499999999996</v>
      </c>
      <c r="F12" s="89">
        <f>G12-E12-D12</f>
        <v>2014.25</v>
      </c>
      <c r="G12" s="82">
        <f>'KITCHEN AND BAR BOQ'!H145</f>
        <v>15275</v>
      </c>
    </row>
    <row r="13" spans="1:7">
      <c r="A13" s="84"/>
      <c r="B13" s="61"/>
      <c r="C13" s="90"/>
      <c r="D13" s="61"/>
      <c r="E13" s="89"/>
      <c r="F13" s="89"/>
      <c r="G13" s="82"/>
    </row>
    <row r="14" spans="1:7">
      <c r="A14" s="84">
        <v>5</v>
      </c>
      <c r="B14" s="62" t="s">
        <v>57</v>
      </c>
      <c r="C14" s="71">
        <f>'KITCHEN AND BAR BOQ'!F206</f>
        <v>465500</v>
      </c>
      <c r="D14" s="89">
        <v>279300</v>
      </c>
      <c r="E14" s="89">
        <v>69825</v>
      </c>
      <c r="F14" s="89">
        <f>G14-E14-D14</f>
        <v>116375</v>
      </c>
      <c r="G14" s="82">
        <f>'KITCHEN AND BAR BOQ'!H206</f>
        <v>465500</v>
      </c>
    </row>
    <row r="15" spans="1:7">
      <c r="A15" s="84"/>
      <c r="B15" s="61"/>
      <c r="C15" s="90"/>
      <c r="D15" s="61"/>
      <c r="E15" s="89"/>
      <c r="F15" s="89"/>
      <c r="G15" s="82"/>
    </row>
    <row r="16" spans="1:7">
      <c r="A16" s="84">
        <v>6</v>
      </c>
      <c r="B16" s="62" t="s">
        <v>58</v>
      </c>
      <c r="C16" s="71">
        <f>'KITCHEN AND BAR BOQ'!F275</f>
        <v>224056</v>
      </c>
      <c r="D16" s="89">
        <v>134433.60000000001</v>
      </c>
      <c r="E16" s="89">
        <v>33608.399999999994</v>
      </c>
      <c r="F16" s="89">
        <f>G16-E16-D16</f>
        <v>-5567.5</v>
      </c>
      <c r="G16" s="82">
        <f>'KITCHEN AND BAR BOQ'!H275</f>
        <v>162474.5</v>
      </c>
    </row>
    <row r="17" spans="1:7">
      <c r="A17" s="84"/>
      <c r="B17" s="61"/>
      <c r="C17" s="90"/>
      <c r="D17" s="61"/>
      <c r="E17" s="89"/>
      <c r="F17" s="89"/>
      <c r="G17" s="82"/>
    </row>
    <row r="18" spans="1:7">
      <c r="A18" s="84">
        <v>7</v>
      </c>
      <c r="B18" s="63" t="s">
        <v>196</v>
      </c>
      <c r="C18" s="71">
        <f>'KITCHEN AND BAR BOQ'!F284</f>
        <v>1</v>
      </c>
      <c r="D18" s="89">
        <v>0.6</v>
      </c>
      <c r="E18" s="89">
        <v>0.15000000000000002</v>
      </c>
      <c r="F18" s="89">
        <f>G18-E18-D18</f>
        <v>-0.75</v>
      </c>
      <c r="G18" s="82">
        <f>'KITCHEN AND BAR BOQ'!H284</f>
        <v>0</v>
      </c>
    </row>
    <row r="19" spans="1:7">
      <c r="A19" s="84"/>
      <c r="B19" s="63"/>
      <c r="C19" s="71"/>
      <c r="D19" s="61"/>
      <c r="E19" s="89"/>
      <c r="F19" s="89"/>
      <c r="G19" s="82"/>
    </row>
    <row r="20" spans="1:7">
      <c r="A20" s="84">
        <v>8</v>
      </c>
      <c r="B20" s="63" t="s">
        <v>197</v>
      </c>
      <c r="C20" s="71">
        <f>'KITCHEN AND BAR BOQ'!F315</f>
        <v>37900</v>
      </c>
      <c r="D20" s="89">
        <v>22740</v>
      </c>
      <c r="E20" s="89">
        <v>5685</v>
      </c>
      <c r="F20" s="89">
        <f>G20-E20-D20</f>
        <v>-5305</v>
      </c>
      <c r="G20" s="82">
        <f>'KITCHEN AND BAR BOQ'!H315</f>
        <v>23120</v>
      </c>
    </row>
    <row r="21" spans="1:7">
      <c r="A21" s="84"/>
      <c r="B21" s="63"/>
      <c r="C21" s="71"/>
      <c r="D21" s="61"/>
      <c r="E21" s="61"/>
      <c r="F21" s="61"/>
      <c r="G21" s="82"/>
    </row>
    <row r="22" spans="1:7">
      <c r="A22" s="84">
        <v>9</v>
      </c>
      <c r="B22" s="63" t="s">
        <v>453</v>
      </c>
      <c r="C22" s="71"/>
      <c r="D22" s="61"/>
      <c r="E22" s="61"/>
      <c r="F22" s="89">
        <f>G22-E22-D22</f>
        <v>45513</v>
      </c>
      <c r="G22" s="82">
        <f>'NT ITEMS ELECTRICALS'!F13</f>
        <v>45513</v>
      </c>
    </row>
    <row r="23" spans="1:7">
      <c r="A23" s="84"/>
      <c r="B23" s="63"/>
      <c r="C23" s="71"/>
      <c r="D23" s="61"/>
      <c r="E23" s="61"/>
      <c r="F23" s="61"/>
      <c r="G23" s="82"/>
    </row>
    <row r="24" spans="1:7" s="97" customFormat="1" ht="15.6">
      <c r="A24" s="330"/>
      <c r="B24" s="95" t="s">
        <v>106</v>
      </c>
      <c r="C24" s="331">
        <f>SUM(C6:C22)</f>
        <v>1479363</v>
      </c>
      <c r="D24" s="331">
        <f>SUM(D6:D22)</f>
        <v>887617.79999999993</v>
      </c>
      <c r="E24" s="331">
        <f>SUM(E6:E22)</f>
        <v>221904.44999999998</v>
      </c>
      <c r="F24" s="331">
        <f>SUM(F6:F22)</f>
        <v>356238.85</v>
      </c>
      <c r="G24" s="96">
        <f>SUM(G6:G22)</f>
        <v>1465761.1</v>
      </c>
    </row>
    <row r="25" spans="1:7">
      <c r="A25" s="85"/>
      <c r="B25" s="63"/>
      <c r="C25" s="90"/>
      <c r="D25" s="61"/>
      <c r="E25" s="61"/>
      <c r="F25" s="61"/>
      <c r="G25" s="82"/>
    </row>
    <row r="26" spans="1:7">
      <c r="A26" s="85"/>
      <c r="B26" s="91" t="s">
        <v>306</v>
      </c>
      <c r="C26" s="92">
        <f>C24*18%</f>
        <v>266285.33999999997</v>
      </c>
      <c r="D26" s="92">
        <f>D24*18%</f>
        <v>159771.20399999997</v>
      </c>
      <c r="E26" s="92">
        <f>E24*18%</f>
        <v>39942.800999999992</v>
      </c>
      <c r="F26" s="92">
        <f>F24*18%</f>
        <v>64122.992999999995</v>
      </c>
      <c r="G26" s="92">
        <f>G24*18%</f>
        <v>263836.99800000002</v>
      </c>
    </row>
    <row r="27" spans="1:7">
      <c r="A27" s="85"/>
      <c r="B27" s="61"/>
      <c r="C27" s="90"/>
      <c r="D27" s="61"/>
      <c r="E27" s="61"/>
      <c r="F27" s="61"/>
      <c r="G27" s="82"/>
    </row>
    <row r="28" spans="1:7" s="97" customFormat="1" ht="24" customHeight="1">
      <c r="A28" s="94"/>
      <c r="B28" s="95" t="s">
        <v>67</v>
      </c>
      <c r="C28" s="96">
        <f>C24+C26</f>
        <v>1745648.3399999999</v>
      </c>
      <c r="D28" s="96">
        <f>D24+D26</f>
        <v>1047389.004</v>
      </c>
      <c r="E28" s="96">
        <f>E24+E26</f>
        <v>261847.25099999999</v>
      </c>
      <c r="F28" s="96">
        <f>F24+F26</f>
        <v>420361.84299999999</v>
      </c>
      <c r="G28" s="96">
        <f>G24+G26</f>
        <v>1729598.0980000002</v>
      </c>
    </row>
    <row r="29" spans="1:7">
      <c r="A29" s="85"/>
      <c r="B29" s="61"/>
      <c r="C29" s="90"/>
      <c r="D29" s="61"/>
      <c r="E29" s="61"/>
      <c r="F29" s="61"/>
      <c r="G29" s="61"/>
    </row>
    <row r="30" spans="1:7" ht="15.6">
      <c r="A30" s="78"/>
      <c r="B30" s="79"/>
      <c r="C30" s="80"/>
      <c r="D30" s="89"/>
      <c r="E30" s="89"/>
      <c r="F30" s="89"/>
      <c r="G30" s="89"/>
    </row>
    <row r="31" spans="1:7" ht="15.6">
      <c r="A31" s="78"/>
      <c r="B31" s="81"/>
      <c r="C31" s="80"/>
      <c r="D31" s="61"/>
      <c r="E31" s="61"/>
      <c r="F31" s="345"/>
      <c r="G31" s="61"/>
    </row>
    <row r="32" spans="1:7" s="102" customFormat="1" ht="14.4">
      <c r="A32" s="98"/>
      <c r="B32" s="99"/>
      <c r="C32" s="100"/>
      <c r="D32" s="101"/>
      <c r="E32" s="101"/>
      <c r="F32" s="101"/>
      <c r="G32" s="101"/>
    </row>
    <row r="33" spans="1:7" ht="15.6">
      <c r="A33" s="10"/>
      <c r="B33" s="9"/>
      <c r="C33" s="72"/>
    </row>
    <row r="34" spans="1:7" ht="15.6">
      <c r="A34" s="10"/>
      <c r="B34" s="9"/>
      <c r="C34" s="72"/>
      <c r="G34" s="93"/>
    </row>
    <row r="35" spans="1:7" ht="15.6">
      <c r="A35" s="10"/>
      <c r="B35" s="9"/>
      <c r="C35" s="72"/>
    </row>
    <row r="36" spans="1:7" ht="15.6">
      <c r="A36" s="10"/>
      <c r="B36" s="9"/>
      <c r="C36" s="72"/>
    </row>
    <row r="37" spans="1:7" ht="15.6">
      <c r="A37" s="10"/>
      <c r="B37" s="9"/>
      <c r="C37" s="72"/>
    </row>
    <row r="38" spans="1:7" ht="15.6">
      <c r="A38" s="10"/>
      <c r="B38" s="9"/>
      <c r="C38" s="72"/>
    </row>
    <row r="39" spans="1:7" ht="15.6">
      <c r="A39" s="10"/>
      <c r="B39" s="9"/>
      <c r="C39" s="72"/>
    </row>
    <row r="40" spans="1:7" ht="15.6">
      <c r="A40" s="10"/>
      <c r="B40" s="9"/>
      <c r="C40" s="73"/>
    </row>
  </sheetData>
  <mergeCells count="1">
    <mergeCell ref="A2:G2"/>
  </mergeCells>
  <phoneticPr fontId="5" type="noConversion"/>
  <hyperlinks>
    <hyperlink ref="B26" r:id="rId1" xr:uid="{8C3ED56D-DBE9-4C42-B207-10346BC130BD}"/>
  </hyperlinks>
  <pageMargins left="0.59055118110236227" right="0.27559055118110237" top="0.98425196850393704" bottom="0.98425196850393704" header="0.51181102362204722" footer="0.51181102362204722"/>
  <pageSetup scale="75" orientation="landscape"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2"/>
  <sheetViews>
    <sheetView showWhiteSpace="0" view="pageBreakPreview" topLeftCell="A305" zoomScaleNormal="85" zoomScaleSheetLayoutView="100" workbookViewId="0">
      <selection activeCell="H318" sqref="H318"/>
    </sheetView>
  </sheetViews>
  <sheetFormatPr defaultColWidth="9.21875" defaultRowHeight="13.2"/>
  <cols>
    <col min="1" max="1" width="10.77734375" style="11" customWidth="1"/>
    <col min="2" max="2" width="69.6640625" style="12" bestFit="1" customWidth="1"/>
    <col min="3" max="3" width="9" style="11" bestFit="1" customWidth="1"/>
    <col min="4" max="4" width="10.77734375" style="11" customWidth="1"/>
    <col min="5" max="5" width="11.88671875" style="15" customWidth="1"/>
    <col min="6" max="7" width="20.44140625" style="15" customWidth="1"/>
    <col min="8" max="8" width="21.44140625" style="172" customWidth="1"/>
    <col min="9" max="9" width="18.44140625" style="13" customWidth="1"/>
    <col min="10" max="16384" width="9.21875" style="13"/>
  </cols>
  <sheetData>
    <row r="1" spans="1:10">
      <c r="A1" s="103"/>
      <c r="B1" s="104"/>
      <c r="C1" s="103"/>
      <c r="D1" s="103"/>
      <c r="E1" s="105"/>
      <c r="F1" s="105"/>
      <c r="G1" s="105"/>
      <c r="H1" s="170"/>
      <c r="I1" s="144"/>
    </row>
    <row r="2" spans="1:10" ht="18" thickBot="1">
      <c r="A2" s="354" t="s">
        <v>219</v>
      </c>
      <c r="B2" s="355"/>
      <c r="C2" s="355"/>
      <c r="D2" s="355"/>
      <c r="E2" s="355"/>
      <c r="F2" s="355"/>
      <c r="G2" s="355"/>
      <c r="H2" s="355"/>
      <c r="I2" s="37"/>
      <c r="J2" s="107"/>
    </row>
    <row r="3" spans="1:10" ht="26.4" customHeight="1">
      <c r="A3" s="112"/>
      <c r="B3" s="113"/>
      <c r="C3" s="351" t="s">
        <v>311</v>
      </c>
      <c r="D3" s="352"/>
      <c r="E3" s="352"/>
      <c r="F3" s="353"/>
      <c r="G3" s="356" t="s">
        <v>312</v>
      </c>
      <c r="H3" s="357"/>
      <c r="I3" s="189" t="s">
        <v>315</v>
      </c>
      <c r="J3" s="107"/>
    </row>
    <row r="4" spans="1:10" ht="19.2" customHeight="1">
      <c r="A4" s="114" t="s">
        <v>310</v>
      </c>
      <c r="B4" s="19" t="s">
        <v>0</v>
      </c>
      <c r="C4" s="18" t="s">
        <v>1</v>
      </c>
      <c r="D4" s="18" t="s">
        <v>2</v>
      </c>
      <c r="E4" s="64" t="s">
        <v>3</v>
      </c>
      <c r="F4" s="115" t="s">
        <v>4</v>
      </c>
      <c r="G4" s="109" t="s">
        <v>313</v>
      </c>
      <c r="H4" s="110" t="s">
        <v>4</v>
      </c>
      <c r="I4" s="146"/>
      <c r="J4" s="107"/>
    </row>
    <row r="5" spans="1:10" ht="14.4" thickBot="1">
      <c r="A5" s="114"/>
      <c r="B5" s="19"/>
      <c r="C5" s="18"/>
      <c r="D5" s="18"/>
      <c r="E5" s="64" t="s">
        <v>6</v>
      </c>
      <c r="F5" s="115" t="s">
        <v>6</v>
      </c>
      <c r="G5" s="246" t="s">
        <v>6</v>
      </c>
      <c r="H5" s="247" t="s">
        <v>6</v>
      </c>
      <c r="I5" s="146"/>
      <c r="J5" s="107"/>
    </row>
    <row r="6" spans="1:10" ht="21" customHeight="1">
      <c r="A6" s="241">
        <v>1</v>
      </c>
      <c r="B6" s="242" t="s">
        <v>51</v>
      </c>
      <c r="C6" s="243"/>
      <c r="D6" s="243"/>
      <c r="E6" s="244"/>
      <c r="F6" s="245"/>
      <c r="G6" s="248"/>
      <c r="H6" s="248"/>
      <c r="I6" s="146"/>
      <c r="J6" s="107"/>
    </row>
    <row r="7" spans="1:10">
      <c r="A7" s="117"/>
      <c r="B7" s="34"/>
      <c r="C7" s="16"/>
      <c r="D7" s="16"/>
      <c r="E7" s="25"/>
      <c r="F7" s="118"/>
      <c r="G7" s="251"/>
      <c r="H7" s="260"/>
      <c r="I7" s="146"/>
      <c r="J7" s="107"/>
    </row>
    <row r="8" spans="1:10" s="139" customFormat="1" ht="39.6">
      <c r="A8" s="134">
        <v>1.1000000000000001</v>
      </c>
      <c r="B8" s="135" t="s">
        <v>314</v>
      </c>
      <c r="C8" s="136"/>
      <c r="D8" s="136"/>
      <c r="E8" s="137"/>
      <c r="F8" s="138"/>
      <c r="G8" s="249"/>
      <c r="H8" s="249"/>
      <c r="I8" s="147"/>
      <c r="J8" s="143"/>
    </row>
    <row r="9" spans="1:10" s="139" customFormat="1">
      <c r="A9" s="140"/>
      <c r="B9" s="135" t="s">
        <v>301</v>
      </c>
      <c r="C9" s="136"/>
      <c r="D9" s="136"/>
      <c r="E9" s="137"/>
      <c r="F9" s="138"/>
      <c r="G9" s="249"/>
      <c r="H9" s="249"/>
      <c r="I9" s="147"/>
      <c r="J9" s="143"/>
    </row>
    <row r="10" spans="1:10" s="139" customFormat="1">
      <c r="A10" s="140" t="s">
        <v>7</v>
      </c>
      <c r="B10" s="141" t="s">
        <v>173</v>
      </c>
      <c r="C10" s="136">
        <v>2</v>
      </c>
      <c r="D10" s="136" t="s">
        <v>8</v>
      </c>
      <c r="E10" s="137">
        <v>2710</v>
      </c>
      <c r="F10" s="138">
        <f>E10*C10</f>
        <v>5420</v>
      </c>
      <c r="G10" s="249">
        <v>0</v>
      </c>
      <c r="H10" s="249">
        <f>G10*E10</f>
        <v>0</v>
      </c>
      <c r="I10" s="148" t="s">
        <v>316</v>
      </c>
      <c r="J10" s="143"/>
    </row>
    <row r="11" spans="1:10" s="139" customFormat="1">
      <c r="A11" s="140" t="s">
        <v>11</v>
      </c>
      <c r="B11" s="135" t="s">
        <v>174</v>
      </c>
      <c r="C11" s="136">
        <v>6</v>
      </c>
      <c r="D11" s="136" t="s">
        <v>8</v>
      </c>
      <c r="E11" s="137">
        <v>2100</v>
      </c>
      <c r="F11" s="138">
        <f t="shared" ref="F11:F31" si="0">E11*C11</f>
        <v>12600</v>
      </c>
      <c r="G11" s="249">
        <v>0</v>
      </c>
      <c r="H11" s="249">
        <f t="shared" ref="H11:H24" si="1">G11*E11</f>
        <v>0</v>
      </c>
      <c r="I11" s="148" t="s">
        <v>316</v>
      </c>
      <c r="J11" s="143"/>
    </row>
    <row r="12" spans="1:10" hidden="1">
      <c r="A12" s="120" t="s">
        <v>158</v>
      </c>
      <c r="B12" s="24" t="s">
        <v>175</v>
      </c>
      <c r="C12" s="23">
        <v>0</v>
      </c>
      <c r="D12" s="16" t="s">
        <v>8</v>
      </c>
      <c r="E12" s="25"/>
      <c r="F12" s="118">
        <f t="shared" si="0"/>
        <v>0</v>
      </c>
      <c r="G12" s="251"/>
      <c r="H12" s="260">
        <f t="shared" si="1"/>
        <v>0</v>
      </c>
      <c r="I12" s="146"/>
      <c r="J12" s="107"/>
    </row>
    <row r="13" spans="1:10">
      <c r="A13" s="117"/>
      <c r="B13" s="17"/>
      <c r="C13" s="16"/>
      <c r="D13" s="16"/>
      <c r="E13" s="25"/>
      <c r="F13" s="118"/>
      <c r="G13" s="252"/>
      <c r="H13" s="260"/>
      <c r="I13" s="146"/>
      <c r="J13" s="107"/>
    </row>
    <row r="14" spans="1:10" ht="39.6">
      <c r="A14" s="119">
        <v>1.2</v>
      </c>
      <c r="B14" s="27" t="s">
        <v>454</v>
      </c>
      <c r="C14" s="16"/>
      <c r="D14" s="16"/>
      <c r="E14" s="25"/>
      <c r="F14" s="118"/>
      <c r="G14" s="251"/>
      <c r="H14" s="260"/>
      <c r="I14" s="146"/>
      <c r="J14" s="107"/>
    </row>
    <row r="15" spans="1:10">
      <c r="A15" s="117"/>
      <c r="B15" s="27"/>
      <c r="C15" s="16"/>
      <c r="D15" s="16"/>
      <c r="E15" s="25"/>
      <c r="F15" s="118"/>
      <c r="G15" s="251"/>
      <c r="H15" s="260"/>
      <c r="I15" s="146"/>
      <c r="J15" s="107"/>
    </row>
    <row r="16" spans="1:10" ht="13.8">
      <c r="A16" s="120" t="s">
        <v>47</v>
      </c>
      <c r="B16" s="27" t="s">
        <v>174</v>
      </c>
      <c r="C16" s="23">
        <v>35</v>
      </c>
      <c r="D16" s="16" t="s">
        <v>8</v>
      </c>
      <c r="E16" s="25">
        <v>2100</v>
      </c>
      <c r="F16" s="118">
        <f t="shared" si="0"/>
        <v>73500</v>
      </c>
      <c r="G16" s="253">
        <f>'MB KITCHEN AND BAR'!H26</f>
        <v>7</v>
      </c>
      <c r="H16" s="261">
        <f t="shared" si="1"/>
        <v>14700</v>
      </c>
      <c r="I16" s="146"/>
      <c r="J16" s="107"/>
    </row>
    <row r="17" spans="1:10" ht="13.8">
      <c r="A17" s="120" t="s">
        <v>48</v>
      </c>
      <c r="B17" s="24" t="s">
        <v>175</v>
      </c>
      <c r="C17" s="23">
        <v>95</v>
      </c>
      <c r="D17" s="16" t="s">
        <v>8</v>
      </c>
      <c r="E17" s="25">
        <v>1200</v>
      </c>
      <c r="F17" s="118">
        <f t="shared" si="0"/>
        <v>114000</v>
      </c>
      <c r="G17" s="253">
        <f>'MB KITCHEN AND BAR'!H36</f>
        <v>4</v>
      </c>
      <c r="H17" s="261">
        <f t="shared" si="1"/>
        <v>4800</v>
      </c>
      <c r="I17" s="146"/>
      <c r="J17" s="107"/>
    </row>
    <row r="18" spans="1:10" ht="13.8">
      <c r="A18" s="120" t="s">
        <v>107</v>
      </c>
      <c r="B18" s="24" t="s">
        <v>157</v>
      </c>
      <c r="C18" s="23">
        <v>520</v>
      </c>
      <c r="D18" s="23" t="s">
        <v>234</v>
      </c>
      <c r="E18" s="25">
        <v>250</v>
      </c>
      <c r="F18" s="118">
        <f t="shared" si="0"/>
        <v>130000</v>
      </c>
      <c r="G18" s="253">
        <f>'MB KITCHEN AND BAR'!H118</f>
        <v>932</v>
      </c>
      <c r="H18" s="261">
        <f t="shared" si="1"/>
        <v>233000</v>
      </c>
      <c r="I18" s="146"/>
      <c r="J18" s="107"/>
    </row>
    <row r="19" spans="1:10" ht="13.8">
      <c r="A19" s="117"/>
      <c r="B19" s="17"/>
      <c r="C19" s="16"/>
      <c r="D19" s="16"/>
      <c r="E19" s="25"/>
      <c r="F19" s="118"/>
      <c r="G19" s="253"/>
      <c r="H19" s="261"/>
      <c r="I19" s="146"/>
      <c r="J19" s="107"/>
    </row>
    <row r="20" spans="1:10" s="154" customFormat="1" ht="26.4">
      <c r="A20" s="119">
        <v>1.3</v>
      </c>
      <c r="B20" s="41" t="s">
        <v>210</v>
      </c>
      <c r="C20" s="36"/>
      <c r="D20" s="36"/>
      <c r="E20" s="46"/>
      <c r="F20" s="151"/>
      <c r="G20" s="253"/>
      <c r="H20" s="261"/>
      <c r="I20" s="152"/>
      <c r="J20" s="153"/>
    </row>
    <row r="21" spans="1:10" ht="13.8">
      <c r="A21" s="117"/>
      <c r="B21" s="17"/>
      <c r="C21" s="16"/>
      <c r="D21" s="16"/>
      <c r="E21" s="25"/>
      <c r="F21" s="118"/>
      <c r="G21" s="253"/>
      <c r="H21" s="261"/>
      <c r="I21" s="146"/>
      <c r="J21" s="107"/>
    </row>
    <row r="22" spans="1:10" ht="26.4">
      <c r="A22" s="120" t="s">
        <v>204</v>
      </c>
      <c r="B22" s="27" t="s">
        <v>207</v>
      </c>
      <c r="C22" s="23">
        <v>885</v>
      </c>
      <c r="D22" s="16" t="s">
        <v>13</v>
      </c>
      <c r="E22" s="25">
        <v>280</v>
      </c>
      <c r="F22" s="118">
        <f t="shared" si="0"/>
        <v>247800</v>
      </c>
      <c r="G22" s="253">
        <f>'MB KITCHEN AND BAR'!H179</f>
        <v>911.62</v>
      </c>
      <c r="H22" s="261">
        <f t="shared" si="1"/>
        <v>255253.6</v>
      </c>
      <c r="I22" s="146"/>
      <c r="J22" s="107"/>
    </row>
    <row r="23" spans="1:10">
      <c r="A23" s="117"/>
      <c r="B23" s="17"/>
      <c r="C23" s="16"/>
      <c r="D23" s="16"/>
      <c r="E23" s="25"/>
      <c r="F23" s="118"/>
      <c r="G23" s="251"/>
      <c r="H23" s="260"/>
      <c r="I23" s="146"/>
      <c r="J23" s="107"/>
    </row>
    <row r="24" spans="1:10" ht="26.4">
      <c r="A24" s="120" t="s">
        <v>205</v>
      </c>
      <c r="B24" s="27" t="s">
        <v>208</v>
      </c>
      <c r="C24" s="23">
        <v>70</v>
      </c>
      <c r="D24" s="16" t="s">
        <v>13</v>
      </c>
      <c r="E24" s="25">
        <v>350</v>
      </c>
      <c r="F24" s="118">
        <f t="shared" si="0"/>
        <v>24500</v>
      </c>
      <c r="G24" s="253">
        <f>'MB KITCHEN AND BAR'!H194</f>
        <v>180</v>
      </c>
      <c r="H24" s="261">
        <f t="shared" si="1"/>
        <v>63000</v>
      </c>
      <c r="I24" s="146"/>
      <c r="J24" s="107"/>
    </row>
    <row r="25" spans="1:10">
      <c r="A25" s="120"/>
      <c r="B25" s="27"/>
      <c r="C25" s="23"/>
      <c r="D25" s="16"/>
      <c r="E25" s="25"/>
      <c r="F25" s="118"/>
      <c r="G25" s="251"/>
      <c r="H25" s="260"/>
      <c r="I25" s="146"/>
      <c r="J25" s="107"/>
    </row>
    <row r="26" spans="1:10" ht="26.4" hidden="1">
      <c r="A26" s="117" t="s">
        <v>87</v>
      </c>
      <c r="B26" s="28" t="s">
        <v>74</v>
      </c>
      <c r="C26" s="23">
        <v>0</v>
      </c>
      <c r="D26" s="16" t="s">
        <v>13</v>
      </c>
      <c r="E26" s="25"/>
      <c r="F26" s="118">
        <f t="shared" si="0"/>
        <v>0</v>
      </c>
      <c r="G26" s="251"/>
      <c r="H26" s="262"/>
      <c r="I26" s="146"/>
      <c r="J26" s="107"/>
    </row>
    <row r="27" spans="1:10" hidden="1">
      <c r="A27" s="117"/>
      <c r="B27" s="28"/>
      <c r="C27" s="16"/>
      <c r="D27" s="16"/>
      <c r="E27" s="25"/>
      <c r="F27" s="118">
        <f t="shared" si="0"/>
        <v>0</v>
      </c>
      <c r="G27" s="251"/>
      <c r="H27" s="262"/>
      <c r="I27" s="146"/>
      <c r="J27" s="107"/>
    </row>
    <row r="28" spans="1:10" ht="27" hidden="1" customHeight="1">
      <c r="A28" s="117" t="s">
        <v>88</v>
      </c>
      <c r="B28" s="28" t="s">
        <v>75</v>
      </c>
      <c r="C28" s="16">
        <v>0</v>
      </c>
      <c r="D28" s="16" t="s">
        <v>13</v>
      </c>
      <c r="E28" s="25"/>
      <c r="F28" s="118">
        <f t="shared" si="0"/>
        <v>0</v>
      </c>
      <c r="G28" s="251"/>
      <c r="H28" s="262"/>
      <c r="I28" s="146"/>
      <c r="J28" s="107"/>
    </row>
    <row r="29" spans="1:10" hidden="1">
      <c r="A29" s="117"/>
      <c r="B29" s="17"/>
      <c r="C29" s="16"/>
      <c r="D29" s="16"/>
      <c r="E29" s="25"/>
      <c r="F29" s="118">
        <f t="shared" si="0"/>
        <v>0</v>
      </c>
      <c r="G29" s="251"/>
      <c r="H29" s="262"/>
      <c r="I29" s="146"/>
      <c r="J29" s="107"/>
    </row>
    <row r="30" spans="1:10" ht="26.4" hidden="1">
      <c r="A30" s="117" t="s">
        <v>89</v>
      </c>
      <c r="B30" s="28" t="s">
        <v>76</v>
      </c>
      <c r="C30" s="16">
        <v>0</v>
      </c>
      <c r="D30" s="16" t="s">
        <v>13</v>
      </c>
      <c r="E30" s="25"/>
      <c r="F30" s="118"/>
      <c r="G30" s="251"/>
      <c r="H30" s="262"/>
      <c r="I30" s="146"/>
      <c r="J30" s="107"/>
    </row>
    <row r="31" spans="1:10" hidden="1">
      <c r="A31" s="117"/>
      <c r="B31" s="17"/>
      <c r="C31" s="16"/>
      <c r="D31" s="16"/>
      <c r="E31" s="25"/>
      <c r="F31" s="118">
        <f t="shared" si="0"/>
        <v>0</v>
      </c>
      <c r="G31" s="251"/>
      <c r="H31" s="262"/>
      <c r="I31" s="146"/>
      <c r="J31" s="107"/>
    </row>
    <row r="32" spans="1:10" ht="14.4" thickBot="1">
      <c r="A32" s="121"/>
      <c r="B32" s="30" t="s">
        <v>49</v>
      </c>
      <c r="C32" s="29"/>
      <c r="D32" s="29"/>
      <c r="E32" s="31"/>
      <c r="F32" s="173">
        <f>SUM(F10:F31)</f>
        <v>607820</v>
      </c>
      <c r="G32" s="254"/>
      <c r="H32" s="263">
        <f>SUM(H10:H24)</f>
        <v>570753.6</v>
      </c>
      <c r="I32" s="146"/>
      <c r="J32" s="107"/>
    </row>
    <row r="33" spans="1:10" ht="13.8" thickTop="1">
      <c r="A33" s="117"/>
      <c r="B33" s="17"/>
      <c r="C33" s="16"/>
      <c r="D33" s="16"/>
      <c r="E33" s="26"/>
      <c r="F33" s="122"/>
      <c r="G33" s="255"/>
      <c r="H33" s="264"/>
      <c r="I33" s="146"/>
      <c r="J33" s="107"/>
    </row>
    <row r="34" spans="1:10" ht="26.4">
      <c r="A34" s="241">
        <v>2</v>
      </c>
      <c r="B34" s="242" t="s">
        <v>179</v>
      </c>
      <c r="C34" s="243"/>
      <c r="D34" s="243"/>
      <c r="E34" s="244"/>
      <c r="F34" s="245"/>
      <c r="G34" s="250"/>
      <c r="H34" s="250"/>
      <c r="I34" s="146"/>
      <c r="J34" s="107"/>
    </row>
    <row r="35" spans="1:10" ht="13.8">
      <c r="A35" s="117"/>
      <c r="B35" s="17"/>
      <c r="C35" s="16"/>
      <c r="D35" s="16"/>
      <c r="E35" s="26"/>
      <c r="F35" s="122"/>
      <c r="G35" s="256"/>
      <c r="H35" s="261"/>
      <c r="I35" s="146"/>
      <c r="J35" s="107"/>
    </row>
    <row r="36" spans="1:10" ht="13.8">
      <c r="A36" s="119">
        <v>2.1</v>
      </c>
      <c r="B36" s="41" t="s">
        <v>90</v>
      </c>
      <c r="C36" s="16"/>
      <c r="D36" s="16"/>
      <c r="E36" s="25"/>
      <c r="F36" s="122"/>
      <c r="G36" s="256"/>
      <c r="H36" s="261"/>
      <c r="I36" s="146"/>
      <c r="J36" s="107"/>
    </row>
    <row r="37" spans="1:10" ht="13.8">
      <c r="A37" s="117"/>
      <c r="B37" s="17"/>
      <c r="C37" s="16"/>
      <c r="D37" s="16"/>
      <c r="E37" s="25"/>
      <c r="F37" s="122"/>
      <c r="G37" s="256"/>
      <c r="H37" s="261"/>
      <c r="I37" s="146"/>
      <c r="J37" s="107"/>
    </row>
    <row r="38" spans="1:10" ht="13.8" hidden="1">
      <c r="A38" s="117" t="s">
        <v>10</v>
      </c>
      <c r="B38" s="24" t="s">
        <v>154</v>
      </c>
      <c r="C38" s="23">
        <v>0</v>
      </c>
      <c r="D38" s="16" t="s">
        <v>8</v>
      </c>
      <c r="E38" s="25"/>
      <c r="F38" s="122">
        <f>E38*C38</f>
        <v>0</v>
      </c>
      <c r="G38" s="256"/>
      <c r="H38" s="261"/>
      <c r="I38" s="146"/>
      <c r="J38" s="107"/>
    </row>
    <row r="39" spans="1:10" ht="13.8" hidden="1">
      <c r="A39" s="117"/>
      <c r="B39" s="17" t="s">
        <v>91</v>
      </c>
      <c r="C39" s="16"/>
      <c r="D39" s="16"/>
      <c r="E39" s="25"/>
      <c r="F39" s="122">
        <f t="shared" ref="F39:F80" si="2">E39*C39</f>
        <v>0</v>
      </c>
      <c r="G39" s="256"/>
      <c r="H39" s="261"/>
      <c r="I39" s="146"/>
      <c r="J39" s="107"/>
    </row>
    <row r="40" spans="1:10" ht="13.8" hidden="1">
      <c r="A40" s="117"/>
      <c r="B40" s="17"/>
      <c r="C40" s="16"/>
      <c r="D40" s="16"/>
      <c r="E40" s="25"/>
      <c r="F40" s="122">
        <f t="shared" si="2"/>
        <v>0</v>
      </c>
      <c r="G40" s="256"/>
      <c r="H40" s="261"/>
      <c r="I40" s="146"/>
      <c r="J40" s="107"/>
    </row>
    <row r="41" spans="1:10" s="139" customFormat="1" ht="13.8">
      <c r="A41" s="140" t="s">
        <v>10</v>
      </c>
      <c r="B41" s="141" t="s">
        <v>263</v>
      </c>
      <c r="C41" s="136">
        <v>11</v>
      </c>
      <c r="D41" s="136" t="s">
        <v>8</v>
      </c>
      <c r="E41" s="137">
        <v>850</v>
      </c>
      <c r="F41" s="187">
        <f t="shared" si="2"/>
        <v>9350</v>
      </c>
      <c r="G41" s="257">
        <f>'MB KITCHEN AND BAR'!H212</f>
        <v>0</v>
      </c>
      <c r="H41" s="265">
        <f>G41*E41</f>
        <v>0</v>
      </c>
      <c r="I41" s="148" t="s">
        <v>316</v>
      </c>
      <c r="J41" s="143"/>
    </row>
    <row r="42" spans="1:10" ht="13.8">
      <c r="A42" s="117"/>
      <c r="B42" s="17"/>
      <c r="C42" s="16"/>
      <c r="D42" s="16"/>
      <c r="E42" s="25"/>
      <c r="F42" s="122"/>
      <c r="G42" s="256"/>
      <c r="H42" s="261"/>
      <c r="I42" s="146"/>
      <c r="J42" s="107"/>
    </row>
    <row r="43" spans="1:10" ht="13.8">
      <c r="A43" s="120" t="s">
        <v>16</v>
      </c>
      <c r="B43" s="24" t="s">
        <v>221</v>
      </c>
      <c r="C43" s="23">
        <v>12</v>
      </c>
      <c r="D43" s="16" t="s">
        <v>8</v>
      </c>
      <c r="E43" s="25">
        <v>1500</v>
      </c>
      <c r="F43" s="122">
        <f t="shared" ref="F43" si="3">E43*C43</f>
        <v>18000</v>
      </c>
      <c r="G43" s="256">
        <f>'MB KITCHEN AND BAR'!H214</f>
        <v>12</v>
      </c>
      <c r="H43" s="261">
        <f t="shared" ref="H43:H90" si="4">G43*E43</f>
        <v>18000</v>
      </c>
      <c r="I43" s="146"/>
      <c r="J43" s="107"/>
    </row>
    <row r="44" spans="1:10" ht="13.8">
      <c r="A44" s="117"/>
      <c r="B44" s="17"/>
      <c r="C44" s="16"/>
      <c r="D44" s="16"/>
      <c r="E44" s="25"/>
      <c r="F44" s="122"/>
      <c r="G44" s="256"/>
      <c r="H44" s="261"/>
      <c r="I44" s="146"/>
      <c r="J44" s="107"/>
    </row>
    <row r="45" spans="1:10" ht="13.8" hidden="1">
      <c r="A45" s="117" t="s">
        <v>70</v>
      </c>
      <c r="B45" s="17" t="s">
        <v>125</v>
      </c>
      <c r="C45" s="23"/>
      <c r="D45" s="16" t="s">
        <v>8</v>
      </c>
      <c r="E45" s="25"/>
      <c r="F45" s="122">
        <f t="shared" si="2"/>
        <v>0</v>
      </c>
      <c r="G45" s="256"/>
      <c r="H45" s="261">
        <f t="shared" si="4"/>
        <v>0</v>
      </c>
      <c r="I45" s="146"/>
      <c r="J45" s="107"/>
    </row>
    <row r="46" spans="1:10" ht="13.8" hidden="1">
      <c r="A46" s="117"/>
      <c r="B46" s="17" t="s">
        <v>92</v>
      </c>
      <c r="C46" s="16"/>
      <c r="D46" s="16"/>
      <c r="E46" s="25"/>
      <c r="F46" s="122">
        <f t="shared" si="2"/>
        <v>0</v>
      </c>
      <c r="G46" s="256"/>
      <c r="H46" s="261">
        <f t="shared" si="4"/>
        <v>0</v>
      </c>
      <c r="I46" s="146"/>
      <c r="J46" s="107"/>
    </row>
    <row r="47" spans="1:10" ht="13.8" hidden="1">
      <c r="A47" s="117"/>
      <c r="B47" s="17"/>
      <c r="C47" s="16"/>
      <c r="D47" s="16"/>
      <c r="E47" s="25"/>
      <c r="F47" s="122">
        <f t="shared" si="2"/>
        <v>0</v>
      </c>
      <c r="G47" s="256"/>
      <c r="H47" s="261">
        <f t="shared" si="4"/>
        <v>0</v>
      </c>
      <c r="I47" s="146"/>
      <c r="J47" s="107"/>
    </row>
    <row r="48" spans="1:10" ht="13.8">
      <c r="A48" s="120" t="s">
        <v>70</v>
      </c>
      <c r="B48" s="24" t="s">
        <v>200</v>
      </c>
      <c r="C48" s="23">
        <v>1</v>
      </c>
      <c r="D48" s="16" t="s">
        <v>8</v>
      </c>
      <c r="E48" s="25">
        <v>7000</v>
      </c>
      <c r="F48" s="122">
        <f t="shared" si="2"/>
        <v>7000</v>
      </c>
      <c r="G48" s="256">
        <f>'MB KITCHEN AND BAR'!H219</f>
        <v>2</v>
      </c>
      <c r="H48" s="261">
        <f t="shared" si="4"/>
        <v>14000</v>
      </c>
      <c r="I48" s="146"/>
      <c r="J48" s="107"/>
    </row>
    <row r="49" spans="1:10" ht="13.8">
      <c r="A49" s="117"/>
      <c r="B49" s="17"/>
      <c r="C49" s="16"/>
      <c r="D49" s="16"/>
      <c r="E49" s="25"/>
      <c r="F49" s="122"/>
      <c r="G49" s="256"/>
      <c r="H49" s="261"/>
      <c r="I49" s="146"/>
      <c r="J49" s="107"/>
    </row>
    <row r="50" spans="1:10" ht="13.8" hidden="1">
      <c r="A50" s="117"/>
      <c r="B50" s="17"/>
      <c r="C50" s="16"/>
      <c r="D50" s="16"/>
      <c r="E50" s="25"/>
      <c r="F50" s="122">
        <f t="shared" si="2"/>
        <v>0</v>
      </c>
      <c r="G50" s="256"/>
      <c r="H50" s="261">
        <f t="shared" si="4"/>
        <v>0</v>
      </c>
      <c r="I50" s="146"/>
      <c r="J50" s="107"/>
    </row>
    <row r="51" spans="1:10" ht="13.8">
      <c r="A51" s="119">
        <v>2.2000000000000002</v>
      </c>
      <c r="B51" s="34" t="s">
        <v>14</v>
      </c>
      <c r="C51" s="16"/>
      <c r="D51" s="16"/>
      <c r="E51" s="25"/>
      <c r="F51" s="122"/>
      <c r="G51" s="256"/>
      <c r="H51" s="261"/>
      <c r="I51" s="146"/>
      <c r="J51" s="107"/>
    </row>
    <row r="52" spans="1:10" ht="13.8">
      <c r="A52" s="119"/>
      <c r="B52" s="34" t="s">
        <v>40</v>
      </c>
      <c r="C52" s="16"/>
      <c r="D52" s="16"/>
      <c r="E52" s="25"/>
      <c r="F52" s="122"/>
      <c r="G52" s="256"/>
      <c r="H52" s="261"/>
      <c r="I52" s="146"/>
      <c r="J52" s="107"/>
    </row>
    <row r="53" spans="1:10" ht="13.8">
      <c r="A53" s="117"/>
      <c r="B53" s="17"/>
      <c r="C53" s="16"/>
      <c r="D53" s="16"/>
      <c r="E53" s="25"/>
      <c r="F53" s="122"/>
      <c r="G53" s="256"/>
      <c r="H53" s="261"/>
      <c r="I53" s="146"/>
      <c r="J53" s="107"/>
    </row>
    <row r="54" spans="1:10" ht="13.8" hidden="1">
      <c r="A54" s="117" t="s">
        <v>33</v>
      </c>
      <c r="B54" s="27" t="s">
        <v>185</v>
      </c>
      <c r="C54" s="23"/>
      <c r="D54" s="16" t="s">
        <v>8</v>
      </c>
      <c r="E54" s="25"/>
      <c r="F54" s="122">
        <f t="shared" si="2"/>
        <v>0</v>
      </c>
      <c r="G54" s="256"/>
      <c r="H54" s="261">
        <f t="shared" si="4"/>
        <v>0</v>
      </c>
      <c r="I54" s="146"/>
      <c r="J54" s="107"/>
    </row>
    <row r="55" spans="1:10" ht="13.8" hidden="1">
      <c r="A55" s="117"/>
      <c r="B55" s="17"/>
      <c r="C55" s="16"/>
      <c r="D55" s="16"/>
      <c r="E55" s="25"/>
      <c r="F55" s="122">
        <f t="shared" si="2"/>
        <v>0</v>
      </c>
      <c r="G55" s="256"/>
      <c r="H55" s="261">
        <f t="shared" si="4"/>
        <v>0</v>
      </c>
      <c r="I55" s="146"/>
      <c r="J55" s="107"/>
    </row>
    <row r="56" spans="1:10" ht="13.8" hidden="1">
      <c r="A56" s="117" t="s">
        <v>34</v>
      </c>
      <c r="B56" s="27" t="s">
        <v>160</v>
      </c>
      <c r="C56" s="23"/>
      <c r="D56" s="16" t="s">
        <v>8</v>
      </c>
      <c r="E56" s="25"/>
      <c r="F56" s="122">
        <f t="shared" si="2"/>
        <v>0</v>
      </c>
      <c r="G56" s="256"/>
      <c r="H56" s="261">
        <f t="shared" si="4"/>
        <v>0</v>
      </c>
      <c r="I56" s="146"/>
      <c r="J56" s="107"/>
    </row>
    <row r="57" spans="1:10" ht="13.8" hidden="1">
      <c r="A57" s="117"/>
      <c r="B57" s="27"/>
      <c r="C57" s="23"/>
      <c r="D57" s="16"/>
      <c r="E57" s="25"/>
      <c r="F57" s="122">
        <f t="shared" si="2"/>
        <v>0</v>
      </c>
      <c r="G57" s="256"/>
      <c r="H57" s="261">
        <f t="shared" si="4"/>
        <v>0</v>
      </c>
      <c r="I57" s="146"/>
      <c r="J57" s="107"/>
    </row>
    <row r="58" spans="1:10" ht="13.8" hidden="1">
      <c r="A58" s="120" t="s">
        <v>35</v>
      </c>
      <c r="B58" s="27" t="s">
        <v>161</v>
      </c>
      <c r="C58" s="23"/>
      <c r="D58" s="16" t="s">
        <v>8</v>
      </c>
      <c r="E58" s="25"/>
      <c r="F58" s="122">
        <f t="shared" si="2"/>
        <v>0</v>
      </c>
      <c r="G58" s="256"/>
      <c r="H58" s="261">
        <f t="shared" si="4"/>
        <v>0</v>
      </c>
      <c r="I58" s="146"/>
      <c r="J58" s="107"/>
    </row>
    <row r="59" spans="1:10" ht="13.8" hidden="1">
      <c r="A59" s="117"/>
      <c r="B59" s="28"/>
      <c r="C59" s="16"/>
      <c r="D59" s="16"/>
      <c r="E59" s="25"/>
      <c r="F59" s="122">
        <f t="shared" si="2"/>
        <v>0</v>
      </c>
      <c r="G59" s="256"/>
      <c r="H59" s="261">
        <f t="shared" si="4"/>
        <v>0</v>
      </c>
      <c r="I59" s="146"/>
      <c r="J59" s="107"/>
    </row>
    <row r="60" spans="1:10" ht="13.8" hidden="1">
      <c r="A60" s="120" t="s">
        <v>33</v>
      </c>
      <c r="B60" s="27" t="s">
        <v>201</v>
      </c>
      <c r="C60" s="23"/>
      <c r="D60" s="16" t="s">
        <v>8</v>
      </c>
      <c r="E60" s="25"/>
      <c r="F60" s="122">
        <f t="shared" si="2"/>
        <v>0</v>
      </c>
      <c r="G60" s="256"/>
      <c r="H60" s="261">
        <f t="shared" si="4"/>
        <v>0</v>
      </c>
      <c r="I60" s="146"/>
      <c r="J60" s="107"/>
    </row>
    <row r="61" spans="1:10" ht="13.8" hidden="1">
      <c r="A61" s="117"/>
      <c r="B61" s="28"/>
      <c r="C61" s="16"/>
      <c r="D61" s="16"/>
      <c r="E61" s="25"/>
      <c r="F61" s="122">
        <f t="shared" si="2"/>
        <v>0</v>
      </c>
      <c r="G61" s="256"/>
      <c r="H61" s="261">
        <f t="shared" si="4"/>
        <v>0</v>
      </c>
      <c r="I61" s="146"/>
      <c r="J61" s="107"/>
    </row>
    <row r="62" spans="1:10" ht="13.8">
      <c r="A62" s="120" t="s">
        <v>33</v>
      </c>
      <c r="B62" s="27" t="s">
        <v>271</v>
      </c>
      <c r="C62" s="23">
        <v>1</v>
      </c>
      <c r="D62" s="16" t="s">
        <v>8</v>
      </c>
      <c r="E62" s="25">
        <v>1500</v>
      </c>
      <c r="F62" s="122">
        <f t="shared" si="2"/>
        <v>1500</v>
      </c>
      <c r="G62" s="256">
        <f>'MB KITCHEN AND BAR'!H233</f>
        <v>4</v>
      </c>
      <c r="H62" s="261">
        <f t="shared" si="4"/>
        <v>6000</v>
      </c>
      <c r="I62" s="146"/>
      <c r="J62" s="107"/>
    </row>
    <row r="63" spans="1:10" ht="13.8">
      <c r="A63" s="120"/>
      <c r="B63" s="28"/>
      <c r="C63" s="16"/>
      <c r="D63" s="16"/>
      <c r="E63" s="25"/>
      <c r="F63" s="122"/>
      <c r="G63" s="256"/>
      <c r="H63" s="261"/>
      <c r="I63" s="146"/>
      <c r="J63" s="107"/>
    </row>
    <row r="64" spans="1:10" ht="13.8">
      <c r="A64" s="120" t="s">
        <v>34</v>
      </c>
      <c r="B64" s="27" t="s">
        <v>222</v>
      </c>
      <c r="C64" s="23">
        <v>13</v>
      </c>
      <c r="D64" s="16" t="s">
        <v>8</v>
      </c>
      <c r="E64" s="25">
        <v>1250</v>
      </c>
      <c r="F64" s="122">
        <f t="shared" si="2"/>
        <v>16250</v>
      </c>
      <c r="G64" s="256">
        <f>'MB KITCHEN AND BAR'!H235</f>
        <v>24</v>
      </c>
      <c r="H64" s="261">
        <f t="shared" si="4"/>
        <v>30000</v>
      </c>
      <c r="I64" s="146"/>
      <c r="J64" s="107"/>
    </row>
    <row r="65" spans="1:10" ht="13.8">
      <c r="A65" s="120"/>
      <c r="B65" s="27"/>
      <c r="C65" s="23"/>
      <c r="D65" s="16"/>
      <c r="E65" s="25"/>
      <c r="F65" s="122"/>
      <c r="G65" s="256"/>
      <c r="H65" s="261"/>
      <c r="I65" s="146"/>
      <c r="J65" s="107"/>
    </row>
    <row r="66" spans="1:10" ht="13.8">
      <c r="A66" s="120" t="s">
        <v>35</v>
      </c>
      <c r="B66" s="27" t="s">
        <v>223</v>
      </c>
      <c r="C66" s="23">
        <v>1</v>
      </c>
      <c r="D66" s="16" t="s">
        <v>8</v>
      </c>
      <c r="E66" s="25">
        <v>900</v>
      </c>
      <c r="F66" s="122">
        <f t="shared" ref="F66" si="5">E66*C66</f>
        <v>900</v>
      </c>
      <c r="G66" s="256">
        <f>'MB KITCHEN AND BAR'!H237</f>
        <v>1</v>
      </c>
      <c r="H66" s="261">
        <f t="shared" si="4"/>
        <v>900</v>
      </c>
      <c r="I66" s="146"/>
      <c r="J66" s="107"/>
    </row>
    <row r="67" spans="1:10" ht="13.8">
      <c r="A67" s="120"/>
      <c r="B67" s="28"/>
      <c r="C67" s="16"/>
      <c r="D67" s="16"/>
      <c r="E67" s="25"/>
      <c r="F67" s="122"/>
      <c r="G67" s="256"/>
      <c r="H67" s="261"/>
      <c r="I67" s="146"/>
      <c r="J67" s="107"/>
    </row>
    <row r="68" spans="1:10" ht="26.4" hidden="1">
      <c r="A68" s="120" t="s">
        <v>93</v>
      </c>
      <c r="B68" s="38" t="s">
        <v>183</v>
      </c>
      <c r="C68" s="23">
        <v>0</v>
      </c>
      <c r="D68" s="16" t="s">
        <v>8</v>
      </c>
      <c r="E68" s="25"/>
      <c r="F68" s="122">
        <f t="shared" si="2"/>
        <v>0</v>
      </c>
      <c r="G68" s="256"/>
      <c r="H68" s="261">
        <f t="shared" si="4"/>
        <v>0</v>
      </c>
      <c r="I68" s="146"/>
      <c r="J68" s="107"/>
    </row>
    <row r="69" spans="1:10" ht="13.8" hidden="1">
      <c r="A69" s="120" t="s">
        <v>95</v>
      </c>
      <c r="B69" s="28"/>
      <c r="C69" s="16"/>
      <c r="D69" s="16"/>
      <c r="E69" s="25"/>
      <c r="F69" s="122">
        <f t="shared" si="2"/>
        <v>0</v>
      </c>
      <c r="G69" s="256"/>
      <c r="H69" s="261">
        <f t="shared" si="4"/>
        <v>0</v>
      </c>
      <c r="I69" s="146"/>
      <c r="J69" s="107"/>
    </row>
    <row r="70" spans="1:10" ht="13.8" hidden="1">
      <c r="A70" s="120" t="s">
        <v>139</v>
      </c>
      <c r="B70" s="27" t="s">
        <v>155</v>
      </c>
      <c r="C70" s="23">
        <v>0</v>
      </c>
      <c r="D70" s="16" t="s">
        <v>8</v>
      </c>
      <c r="E70" s="25"/>
      <c r="F70" s="122">
        <f t="shared" si="2"/>
        <v>0</v>
      </c>
      <c r="G70" s="256"/>
      <c r="H70" s="261">
        <f t="shared" si="4"/>
        <v>0</v>
      </c>
      <c r="I70" s="146"/>
      <c r="J70" s="107"/>
    </row>
    <row r="71" spans="1:10" ht="13.8" hidden="1">
      <c r="A71" s="120" t="s">
        <v>149</v>
      </c>
      <c r="B71" s="28"/>
      <c r="C71" s="16"/>
      <c r="D71" s="16"/>
      <c r="E71" s="25"/>
      <c r="F71" s="122">
        <f t="shared" si="2"/>
        <v>0</v>
      </c>
      <c r="G71" s="256"/>
      <c r="H71" s="261">
        <f t="shared" si="4"/>
        <v>0</v>
      </c>
      <c r="I71" s="146"/>
      <c r="J71" s="107"/>
    </row>
    <row r="72" spans="1:10" ht="13.8" hidden="1">
      <c r="A72" s="120" t="s">
        <v>162</v>
      </c>
      <c r="B72" s="28" t="s">
        <v>44</v>
      </c>
      <c r="C72" s="23">
        <v>0</v>
      </c>
      <c r="D72" s="16" t="s">
        <v>8</v>
      </c>
      <c r="E72" s="25"/>
      <c r="F72" s="122"/>
      <c r="G72" s="256"/>
      <c r="H72" s="261">
        <f t="shared" si="4"/>
        <v>0</v>
      </c>
      <c r="I72" s="146"/>
      <c r="J72" s="107"/>
    </row>
    <row r="73" spans="1:10" ht="13.8" hidden="1">
      <c r="A73" s="120" t="s">
        <v>264</v>
      </c>
      <c r="B73" s="28"/>
      <c r="C73" s="16"/>
      <c r="D73" s="16"/>
      <c r="E73" s="25"/>
      <c r="F73" s="122">
        <f t="shared" si="2"/>
        <v>0</v>
      </c>
      <c r="G73" s="256"/>
      <c r="H73" s="261">
        <f t="shared" si="4"/>
        <v>0</v>
      </c>
      <c r="I73" s="146"/>
      <c r="J73" s="107"/>
    </row>
    <row r="74" spans="1:10" ht="13.8" hidden="1">
      <c r="A74" s="120" t="s">
        <v>265</v>
      </c>
      <c r="B74" s="28" t="s">
        <v>94</v>
      </c>
      <c r="C74" s="23">
        <v>0</v>
      </c>
      <c r="D74" s="16" t="s">
        <v>8</v>
      </c>
      <c r="E74" s="25"/>
      <c r="F74" s="122"/>
      <c r="G74" s="256"/>
      <c r="H74" s="261">
        <f t="shared" si="4"/>
        <v>0</v>
      </c>
      <c r="I74" s="146"/>
      <c r="J74" s="107"/>
    </row>
    <row r="75" spans="1:10" ht="13.8" hidden="1">
      <c r="A75" s="120" t="s">
        <v>266</v>
      </c>
      <c r="B75" s="28"/>
      <c r="C75" s="16"/>
      <c r="D75" s="16"/>
      <c r="E75" s="25"/>
      <c r="F75" s="122">
        <f t="shared" si="2"/>
        <v>0</v>
      </c>
      <c r="G75" s="256"/>
      <c r="H75" s="261">
        <f t="shared" si="4"/>
        <v>0</v>
      </c>
      <c r="I75" s="146"/>
      <c r="J75" s="107"/>
    </row>
    <row r="76" spans="1:10" ht="13.8" hidden="1">
      <c r="A76" s="120" t="s">
        <v>267</v>
      </c>
      <c r="B76" s="28" t="s">
        <v>96</v>
      </c>
      <c r="C76" s="23">
        <v>0</v>
      </c>
      <c r="D76" s="16" t="s">
        <v>8</v>
      </c>
      <c r="E76" s="25"/>
      <c r="F76" s="122">
        <f t="shared" si="2"/>
        <v>0</v>
      </c>
      <c r="G76" s="256"/>
      <c r="H76" s="261">
        <f t="shared" si="4"/>
        <v>0</v>
      </c>
      <c r="I76" s="146"/>
      <c r="J76" s="107"/>
    </row>
    <row r="77" spans="1:10" ht="13.8" hidden="1">
      <c r="A77" s="120" t="s">
        <v>268</v>
      </c>
      <c r="B77" s="28"/>
      <c r="C77" s="16"/>
      <c r="D77" s="16"/>
      <c r="E77" s="25"/>
      <c r="F77" s="122">
        <f t="shared" si="2"/>
        <v>0</v>
      </c>
      <c r="G77" s="256"/>
      <c r="H77" s="261">
        <f t="shared" si="4"/>
        <v>0</v>
      </c>
      <c r="I77" s="146"/>
      <c r="J77" s="107"/>
    </row>
    <row r="78" spans="1:10" ht="13.8" hidden="1">
      <c r="A78" s="120" t="s">
        <v>269</v>
      </c>
      <c r="B78" s="28" t="s">
        <v>140</v>
      </c>
      <c r="C78" s="23">
        <v>0</v>
      </c>
      <c r="D78" s="16" t="s">
        <v>8</v>
      </c>
      <c r="E78" s="25"/>
      <c r="F78" s="122">
        <f t="shared" si="2"/>
        <v>0</v>
      </c>
      <c r="G78" s="256"/>
      <c r="H78" s="261">
        <f t="shared" si="4"/>
        <v>0</v>
      </c>
      <c r="I78" s="146"/>
      <c r="J78" s="107"/>
    </row>
    <row r="79" spans="1:10" ht="13.8" hidden="1">
      <c r="A79" s="120" t="s">
        <v>270</v>
      </c>
      <c r="B79" s="17"/>
      <c r="C79" s="16"/>
      <c r="D79" s="16"/>
      <c r="E79" s="25"/>
      <c r="F79" s="122">
        <f t="shared" si="2"/>
        <v>0</v>
      </c>
      <c r="G79" s="256"/>
      <c r="H79" s="261">
        <f t="shared" si="4"/>
        <v>0</v>
      </c>
      <c r="I79" s="146"/>
      <c r="J79" s="107"/>
    </row>
    <row r="80" spans="1:10" ht="13.8">
      <c r="A80" s="120" t="s">
        <v>225</v>
      </c>
      <c r="B80" s="27" t="s">
        <v>224</v>
      </c>
      <c r="C80" s="23">
        <v>3</v>
      </c>
      <c r="D80" s="16" t="s">
        <v>8</v>
      </c>
      <c r="E80" s="67">
        <v>750</v>
      </c>
      <c r="F80" s="122">
        <f t="shared" si="2"/>
        <v>2250</v>
      </c>
      <c r="G80" s="256">
        <f>'MB KITCHEN AND BAR'!H251</f>
        <v>7</v>
      </c>
      <c r="H80" s="261">
        <f t="shared" si="4"/>
        <v>5250</v>
      </c>
      <c r="I80" s="146"/>
      <c r="J80" s="107"/>
    </row>
    <row r="81" spans="1:10" ht="13.8">
      <c r="A81" s="120"/>
      <c r="B81" s="27"/>
      <c r="C81" s="23"/>
      <c r="D81" s="16"/>
      <c r="E81" s="25"/>
      <c r="F81" s="122"/>
      <c r="G81" s="256"/>
      <c r="H81" s="261"/>
      <c r="I81" s="146"/>
      <c r="J81" s="107"/>
    </row>
    <row r="82" spans="1:10" ht="13.8">
      <c r="A82" s="120" t="s">
        <v>227</v>
      </c>
      <c r="B82" s="27" t="s">
        <v>226</v>
      </c>
      <c r="C82" s="23">
        <v>1</v>
      </c>
      <c r="D82" s="16" t="s">
        <v>8</v>
      </c>
      <c r="E82" s="25">
        <v>550</v>
      </c>
      <c r="F82" s="122">
        <f t="shared" ref="F82:F90" si="6">E82*C82</f>
        <v>550</v>
      </c>
      <c r="G82" s="256">
        <f>'MB KITCHEN AND BAR'!H253</f>
        <v>1</v>
      </c>
      <c r="H82" s="261">
        <f t="shared" si="4"/>
        <v>550</v>
      </c>
      <c r="I82" s="146"/>
      <c r="J82" s="107"/>
    </row>
    <row r="83" spans="1:10" ht="13.8">
      <c r="A83" s="120"/>
      <c r="B83" s="27"/>
      <c r="C83" s="23"/>
      <c r="D83" s="16"/>
      <c r="E83" s="25"/>
      <c r="F83" s="122"/>
      <c r="G83" s="256"/>
      <c r="H83" s="261"/>
      <c r="I83" s="146"/>
      <c r="J83" s="107"/>
    </row>
    <row r="84" spans="1:10" ht="13.8">
      <c r="A84" s="120" t="s">
        <v>36</v>
      </c>
      <c r="B84" s="27" t="s">
        <v>273</v>
      </c>
      <c r="C84" s="23">
        <v>10</v>
      </c>
      <c r="D84" s="16" t="s">
        <v>8</v>
      </c>
      <c r="E84" s="25">
        <v>2250</v>
      </c>
      <c r="F84" s="122">
        <f t="shared" si="6"/>
        <v>22500</v>
      </c>
      <c r="G84" s="256">
        <f>'MB KITCHEN AND BAR'!H255</f>
        <v>10</v>
      </c>
      <c r="H84" s="261">
        <f t="shared" si="4"/>
        <v>22500</v>
      </c>
      <c r="I84" s="146"/>
      <c r="J84" s="107"/>
    </row>
    <row r="85" spans="1:10" ht="13.8">
      <c r="A85" s="120"/>
      <c r="B85" s="27"/>
      <c r="C85" s="23"/>
      <c r="D85" s="16"/>
      <c r="E85" s="25"/>
      <c r="F85" s="122"/>
      <c r="G85" s="256"/>
      <c r="H85" s="261"/>
      <c r="I85" s="146"/>
      <c r="J85" s="107"/>
    </row>
    <row r="86" spans="1:10" ht="13.8">
      <c r="A86" s="120" t="s">
        <v>93</v>
      </c>
      <c r="B86" s="27" t="s">
        <v>272</v>
      </c>
      <c r="C86" s="23">
        <v>5</v>
      </c>
      <c r="D86" s="16" t="s">
        <v>8</v>
      </c>
      <c r="E86" s="67">
        <v>650</v>
      </c>
      <c r="F86" s="122">
        <f t="shared" si="6"/>
        <v>3250</v>
      </c>
      <c r="G86" s="256">
        <f>'MB KITCHEN AND BAR'!H257</f>
        <v>8</v>
      </c>
      <c r="H86" s="261">
        <f t="shared" si="4"/>
        <v>5200</v>
      </c>
      <c r="I86" s="146"/>
      <c r="J86" s="107"/>
    </row>
    <row r="87" spans="1:10" ht="13.8">
      <c r="A87" s="120"/>
      <c r="B87" s="27"/>
      <c r="C87" s="23"/>
      <c r="D87" s="16"/>
      <c r="E87" s="25"/>
      <c r="F87" s="122"/>
      <c r="G87" s="256"/>
      <c r="H87" s="261"/>
      <c r="I87" s="146"/>
      <c r="J87" s="107"/>
    </row>
    <row r="88" spans="1:10" ht="13.8">
      <c r="A88" s="140" t="s">
        <v>95</v>
      </c>
      <c r="B88" s="135" t="s">
        <v>276</v>
      </c>
      <c r="C88" s="136">
        <v>4</v>
      </c>
      <c r="D88" s="136" t="s">
        <v>8</v>
      </c>
      <c r="E88" s="137">
        <v>1450</v>
      </c>
      <c r="F88" s="187">
        <f t="shared" si="6"/>
        <v>5800</v>
      </c>
      <c r="G88" s="257">
        <f>'MB KITCHEN AND BAR'!H259</f>
        <v>0</v>
      </c>
      <c r="H88" s="265">
        <f t="shared" si="4"/>
        <v>0</v>
      </c>
      <c r="I88" s="148" t="s">
        <v>316</v>
      </c>
      <c r="J88" s="107"/>
    </row>
    <row r="89" spans="1:10" ht="13.8">
      <c r="A89" s="120"/>
      <c r="B89" s="27"/>
      <c r="C89" s="23"/>
      <c r="D89" s="16"/>
      <c r="E89" s="25"/>
      <c r="F89" s="122"/>
      <c r="G89" s="256"/>
      <c r="H89" s="261"/>
      <c r="I89" s="146"/>
      <c r="J89" s="107"/>
    </row>
    <row r="90" spans="1:10" ht="13.8">
      <c r="A90" s="140" t="s">
        <v>139</v>
      </c>
      <c r="B90" s="135" t="s">
        <v>275</v>
      </c>
      <c r="C90" s="136">
        <v>1</v>
      </c>
      <c r="D90" s="136" t="s">
        <v>8</v>
      </c>
      <c r="E90" s="137">
        <v>750</v>
      </c>
      <c r="F90" s="187">
        <f t="shared" si="6"/>
        <v>750</v>
      </c>
      <c r="G90" s="257">
        <f>'MB KITCHEN AND BAR'!H261</f>
        <v>0</v>
      </c>
      <c r="H90" s="265">
        <f t="shared" si="4"/>
        <v>0</v>
      </c>
      <c r="I90" s="148" t="s">
        <v>316</v>
      </c>
      <c r="J90" s="107"/>
    </row>
    <row r="91" spans="1:10" ht="13.8">
      <c r="A91" s="120"/>
      <c r="B91" s="27"/>
      <c r="C91" s="23"/>
      <c r="D91" s="16"/>
      <c r="E91" s="25"/>
      <c r="F91" s="122"/>
      <c r="G91" s="256"/>
      <c r="H91" s="261"/>
      <c r="I91" s="146"/>
      <c r="J91" s="107"/>
    </row>
    <row r="92" spans="1:10" ht="14.4" thickBot="1">
      <c r="A92" s="121"/>
      <c r="B92" s="30" t="s">
        <v>50</v>
      </c>
      <c r="C92" s="29"/>
      <c r="D92" s="29"/>
      <c r="E92" s="40"/>
      <c r="F92" s="173">
        <f>SUM(F38:F91)</f>
        <v>88100</v>
      </c>
      <c r="G92" s="258"/>
      <c r="H92" s="266">
        <f>SUM(H41:H90)</f>
        <v>102400</v>
      </c>
      <c r="I92" s="146"/>
      <c r="J92" s="107"/>
    </row>
    <row r="93" spans="1:10" ht="14.4" thickTop="1">
      <c r="A93" s="117"/>
      <c r="B93" s="17"/>
      <c r="C93" s="16"/>
      <c r="D93" s="16"/>
      <c r="E93" s="25"/>
      <c r="F93" s="122"/>
      <c r="G93" s="256"/>
      <c r="H93" s="267"/>
      <c r="I93" s="146"/>
      <c r="J93" s="107"/>
    </row>
    <row r="94" spans="1:10" ht="19.2" customHeight="1">
      <c r="A94" s="241">
        <v>3</v>
      </c>
      <c r="B94" s="242" t="s">
        <v>52</v>
      </c>
      <c r="C94" s="243"/>
      <c r="D94" s="243"/>
      <c r="E94" s="244"/>
      <c r="F94" s="245"/>
      <c r="G94" s="250"/>
      <c r="H94" s="250"/>
      <c r="I94" s="146"/>
      <c r="J94" s="107"/>
    </row>
    <row r="95" spans="1:10" ht="13.8">
      <c r="A95" s="117"/>
      <c r="B95" s="17"/>
      <c r="C95" s="16"/>
      <c r="D95" s="16"/>
      <c r="E95" s="25"/>
      <c r="F95" s="122"/>
      <c r="G95" s="256"/>
      <c r="H95" s="261"/>
      <c r="I95" s="146"/>
      <c r="J95" s="107"/>
    </row>
    <row r="96" spans="1:10" ht="13.8">
      <c r="A96" s="117">
        <v>3.1</v>
      </c>
      <c r="B96" s="24" t="s">
        <v>176</v>
      </c>
      <c r="C96" s="23">
        <v>11</v>
      </c>
      <c r="D96" s="16" t="s">
        <v>8</v>
      </c>
      <c r="E96" s="25">
        <v>805</v>
      </c>
      <c r="F96" s="122">
        <f>E96*C96</f>
        <v>8855</v>
      </c>
      <c r="G96" s="256">
        <f>'MB KITCHEN AND BAR'!H267</f>
        <v>17</v>
      </c>
      <c r="H96" s="261">
        <f>G96*E96</f>
        <v>13685</v>
      </c>
      <c r="I96" s="146"/>
      <c r="J96" s="107"/>
    </row>
    <row r="97" spans="1:10" ht="13.8">
      <c r="A97" s="117"/>
      <c r="B97" s="24" t="s">
        <v>274</v>
      </c>
      <c r="C97" s="16"/>
      <c r="D97" s="16"/>
      <c r="E97" s="25"/>
      <c r="F97" s="122"/>
      <c r="G97" s="256"/>
      <c r="H97" s="261"/>
      <c r="I97" s="146"/>
      <c r="J97" s="107"/>
    </row>
    <row r="98" spans="1:10" ht="13.8">
      <c r="A98" s="117"/>
      <c r="B98" s="24"/>
      <c r="C98" s="16"/>
      <c r="D98" s="16"/>
      <c r="E98" s="25"/>
      <c r="F98" s="122"/>
      <c r="G98" s="256"/>
      <c r="H98" s="261"/>
      <c r="I98" s="146"/>
      <c r="J98" s="107"/>
    </row>
    <row r="99" spans="1:10" ht="13.8">
      <c r="A99" s="117">
        <v>3.2</v>
      </c>
      <c r="B99" s="17" t="s">
        <v>37</v>
      </c>
      <c r="C99" s="23">
        <v>5</v>
      </c>
      <c r="D99" s="16" t="s">
        <v>8</v>
      </c>
      <c r="E99" s="25">
        <v>650</v>
      </c>
      <c r="F99" s="122">
        <f t="shared" ref="F99:F114" si="7">E99*C99</f>
        <v>3250</v>
      </c>
      <c r="G99" s="256">
        <f>'MB KITCHEN AND BAR'!H270</f>
        <v>4</v>
      </c>
      <c r="H99" s="261">
        <f>G99*E99</f>
        <v>2600</v>
      </c>
      <c r="I99" s="146"/>
      <c r="J99" s="107"/>
    </row>
    <row r="100" spans="1:10" ht="13.8">
      <c r="A100" s="117"/>
      <c r="B100" s="17" t="s">
        <v>38</v>
      </c>
      <c r="C100" s="16"/>
      <c r="D100" s="16"/>
      <c r="E100" s="25"/>
      <c r="F100" s="122"/>
      <c r="G100" s="256"/>
      <c r="H100" s="261"/>
      <c r="I100" s="146"/>
      <c r="J100" s="107"/>
    </row>
    <row r="101" spans="1:10" ht="13.8">
      <c r="A101" s="117"/>
      <c r="B101" s="17"/>
      <c r="C101" s="16"/>
      <c r="D101" s="16"/>
      <c r="E101" s="25"/>
      <c r="F101" s="122"/>
      <c r="G101" s="256"/>
      <c r="H101" s="261"/>
      <c r="I101" s="146"/>
      <c r="J101" s="107"/>
    </row>
    <row r="102" spans="1:10" ht="12.75" customHeight="1">
      <c r="A102" s="117">
        <v>3.3</v>
      </c>
      <c r="B102" s="42" t="s">
        <v>211</v>
      </c>
      <c r="C102" s="23">
        <v>240</v>
      </c>
      <c r="D102" s="16" t="s">
        <v>12</v>
      </c>
      <c r="E102" s="25">
        <v>70</v>
      </c>
      <c r="F102" s="122">
        <f t="shared" si="7"/>
        <v>16800</v>
      </c>
      <c r="G102" s="256">
        <f>'MB KITCHEN AND BAR'!H309</f>
        <v>747</v>
      </c>
      <c r="H102" s="261">
        <f>G102*E102</f>
        <v>52290</v>
      </c>
      <c r="I102" s="146"/>
      <c r="J102" s="107"/>
    </row>
    <row r="103" spans="1:10" ht="13.8">
      <c r="A103" s="117"/>
      <c r="B103" s="52"/>
      <c r="C103" s="16"/>
      <c r="D103" s="16"/>
      <c r="E103" s="25"/>
      <c r="F103" s="122"/>
      <c r="G103" s="256"/>
      <c r="H103" s="261"/>
      <c r="I103" s="146"/>
      <c r="J103" s="107"/>
    </row>
    <row r="104" spans="1:10" ht="13.8">
      <c r="A104" s="117"/>
      <c r="B104" s="17"/>
      <c r="C104" s="16"/>
      <c r="D104" s="16"/>
      <c r="E104" s="25"/>
      <c r="F104" s="122"/>
      <c r="G104" s="256"/>
      <c r="H104" s="261"/>
      <c r="I104" s="146"/>
      <c r="J104" s="107"/>
    </row>
    <row r="105" spans="1:10" ht="13.8">
      <c r="A105" s="117">
        <v>3.4</v>
      </c>
      <c r="B105" s="42" t="s">
        <v>212</v>
      </c>
      <c r="C105" s="23">
        <v>75</v>
      </c>
      <c r="D105" s="16" t="s">
        <v>12</v>
      </c>
      <c r="E105" s="25">
        <v>50</v>
      </c>
      <c r="F105" s="122">
        <f t="shared" si="7"/>
        <v>3750</v>
      </c>
      <c r="G105" s="256">
        <f>'MB KITCHEN AND BAR'!H316</f>
        <v>103</v>
      </c>
      <c r="H105" s="261">
        <f>G105*E105</f>
        <v>5150</v>
      </c>
      <c r="I105" s="146"/>
      <c r="J105" s="107"/>
    </row>
    <row r="106" spans="1:10" ht="13.8">
      <c r="A106" s="117"/>
      <c r="B106" s="53"/>
      <c r="C106" s="16"/>
      <c r="D106" s="16"/>
      <c r="E106" s="25"/>
      <c r="F106" s="122"/>
      <c r="G106" s="256"/>
      <c r="H106" s="261"/>
      <c r="I106" s="146"/>
      <c r="J106" s="107"/>
    </row>
    <row r="107" spans="1:10" ht="13.8">
      <c r="A107" s="117"/>
      <c r="B107" s="28"/>
      <c r="C107" s="16"/>
      <c r="D107" s="16"/>
      <c r="E107" s="25"/>
      <c r="F107" s="122"/>
      <c r="G107" s="256"/>
      <c r="H107" s="261"/>
      <c r="I107" s="146"/>
      <c r="J107" s="107"/>
    </row>
    <row r="108" spans="1:10" s="139" customFormat="1" ht="13.8">
      <c r="A108" s="140">
        <v>3.5</v>
      </c>
      <c r="B108" s="135" t="s">
        <v>172</v>
      </c>
      <c r="C108" s="136">
        <v>1</v>
      </c>
      <c r="D108" s="136" t="s">
        <v>5</v>
      </c>
      <c r="E108" s="137">
        <v>600</v>
      </c>
      <c r="F108" s="187">
        <f t="shared" si="7"/>
        <v>600</v>
      </c>
      <c r="G108" s="257"/>
      <c r="H108" s="265">
        <f>G108*E108</f>
        <v>0</v>
      </c>
      <c r="I108" s="148" t="s">
        <v>316</v>
      </c>
      <c r="J108" s="143"/>
    </row>
    <row r="109" spans="1:10" ht="13.8">
      <c r="A109" s="117"/>
      <c r="B109" s="28"/>
      <c r="C109" s="16"/>
      <c r="D109" s="16"/>
      <c r="E109" s="25"/>
      <c r="F109" s="122"/>
      <c r="G109" s="256"/>
      <c r="H109" s="261"/>
      <c r="I109" s="146"/>
      <c r="J109" s="107"/>
    </row>
    <row r="110" spans="1:10" s="139" customFormat="1" ht="13.8">
      <c r="A110" s="140">
        <v>3.6</v>
      </c>
      <c r="B110" s="135" t="s">
        <v>31</v>
      </c>
      <c r="C110" s="136">
        <v>1</v>
      </c>
      <c r="D110" s="136" t="s">
        <v>5</v>
      </c>
      <c r="E110" s="137">
        <v>1000</v>
      </c>
      <c r="F110" s="187">
        <f>E110*C110</f>
        <v>1000</v>
      </c>
      <c r="G110" s="257"/>
      <c r="H110" s="265">
        <f>G110*E110</f>
        <v>0</v>
      </c>
      <c r="I110" s="148" t="s">
        <v>316</v>
      </c>
      <c r="J110" s="143"/>
    </row>
    <row r="111" spans="1:10" ht="13.8">
      <c r="A111" s="117"/>
      <c r="B111" s="28"/>
      <c r="C111" s="16"/>
      <c r="D111" s="16"/>
      <c r="E111" s="25"/>
      <c r="F111" s="122"/>
      <c r="G111" s="256"/>
      <c r="H111" s="261"/>
      <c r="I111" s="146"/>
      <c r="J111" s="107"/>
    </row>
    <row r="112" spans="1:10" s="139" customFormat="1" ht="13.8">
      <c r="A112" s="140">
        <v>3.7</v>
      </c>
      <c r="B112" s="135" t="s">
        <v>32</v>
      </c>
      <c r="C112" s="136">
        <v>1</v>
      </c>
      <c r="D112" s="136" t="s">
        <v>5</v>
      </c>
      <c r="E112" s="137">
        <v>550</v>
      </c>
      <c r="F112" s="187">
        <f t="shared" si="7"/>
        <v>550</v>
      </c>
      <c r="G112" s="257"/>
      <c r="H112" s="265">
        <f>G112*E112</f>
        <v>0</v>
      </c>
      <c r="I112" s="148" t="s">
        <v>316</v>
      </c>
      <c r="J112" s="143"/>
    </row>
    <row r="113" spans="1:10" ht="13.8">
      <c r="A113" s="117"/>
      <c r="B113" s="41"/>
      <c r="C113" s="16"/>
      <c r="D113" s="16"/>
      <c r="E113" s="25"/>
      <c r="F113" s="122"/>
      <c r="G113" s="256"/>
      <c r="H113" s="261"/>
      <c r="I113" s="146"/>
      <c r="J113" s="107"/>
    </row>
    <row r="114" spans="1:10" ht="13.8">
      <c r="A114" s="124">
        <v>3.8</v>
      </c>
      <c r="B114" s="28" t="s">
        <v>39</v>
      </c>
      <c r="C114" s="23">
        <v>10</v>
      </c>
      <c r="D114" s="16" t="s">
        <v>12</v>
      </c>
      <c r="E114" s="25">
        <v>350</v>
      </c>
      <c r="F114" s="122">
        <f t="shared" si="7"/>
        <v>3500</v>
      </c>
      <c r="G114" s="256">
        <f>'MB KITCHEN AND BAR'!H325</f>
        <v>20</v>
      </c>
      <c r="H114" s="261">
        <f>G114*E114</f>
        <v>7000</v>
      </c>
      <c r="I114" s="146"/>
      <c r="J114" s="107"/>
    </row>
    <row r="115" spans="1:10" ht="13.8">
      <c r="A115" s="117"/>
      <c r="B115" s="28"/>
      <c r="C115" s="16"/>
      <c r="D115" s="16"/>
      <c r="E115" s="25"/>
      <c r="F115" s="122"/>
      <c r="G115" s="256"/>
      <c r="H115" s="261"/>
      <c r="I115" s="146"/>
      <c r="J115" s="107"/>
    </row>
    <row r="116" spans="1:10" ht="14.4" thickBot="1">
      <c r="A116" s="121"/>
      <c r="B116" s="30" t="s">
        <v>53</v>
      </c>
      <c r="C116" s="29"/>
      <c r="D116" s="29"/>
      <c r="E116" s="40"/>
      <c r="F116" s="173">
        <f>SUM(F95:F115)</f>
        <v>38305</v>
      </c>
      <c r="G116" s="258"/>
      <c r="H116" s="266">
        <f>SUM(H96:H114)</f>
        <v>80725</v>
      </c>
      <c r="I116" s="146"/>
      <c r="J116" s="107"/>
    </row>
    <row r="117" spans="1:10" ht="14.4" thickTop="1">
      <c r="A117" s="117"/>
      <c r="B117" s="34"/>
      <c r="C117" s="16"/>
      <c r="D117" s="16"/>
      <c r="E117" s="25"/>
      <c r="F117" s="122"/>
      <c r="G117" s="256"/>
      <c r="H117" s="267"/>
      <c r="I117" s="146"/>
      <c r="J117" s="107"/>
    </row>
    <row r="118" spans="1:10" ht="24" customHeight="1">
      <c r="A118" s="241">
        <v>4</v>
      </c>
      <c r="B118" s="242" t="s">
        <v>54</v>
      </c>
      <c r="C118" s="243"/>
      <c r="D118" s="243"/>
      <c r="E118" s="244"/>
      <c r="F118" s="245"/>
      <c r="G118" s="250"/>
      <c r="H118" s="250"/>
      <c r="I118" s="146"/>
      <c r="J118" s="107"/>
    </row>
    <row r="119" spans="1:10" ht="13.8">
      <c r="A119" s="117"/>
      <c r="B119" s="34"/>
      <c r="C119" s="16"/>
      <c r="D119" s="16"/>
      <c r="E119" s="25"/>
      <c r="F119" s="122"/>
      <c r="G119" s="256"/>
      <c r="H119" s="261"/>
      <c r="I119" s="146"/>
      <c r="J119" s="107"/>
    </row>
    <row r="120" spans="1:10" ht="13.8">
      <c r="A120" s="119">
        <v>4.0999999999999996</v>
      </c>
      <c r="B120" s="34" t="s">
        <v>220</v>
      </c>
      <c r="C120" s="16"/>
      <c r="D120" s="16"/>
      <c r="E120" s="25"/>
      <c r="F120" s="122"/>
      <c r="G120" s="256"/>
      <c r="H120" s="261"/>
      <c r="I120" s="146"/>
      <c r="J120" s="107"/>
    </row>
    <row r="121" spans="1:10" ht="13.8">
      <c r="A121" s="117" t="s">
        <v>19</v>
      </c>
      <c r="B121" s="27" t="s">
        <v>507</v>
      </c>
      <c r="C121" s="23">
        <v>10</v>
      </c>
      <c r="D121" s="16" t="s">
        <v>9</v>
      </c>
      <c r="E121" s="25">
        <v>75</v>
      </c>
      <c r="F121" s="122">
        <f>E121*C121</f>
        <v>750</v>
      </c>
      <c r="G121" s="256">
        <f>'MB KITCHEN AND BAR'!H333</f>
        <v>10</v>
      </c>
      <c r="H121" s="261">
        <f t="shared" ref="H121:H126" si="8">G121*E121</f>
        <v>750</v>
      </c>
      <c r="I121" s="146"/>
      <c r="J121" s="107"/>
    </row>
    <row r="122" spans="1:10" ht="13.8">
      <c r="A122" s="117" t="s">
        <v>86</v>
      </c>
      <c r="B122" s="27" t="s">
        <v>508</v>
      </c>
      <c r="C122" s="23">
        <v>23</v>
      </c>
      <c r="D122" s="16" t="s">
        <v>9</v>
      </c>
      <c r="E122" s="25">
        <v>75</v>
      </c>
      <c r="F122" s="122">
        <f t="shared" ref="F122:F130" si="9">C122*E122</f>
        <v>1725</v>
      </c>
      <c r="G122" s="256">
        <f>'MB KITCHEN AND BAR'!H334</f>
        <v>24</v>
      </c>
      <c r="H122" s="261">
        <f t="shared" si="8"/>
        <v>1800</v>
      </c>
      <c r="I122" s="146"/>
      <c r="J122" s="107"/>
    </row>
    <row r="123" spans="1:10" ht="13.8">
      <c r="A123" s="117" t="s">
        <v>188</v>
      </c>
      <c r="B123" s="27" t="s">
        <v>510</v>
      </c>
      <c r="C123" s="23">
        <v>4</v>
      </c>
      <c r="D123" s="16" t="s">
        <v>9</v>
      </c>
      <c r="E123" s="25">
        <v>300</v>
      </c>
      <c r="F123" s="122">
        <f t="shared" si="9"/>
        <v>1200</v>
      </c>
      <c r="G123" s="256">
        <f>'MB KITCHEN AND BAR'!H335</f>
        <v>4</v>
      </c>
      <c r="H123" s="261">
        <f t="shared" si="8"/>
        <v>1200</v>
      </c>
      <c r="I123" s="146"/>
      <c r="J123" s="107"/>
    </row>
    <row r="124" spans="1:10" ht="13.8">
      <c r="A124" s="117" t="s">
        <v>189</v>
      </c>
      <c r="B124" s="27" t="s">
        <v>511</v>
      </c>
      <c r="C124" s="23">
        <v>12</v>
      </c>
      <c r="D124" s="16" t="s">
        <v>9</v>
      </c>
      <c r="E124" s="25">
        <v>300</v>
      </c>
      <c r="F124" s="122">
        <f t="shared" si="9"/>
        <v>3600</v>
      </c>
      <c r="G124" s="256">
        <f>'MB KITCHEN AND BAR'!H336</f>
        <v>12</v>
      </c>
      <c r="H124" s="261">
        <f t="shared" si="8"/>
        <v>3600</v>
      </c>
      <c r="I124" s="146"/>
      <c r="J124" s="107"/>
    </row>
    <row r="125" spans="1:10" ht="13.8">
      <c r="A125" s="117" t="s">
        <v>190</v>
      </c>
      <c r="B125" s="27" t="s">
        <v>509</v>
      </c>
      <c r="C125" s="23">
        <v>12</v>
      </c>
      <c r="D125" s="16" t="s">
        <v>12</v>
      </c>
      <c r="E125" s="25">
        <v>25</v>
      </c>
      <c r="F125" s="122">
        <f t="shared" si="9"/>
        <v>300</v>
      </c>
      <c r="G125" s="256">
        <f>'MB KITCHEN AND BAR'!H337</f>
        <v>3</v>
      </c>
      <c r="H125" s="261">
        <f t="shared" si="8"/>
        <v>75</v>
      </c>
      <c r="I125" s="146"/>
      <c r="J125" s="107"/>
    </row>
    <row r="126" spans="1:10" ht="13.8">
      <c r="A126" s="117" t="s">
        <v>228</v>
      </c>
      <c r="B126" s="27" t="s">
        <v>237</v>
      </c>
      <c r="C126" s="23">
        <v>56</v>
      </c>
      <c r="D126" s="16" t="s">
        <v>9</v>
      </c>
      <c r="E126" s="25">
        <v>50</v>
      </c>
      <c r="F126" s="122">
        <f t="shared" si="9"/>
        <v>2800</v>
      </c>
      <c r="G126" s="256">
        <f>'MB KITCHEN AND BAR'!H338</f>
        <v>56</v>
      </c>
      <c r="H126" s="261">
        <f t="shared" si="8"/>
        <v>2800</v>
      </c>
      <c r="I126" s="146"/>
      <c r="J126" s="107"/>
    </row>
    <row r="127" spans="1:10" ht="13.8">
      <c r="A127" s="117" t="s">
        <v>229</v>
      </c>
      <c r="B127" s="27" t="s">
        <v>512</v>
      </c>
      <c r="C127" s="23">
        <v>4</v>
      </c>
      <c r="D127" s="16" t="s">
        <v>9</v>
      </c>
      <c r="E127" s="25">
        <v>150</v>
      </c>
      <c r="F127" s="122">
        <f t="shared" si="9"/>
        <v>600</v>
      </c>
      <c r="G127" s="256">
        <f>'MB KITCHEN AND BAR'!H339</f>
        <v>4</v>
      </c>
      <c r="H127" s="261">
        <f t="shared" ref="H127:H143" si="10">G127*E127</f>
        <v>600</v>
      </c>
      <c r="I127" s="146"/>
      <c r="J127" s="107"/>
    </row>
    <row r="128" spans="1:10" ht="13.8">
      <c r="A128" s="117" t="s">
        <v>230</v>
      </c>
      <c r="B128" s="27" t="s">
        <v>513</v>
      </c>
      <c r="C128" s="23">
        <v>1</v>
      </c>
      <c r="D128" s="16" t="s">
        <v>9</v>
      </c>
      <c r="E128" s="25">
        <v>150</v>
      </c>
      <c r="F128" s="122">
        <f t="shared" si="9"/>
        <v>150</v>
      </c>
      <c r="G128" s="256">
        <f>'MB KITCHEN AND BAR'!H340</f>
        <v>1</v>
      </c>
      <c r="H128" s="261">
        <f t="shared" si="10"/>
        <v>150</v>
      </c>
      <c r="I128" s="146"/>
      <c r="J128" s="107"/>
    </row>
    <row r="129" spans="1:10" ht="13.8">
      <c r="A129" s="117" t="s">
        <v>231</v>
      </c>
      <c r="B129" s="27" t="s">
        <v>514</v>
      </c>
      <c r="C129" s="23">
        <v>8</v>
      </c>
      <c r="D129" s="16" t="s">
        <v>9</v>
      </c>
      <c r="E129" s="25">
        <v>150</v>
      </c>
      <c r="F129" s="122">
        <f t="shared" si="9"/>
        <v>1200</v>
      </c>
      <c r="G129" s="256">
        <f>'MB KITCHEN AND BAR'!H341</f>
        <v>8</v>
      </c>
      <c r="H129" s="261">
        <f t="shared" si="10"/>
        <v>1200</v>
      </c>
      <c r="I129" s="146"/>
      <c r="J129" s="107"/>
    </row>
    <row r="130" spans="1:10" ht="13.8">
      <c r="A130" s="117" t="s">
        <v>232</v>
      </c>
      <c r="B130" s="27" t="s">
        <v>515</v>
      </c>
      <c r="C130" s="23">
        <v>25</v>
      </c>
      <c r="D130" s="23" t="s">
        <v>284</v>
      </c>
      <c r="E130" s="25">
        <v>150</v>
      </c>
      <c r="F130" s="122">
        <f t="shared" si="9"/>
        <v>3750</v>
      </c>
      <c r="G130" s="256">
        <f>'MB KITCHEN AND BAR'!H342</f>
        <v>10</v>
      </c>
      <c r="H130" s="261">
        <f t="shared" si="10"/>
        <v>1500</v>
      </c>
      <c r="I130" s="146"/>
      <c r="J130" s="107"/>
    </row>
    <row r="131" spans="1:10" ht="13.8">
      <c r="A131" s="117"/>
      <c r="B131" s="17"/>
      <c r="C131" s="16"/>
      <c r="D131" s="16"/>
      <c r="E131" s="25"/>
      <c r="F131" s="122"/>
      <c r="G131" s="256"/>
      <c r="H131" s="261"/>
      <c r="I131" s="146"/>
      <c r="J131" s="107"/>
    </row>
    <row r="132" spans="1:10" ht="13.8" hidden="1">
      <c r="A132" s="119">
        <v>4.2</v>
      </c>
      <c r="B132" s="34" t="s">
        <v>177</v>
      </c>
      <c r="C132" s="16"/>
      <c r="D132" s="16"/>
      <c r="E132" s="25"/>
      <c r="F132" s="122">
        <f t="shared" ref="F132:F137" si="11">E132*C132</f>
        <v>0</v>
      </c>
      <c r="G132" s="256"/>
      <c r="H132" s="261"/>
      <c r="I132" s="146"/>
      <c r="J132" s="107"/>
    </row>
    <row r="133" spans="1:10" ht="13.8" hidden="1">
      <c r="A133" s="119"/>
      <c r="B133" s="34"/>
      <c r="C133" s="16"/>
      <c r="D133" s="16"/>
      <c r="E133" s="25"/>
      <c r="F133" s="122">
        <f t="shared" si="11"/>
        <v>0</v>
      </c>
      <c r="G133" s="256"/>
      <c r="H133" s="261"/>
      <c r="I133" s="146"/>
      <c r="J133" s="107"/>
    </row>
    <row r="134" spans="1:10" ht="13.8" hidden="1">
      <c r="A134" s="120" t="s">
        <v>133</v>
      </c>
      <c r="B134" s="24"/>
      <c r="C134" s="16"/>
      <c r="D134" s="16" t="s">
        <v>9</v>
      </c>
      <c r="E134" s="25"/>
      <c r="F134" s="122">
        <f t="shared" ref="F134" si="12">E134*C134</f>
        <v>0</v>
      </c>
      <c r="G134" s="256"/>
      <c r="H134" s="261"/>
      <c r="I134" s="146"/>
      <c r="J134" s="107"/>
    </row>
    <row r="135" spans="1:10" ht="13.8" hidden="1">
      <c r="A135" s="120"/>
      <c r="B135" s="42"/>
      <c r="C135" s="16"/>
      <c r="D135" s="16"/>
      <c r="E135" s="25"/>
      <c r="F135" s="122"/>
      <c r="G135" s="256"/>
      <c r="H135" s="261"/>
      <c r="I135" s="146"/>
      <c r="J135" s="107"/>
    </row>
    <row r="136" spans="1:10" ht="13.8" hidden="1">
      <c r="A136" s="120" t="s">
        <v>97</v>
      </c>
      <c r="B136" s="24"/>
      <c r="C136" s="23"/>
      <c r="D136" s="16" t="s">
        <v>9</v>
      </c>
      <c r="E136" s="25"/>
      <c r="F136" s="122">
        <f t="shared" si="11"/>
        <v>0</v>
      </c>
      <c r="G136" s="256"/>
      <c r="H136" s="261"/>
      <c r="I136" s="146"/>
      <c r="J136" s="107"/>
    </row>
    <row r="137" spans="1:10" ht="13.8" hidden="1">
      <c r="A137" s="120"/>
      <c r="B137" s="17"/>
      <c r="C137" s="16"/>
      <c r="D137" s="16"/>
      <c r="E137" s="25"/>
      <c r="F137" s="122">
        <f t="shared" si="11"/>
        <v>0</v>
      </c>
      <c r="G137" s="256"/>
      <c r="H137" s="261"/>
      <c r="I137" s="146"/>
      <c r="J137" s="107"/>
    </row>
    <row r="138" spans="1:10" ht="13.8" hidden="1">
      <c r="A138" s="120"/>
      <c r="B138" s="39"/>
      <c r="C138" s="16"/>
      <c r="D138" s="16"/>
      <c r="E138" s="25"/>
      <c r="F138" s="122"/>
      <c r="G138" s="256"/>
      <c r="H138" s="261"/>
      <c r="I138" s="146"/>
      <c r="J138" s="107"/>
    </row>
    <row r="139" spans="1:10" ht="13.8" hidden="1">
      <c r="A139" s="120"/>
      <c r="B139" s="39"/>
      <c r="C139" s="16"/>
      <c r="D139" s="16"/>
      <c r="E139" s="25"/>
      <c r="F139" s="122"/>
      <c r="G139" s="256"/>
      <c r="H139" s="261"/>
      <c r="I139" s="146"/>
      <c r="J139" s="107"/>
    </row>
    <row r="140" spans="1:10" ht="13.8">
      <c r="A140" s="119">
        <v>4.2</v>
      </c>
      <c r="B140" s="34" t="s">
        <v>277</v>
      </c>
      <c r="C140" s="16"/>
      <c r="D140" s="16"/>
      <c r="E140" s="25"/>
      <c r="F140" s="122"/>
      <c r="G140" s="256"/>
      <c r="H140" s="261"/>
      <c r="I140" s="146"/>
      <c r="J140" s="107"/>
    </row>
    <row r="141" spans="1:10" ht="14.25" customHeight="1">
      <c r="A141" s="117"/>
      <c r="B141" s="17"/>
      <c r="C141" s="16"/>
      <c r="D141" s="16"/>
      <c r="E141" s="25"/>
      <c r="F141" s="122"/>
      <c r="G141" s="256"/>
      <c r="H141" s="261"/>
      <c r="I141" s="146"/>
      <c r="J141" s="107"/>
    </row>
    <row r="142" spans="1:10" s="139" customFormat="1" ht="13.8">
      <c r="A142" s="140" t="s">
        <v>133</v>
      </c>
      <c r="B142" s="135" t="s">
        <v>243</v>
      </c>
      <c r="C142" s="136">
        <v>6</v>
      </c>
      <c r="D142" s="136" t="s">
        <v>9</v>
      </c>
      <c r="E142" s="137">
        <v>1</v>
      </c>
      <c r="F142" s="187">
        <f>E142*C142</f>
        <v>6</v>
      </c>
      <c r="G142" s="257">
        <v>0</v>
      </c>
      <c r="H142" s="265">
        <f t="shared" si="10"/>
        <v>0</v>
      </c>
      <c r="I142" s="148" t="s">
        <v>316</v>
      </c>
      <c r="J142" s="143"/>
    </row>
    <row r="143" spans="1:10" ht="13.8">
      <c r="A143" s="120" t="s">
        <v>97</v>
      </c>
      <c r="B143" s="27" t="s">
        <v>292</v>
      </c>
      <c r="C143" s="23">
        <v>4</v>
      </c>
      <c r="D143" s="23" t="s">
        <v>9</v>
      </c>
      <c r="E143" s="25">
        <v>400</v>
      </c>
      <c r="F143" s="122">
        <f>E143*C143</f>
        <v>1600</v>
      </c>
      <c r="G143" s="256">
        <f>'MB KITCHEN AND BAR'!H355</f>
        <v>4</v>
      </c>
      <c r="H143" s="261">
        <f t="shared" si="10"/>
        <v>1600</v>
      </c>
      <c r="I143" s="146"/>
      <c r="J143" s="107"/>
    </row>
    <row r="144" spans="1:10" ht="13.8">
      <c r="A144" s="120"/>
      <c r="B144" s="27"/>
      <c r="C144" s="23"/>
      <c r="D144" s="23"/>
      <c r="E144" s="25"/>
      <c r="F144" s="122"/>
      <c r="G144" s="256"/>
      <c r="H144" s="261"/>
      <c r="I144" s="146"/>
      <c r="J144" s="107"/>
    </row>
    <row r="145" spans="1:10" ht="14.4" thickBot="1">
      <c r="A145" s="121"/>
      <c r="B145" s="30" t="s">
        <v>55</v>
      </c>
      <c r="C145" s="29"/>
      <c r="D145" s="29"/>
      <c r="E145" s="40"/>
      <c r="F145" s="173">
        <f>SUM(F121:F144)</f>
        <v>17681</v>
      </c>
      <c r="G145" s="258"/>
      <c r="H145" s="266">
        <f>SUM(H121:H143)</f>
        <v>15275</v>
      </c>
      <c r="I145" s="146"/>
      <c r="J145" s="107"/>
    </row>
    <row r="146" spans="1:10" ht="14.4" thickTop="1">
      <c r="A146" s="117"/>
      <c r="B146" s="34"/>
      <c r="C146" s="16"/>
      <c r="D146" s="16"/>
      <c r="E146" s="25"/>
      <c r="F146" s="122"/>
      <c r="G146" s="256"/>
      <c r="H146" s="267"/>
      <c r="I146" s="146"/>
      <c r="J146" s="107"/>
    </row>
    <row r="147" spans="1:10" ht="22.2" customHeight="1">
      <c r="A147" s="241">
        <v>5</v>
      </c>
      <c r="B147" s="242" t="s">
        <v>57</v>
      </c>
      <c r="C147" s="243"/>
      <c r="D147" s="243"/>
      <c r="E147" s="244"/>
      <c r="F147" s="245"/>
      <c r="G147" s="250"/>
      <c r="H147" s="250"/>
      <c r="I147" s="146"/>
      <c r="J147" s="107"/>
    </row>
    <row r="148" spans="1:10" ht="13.8">
      <c r="A148" s="117"/>
      <c r="B148" s="34"/>
      <c r="C148" s="16"/>
      <c r="D148" s="16"/>
      <c r="E148" s="25"/>
      <c r="F148" s="122"/>
      <c r="G148" s="256"/>
      <c r="H148" s="261"/>
      <c r="I148" s="146"/>
      <c r="J148" s="107"/>
    </row>
    <row r="149" spans="1:10" ht="22.5" customHeight="1">
      <c r="A149" s="119">
        <v>5.0999999999999996</v>
      </c>
      <c r="B149" s="41" t="s">
        <v>126</v>
      </c>
      <c r="C149" s="16"/>
      <c r="D149" s="16"/>
      <c r="E149" s="25"/>
      <c r="F149" s="122"/>
      <c r="G149" s="256"/>
      <c r="H149" s="261"/>
      <c r="I149" s="146"/>
      <c r="J149" s="107"/>
    </row>
    <row r="150" spans="1:10" ht="13.8">
      <c r="A150" s="119"/>
      <c r="B150" s="41"/>
      <c r="C150" s="16"/>
      <c r="D150" s="16"/>
      <c r="E150" s="25"/>
      <c r="F150" s="122"/>
      <c r="G150" s="256"/>
      <c r="H150" s="261"/>
      <c r="I150" s="146"/>
      <c r="J150" s="107"/>
    </row>
    <row r="151" spans="1:10" ht="53.25" customHeight="1">
      <c r="A151" s="120" t="s">
        <v>127</v>
      </c>
      <c r="B151" s="27" t="s">
        <v>282</v>
      </c>
      <c r="C151" s="23">
        <v>1</v>
      </c>
      <c r="D151" s="16" t="s">
        <v>5</v>
      </c>
      <c r="E151" s="26">
        <v>185000</v>
      </c>
      <c r="F151" s="122">
        <f>E151*C151</f>
        <v>185000</v>
      </c>
      <c r="G151" s="256">
        <f>'MB KITCHEN AND BAR'!H370</f>
        <v>1</v>
      </c>
      <c r="H151" s="261">
        <f>G151*E151</f>
        <v>185000</v>
      </c>
      <c r="I151" s="146"/>
      <c r="J151" s="107"/>
    </row>
    <row r="152" spans="1:10" ht="53.25" hidden="1" customHeight="1">
      <c r="A152" s="117"/>
      <c r="B152" s="27" t="s">
        <v>191</v>
      </c>
      <c r="C152" s="23">
        <v>0</v>
      </c>
      <c r="D152" s="16" t="s">
        <v>5</v>
      </c>
      <c r="E152" s="26"/>
      <c r="F152" s="122">
        <f t="shared" ref="F152:F153" si="13">E152*C152</f>
        <v>0</v>
      </c>
      <c r="G152" s="256"/>
      <c r="H152" s="261"/>
      <c r="I152" s="146"/>
      <c r="J152" s="107"/>
    </row>
    <row r="153" spans="1:10" ht="53.25" hidden="1" customHeight="1">
      <c r="A153" s="117"/>
      <c r="B153" s="27" t="s">
        <v>178</v>
      </c>
      <c r="C153" s="23">
        <v>0</v>
      </c>
      <c r="D153" s="16" t="s">
        <v>5</v>
      </c>
      <c r="E153" s="26"/>
      <c r="F153" s="122">
        <f t="shared" si="13"/>
        <v>0</v>
      </c>
      <c r="G153" s="256"/>
      <c r="H153" s="261"/>
      <c r="I153" s="146"/>
      <c r="J153" s="107"/>
    </row>
    <row r="154" spans="1:10" ht="13.8" hidden="1">
      <c r="A154" s="117"/>
      <c r="B154" s="17"/>
      <c r="C154" s="16"/>
      <c r="D154" s="16"/>
      <c r="E154" s="26"/>
      <c r="F154" s="122">
        <f t="shared" ref="F154:F204" si="14">E154*C154</f>
        <v>0</v>
      </c>
      <c r="G154" s="256"/>
      <c r="H154" s="261"/>
      <c r="I154" s="146"/>
      <c r="J154" s="107"/>
    </row>
    <row r="155" spans="1:10" ht="13.8">
      <c r="A155" s="117"/>
      <c r="B155" s="17"/>
      <c r="C155" s="16"/>
      <c r="D155" s="16"/>
      <c r="E155" s="26"/>
      <c r="F155" s="122"/>
      <c r="G155" s="256"/>
      <c r="H155" s="261"/>
      <c r="I155" s="146"/>
      <c r="J155" s="107"/>
    </row>
    <row r="156" spans="1:10" ht="26.4">
      <c r="A156" s="119">
        <v>5.2</v>
      </c>
      <c r="B156" s="41" t="s">
        <v>129</v>
      </c>
      <c r="C156" s="16"/>
      <c r="D156" s="16"/>
      <c r="E156" s="26"/>
      <c r="F156" s="122"/>
      <c r="G156" s="256"/>
      <c r="H156" s="261"/>
      <c r="I156" s="146"/>
      <c r="J156" s="107"/>
    </row>
    <row r="157" spans="1:10" ht="13.8">
      <c r="A157" s="117"/>
      <c r="B157" s="17"/>
      <c r="C157" s="16"/>
      <c r="D157" s="16"/>
      <c r="E157" s="26"/>
      <c r="F157" s="122"/>
      <c r="G157" s="256"/>
      <c r="H157" s="261"/>
      <c r="I157" s="146"/>
      <c r="J157" s="107"/>
    </row>
    <row r="158" spans="1:10" ht="14.25" customHeight="1">
      <c r="A158" s="120" t="s">
        <v>100</v>
      </c>
      <c r="B158" s="24" t="s">
        <v>244</v>
      </c>
      <c r="C158" s="23">
        <v>1</v>
      </c>
      <c r="D158" s="16" t="s">
        <v>41</v>
      </c>
      <c r="E158" s="51">
        <v>27500</v>
      </c>
      <c r="F158" s="122">
        <f t="shared" si="14"/>
        <v>27500</v>
      </c>
      <c r="G158" s="256">
        <f>'MB KITCHEN AND BAR'!H374</f>
        <v>1</v>
      </c>
      <c r="H158" s="261">
        <f>G158*E158</f>
        <v>27500</v>
      </c>
      <c r="I158" s="146"/>
      <c r="J158" s="107"/>
    </row>
    <row r="159" spans="1:10" ht="14.25" customHeight="1">
      <c r="A159" s="117"/>
      <c r="B159" s="24" t="s">
        <v>245</v>
      </c>
      <c r="C159" s="23"/>
      <c r="D159" s="16"/>
      <c r="E159" s="26"/>
      <c r="F159" s="122"/>
      <c r="G159" s="256"/>
      <c r="H159" s="261"/>
      <c r="I159" s="146"/>
      <c r="J159" s="107"/>
    </row>
    <row r="160" spans="1:10" ht="14.25" customHeight="1">
      <c r="A160" s="117"/>
      <c r="B160" s="24" t="s">
        <v>193</v>
      </c>
      <c r="C160" s="23"/>
      <c r="D160" s="16"/>
      <c r="E160" s="26"/>
      <c r="F160" s="122"/>
      <c r="G160" s="256"/>
      <c r="H160" s="261"/>
      <c r="I160" s="146"/>
      <c r="J160" s="107"/>
    </row>
    <row r="161" spans="1:10" ht="13.8">
      <c r="A161" s="117"/>
      <c r="B161" s="24"/>
      <c r="C161" s="16"/>
      <c r="D161" s="16"/>
      <c r="E161" s="26"/>
      <c r="F161" s="122"/>
      <c r="G161" s="256"/>
      <c r="H161" s="261"/>
      <c r="I161" s="146"/>
      <c r="J161" s="107"/>
    </row>
    <row r="162" spans="1:10" ht="13.8">
      <c r="A162" s="120" t="s">
        <v>148</v>
      </c>
      <c r="B162" s="24" t="s">
        <v>246</v>
      </c>
      <c r="C162" s="23">
        <v>1</v>
      </c>
      <c r="D162" s="16" t="s">
        <v>5</v>
      </c>
      <c r="E162" s="51">
        <v>28000</v>
      </c>
      <c r="F162" s="122">
        <f t="shared" si="14"/>
        <v>28000</v>
      </c>
      <c r="G162" s="256">
        <f>'MB KITCHEN AND BAR'!H378</f>
        <v>1</v>
      </c>
      <c r="H162" s="261">
        <f>G162*E162</f>
        <v>28000</v>
      </c>
      <c r="I162" s="146"/>
      <c r="J162" s="107"/>
    </row>
    <row r="163" spans="1:10" ht="13.8">
      <c r="A163" s="117"/>
      <c r="B163" s="24" t="s">
        <v>247</v>
      </c>
      <c r="C163" s="16"/>
      <c r="D163" s="16"/>
      <c r="E163" s="26"/>
      <c r="F163" s="122"/>
      <c r="G163" s="256"/>
      <c r="H163" s="261"/>
      <c r="I163" s="146"/>
      <c r="J163" s="107"/>
    </row>
    <row r="164" spans="1:10" ht="13.8">
      <c r="A164" s="117"/>
      <c r="B164" s="24" t="s">
        <v>193</v>
      </c>
      <c r="C164" s="16"/>
      <c r="D164" s="16"/>
      <c r="E164" s="26"/>
      <c r="F164" s="122"/>
      <c r="G164" s="256"/>
      <c r="H164" s="261"/>
      <c r="I164" s="146"/>
      <c r="J164" s="107"/>
    </row>
    <row r="165" spans="1:10" ht="13.8">
      <c r="A165" s="117"/>
      <c r="B165" s="17"/>
      <c r="C165" s="16"/>
      <c r="D165" s="16"/>
      <c r="E165" s="26"/>
      <c r="F165" s="122"/>
      <c r="G165" s="256"/>
      <c r="H165" s="261"/>
      <c r="I165" s="146"/>
      <c r="J165" s="107"/>
    </row>
    <row r="166" spans="1:10" ht="13.8">
      <c r="A166" s="120" t="s">
        <v>425</v>
      </c>
      <c r="B166" s="24" t="s">
        <v>248</v>
      </c>
      <c r="C166" s="23">
        <v>1</v>
      </c>
      <c r="D166" s="16" t="s">
        <v>5</v>
      </c>
      <c r="E166" s="51">
        <v>37000</v>
      </c>
      <c r="F166" s="122">
        <f t="shared" si="14"/>
        <v>37000</v>
      </c>
      <c r="G166" s="256">
        <f>'MB KITCHEN AND BAR'!H378</f>
        <v>1</v>
      </c>
      <c r="H166" s="261">
        <f>G166*E166</f>
        <v>37000</v>
      </c>
      <c r="I166" s="146"/>
      <c r="J166" s="107"/>
    </row>
    <row r="167" spans="1:10" ht="13.8">
      <c r="A167" s="117"/>
      <c r="B167" s="24" t="s">
        <v>249</v>
      </c>
      <c r="C167" s="16"/>
      <c r="D167" s="16"/>
      <c r="E167" s="26"/>
      <c r="F167" s="122"/>
      <c r="G167" s="256"/>
      <c r="H167" s="261"/>
      <c r="I167" s="146"/>
      <c r="J167" s="107"/>
    </row>
    <row r="168" spans="1:10" ht="13.8">
      <c r="A168" s="117"/>
      <c r="B168" s="24" t="s">
        <v>217</v>
      </c>
      <c r="C168" s="16"/>
      <c r="D168" s="16"/>
      <c r="E168" s="26"/>
      <c r="F168" s="122"/>
      <c r="G168" s="256"/>
      <c r="H168" s="261"/>
      <c r="I168" s="146"/>
      <c r="J168" s="107"/>
    </row>
    <row r="169" spans="1:10" ht="13.8">
      <c r="A169" s="117"/>
      <c r="B169" s="24"/>
      <c r="C169" s="16"/>
      <c r="D169" s="16"/>
      <c r="E169" s="26"/>
      <c r="F169" s="122"/>
      <c r="G169" s="256"/>
      <c r="H169" s="261"/>
      <c r="I169" s="146"/>
      <c r="J169" s="107"/>
    </row>
    <row r="170" spans="1:10" ht="13.8">
      <c r="A170" s="120" t="s">
        <v>101</v>
      </c>
      <c r="B170" s="24" t="s">
        <v>251</v>
      </c>
      <c r="C170" s="23">
        <v>1</v>
      </c>
      <c r="D170" s="16" t="s">
        <v>5</v>
      </c>
      <c r="E170" s="51">
        <v>30000</v>
      </c>
      <c r="F170" s="122">
        <f t="shared" ref="F170" si="15">E170*C170</f>
        <v>30000</v>
      </c>
      <c r="G170" s="256">
        <f>'MB KITCHEN AND BAR'!H382</f>
        <v>1</v>
      </c>
      <c r="H170" s="261">
        <f>G170*E170</f>
        <v>30000</v>
      </c>
      <c r="I170" s="146"/>
      <c r="J170" s="107"/>
    </row>
    <row r="171" spans="1:10" ht="13.8">
      <c r="A171" s="117"/>
      <c r="B171" s="24" t="s">
        <v>250</v>
      </c>
      <c r="C171" s="16"/>
      <c r="D171" s="16"/>
      <c r="E171" s="26"/>
      <c r="F171" s="122"/>
      <c r="G171" s="256"/>
      <c r="H171" s="261"/>
      <c r="I171" s="146"/>
      <c r="J171" s="107"/>
    </row>
    <row r="172" spans="1:10" ht="13.8">
      <c r="A172" s="117"/>
      <c r="B172" s="24" t="s">
        <v>194</v>
      </c>
      <c r="C172" s="16"/>
      <c r="D172" s="16"/>
      <c r="E172" s="26"/>
      <c r="F172" s="122"/>
      <c r="G172" s="256"/>
      <c r="H172" s="261"/>
      <c r="I172" s="146"/>
      <c r="J172" s="107"/>
    </row>
    <row r="173" spans="1:10" ht="13.8">
      <c r="A173" s="117"/>
      <c r="B173" s="17"/>
      <c r="C173" s="16"/>
      <c r="D173" s="16"/>
      <c r="E173" s="26"/>
      <c r="F173" s="122"/>
      <c r="G173" s="256"/>
      <c r="H173" s="261"/>
      <c r="I173" s="146"/>
      <c r="J173" s="107"/>
    </row>
    <row r="174" spans="1:10" ht="13.8" hidden="1">
      <c r="A174" s="120" t="s">
        <v>101</v>
      </c>
      <c r="B174" s="49" t="s">
        <v>202</v>
      </c>
      <c r="C174" s="23">
        <v>0</v>
      </c>
      <c r="D174" s="16" t="s">
        <v>5</v>
      </c>
      <c r="E174" s="26"/>
      <c r="F174" s="122">
        <f t="shared" si="14"/>
        <v>0</v>
      </c>
      <c r="G174" s="256"/>
      <c r="H174" s="261"/>
      <c r="I174" s="146"/>
      <c r="J174" s="107"/>
    </row>
    <row r="175" spans="1:10" ht="13.8" hidden="1">
      <c r="A175" s="120"/>
      <c r="B175" s="24" t="s">
        <v>203</v>
      </c>
      <c r="C175" s="23"/>
      <c r="D175" s="16"/>
      <c r="E175" s="26"/>
      <c r="F175" s="122">
        <f t="shared" si="14"/>
        <v>0</v>
      </c>
      <c r="G175" s="256"/>
      <c r="H175" s="261"/>
      <c r="I175" s="146"/>
      <c r="J175" s="107"/>
    </row>
    <row r="176" spans="1:10" ht="13.8" hidden="1">
      <c r="A176" s="117"/>
      <c r="B176" s="24" t="s">
        <v>194</v>
      </c>
      <c r="C176" s="16"/>
      <c r="D176" s="16"/>
      <c r="E176" s="26"/>
      <c r="F176" s="122">
        <f t="shared" si="14"/>
        <v>0</v>
      </c>
      <c r="G176" s="256"/>
      <c r="H176" s="261"/>
      <c r="I176" s="146"/>
      <c r="J176" s="107"/>
    </row>
    <row r="177" spans="1:10" ht="13.8" hidden="1">
      <c r="A177" s="117"/>
      <c r="B177" s="17"/>
      <c r="C177" s="16"/>
      <c r="D177" s="16"/>
      <c r="E177" s="26"/>
      <c r="F177" s="122">
        <f t="shared" si="14"/>
        <v>0</v>
      </c>
      <c r="G177" s="256"/>
      <c r="H177" s="261"/>
      <c r="I177" s="146"/>
      <c r="J177" s="107"/>
    </row>
    <row r="178" spans="1:10" ht="13.8" hidden="1">
      <c r="A178" s="120" t="s">
        <v>102</v>
      </c>
      <c r="B178" s="24" t="s">
        <v>192</v>
      </c>
      <c r="C178" s="23">
        <v>0</v>
      </c>
      <c r="D178" s="16" t="s">
        <v>5</v>
      </c>
      <c r="E178" s="26"/>
      <c r="F178" s="122">
        <f t="shared" si="14"/>
        <v>0</v>
      </c>
      <c r="G178" s="256"/>
      <c r="H178" s="261"/>
      <c r="I178" s="146"/>
      <c r="J178" s="107"/>
    </row>
    <row r="179" spans="1:10" ht="13.8" hidden="1">
      <c r="A179" s="120"/>
      <c r="B179" s="24" t="s">
        <v>195</v>
      </c>
      <c r="C179" s="23"/>
      <c r="D179" s="16"/>
      <c r="E179" s="26"/>
      <c r="F179" s="122">
        <f t="shared" si="14"/>
        <v>0</v>
      </c>
      <c r="G179" s="256"/>
      <c r="H179" s="261"/>
      <c r="I179" s="146"/>
      <c r="J179" s="107"/>
    </row>
    <row r="180" spans="1:10" ht="13.8" hidden="1">
      <c r="A180" s="117"/>
      <c r="B180" s="24" t="s">
        <v>193</v>
      </c>
      <c r="C180" s="16"/>
      <c r="D180" s="16"/>
      <c r="E180" s="26"/>
      <c r="F180" s="122">
        <f t="shared" si="14"/>
        <v>0</v>
      </c>
      <c r="G180" s="256"/>
      <c r="H180" s="261"/>
      <c r="I180" s="146"/>
      <c r="J180" s="107"/>
    </row>
    <row r="181" spans="1:10" ht="13.8" hidden="1">
      <c r="A181" s="117"/>
      <c r="B181" s="24"/>
      <c r="C181" s="16"/>
      <c r="D181" s="16"/>
      <c r="E181" s="26"/>
      <c r="F181" s="122">
        <f t="shared" si="14"/>
        <v>0</v>
      </c>
      <c r="G181" s="256"/>
      <c r="H181" s="261"/>
      <c r="I181" s="146"/>
      <c r="J181" s="107"/>
    </row>
    <row r="182" spans="1:10" ht="13.8" hidden="1">
      <c r="A182" s="120" t="s">
        <v>103</v>
      </c>
      <c r="B182" s="24" t="s">
        <v>163</v>
      </c>
      <c r="C182" s="23">
        <v>0</v>
      </c>
      <c r="D182" s="23" t="s">
        <v>5</v>
      </c>
      <c r="E182" s="26"/>
      <c r="F182" s="122">
        <f t="shared" si="14"/>
        <v>0</v>
      </c>
      <c r="G182" s="256"/>
      <c r="H182" s="261"/>
      <c r="I182" s="146"/>
      <c r="J182" s="107"/>
    </row>
    <row r="183" spans="1:10" ht="13.8" hidden="1">
      <c r="A183" s="117"/>
      <c r="B183" s="24" t="s">
        <v>171</v>
      </c>
      <c r="C183" s="16"/>
      <c r="D183" s="16"/>
      <c r="E183" s="26"/>
      <c r="F183" s="122">
        <f t="shared" si="14"/>
        <v>0</v>
      </c>
      <c r="G183" s="256"/>
      <c r="H183" s="261"/>
      <c r="I183" s="146"/>
      <c r="J183" s="107"/>
    </row>
    <row r="184" spans="1:10" ht="13.8" hidden="1">
      <c r="A184" s="117"/>
      <c r="B184" s="24" t="s">
        <v>150</v>
      </c>
      <c r="C184" s="16"/>
      <c r="D184" s="16"/>
      <c r="E184" s="26"/>
      <c r="F184" s="122">
        <f t="shared" si="14"/>
        <v>0</v>
      </c>
      <c r="G184" s="256"/>
      <c r="H184" s="261"/>
      <c r="I184" s="146"/>
      <c r="J184" s="107"/>
    </row>
    <row r="185" spans="1:10" ht="13.8" hidden="1">
      <c r="A185" s="117"/>
      <c r="B185" s="24"/>
      <c r="C185" s="16"/>
      <c r="D185" s="16"/>
      <c r="E185" s="26"/>
      <c r="F185" s="122">
        <f t="shared" si="14"/>
        <v>0</v>
      </c>
      <c r="G185" s="256"/>
      <c r="H185" s="261"/>
      <c r="I185" s="146"/>
      <c r="J185" s="107"/>
    </row>
    <row r="186" spans="1:10" ht="13.8" hidden="1">
      <c r="A186" s="120" t="s">
        <v>151</v>
      </c>
      <c r="B186" s="17" t="s">
        <v>69</v>
      </c>
      <c r="C186" s="16">
        <v>0</v>
      </c>
      <c r="D186" s="16" t="s">
        <v>8</v>
      </c>
      <c r="E186" s="26"/>
      <c r="F186" s="122"/>
      <c r="G186" s="256"/>
      <c r="H186" s="261"/>
      <c r="I186" s="146"/>
      <c r="J186" s="107"/>
    </row>
    <row r="187" spans="1:10" ht="13.8" hidden="1">
      <c r="A187" s="120"/>
      <c r="B187" s="17"/>
      <c r="C187" s="16"/>
      <c r="D187" s="16"/>
      <c r="E187" s="26"/>
      <c r="F187" s="122">
        <f t="shared" si="14"/>
        <v>0</v>
      </c>
      <c r="G187" s="256"/>
      <c r="H187" s="261"/>
      <c r="I187" s="146"/>
      <c r="J187" s="107"/>
    </row>
    <row r="188" spans="1:10" ht="13.8">
      <c r="A188" s="120" t="s">
        <v>102</v>
      </c>
      <c r="B188" s="24" t="s">
        <v>252</v>
      </c>
      <c r="C188" s="23">
        <v>1</v>
      </c>
      <c r="D188" s="16" t="s">
        <v>5</v>
      </c>
      <c r="E188" s="51">
        <v>11000</v>
      </c>
      <c r="F188" s="122">
        <v>11000</v>
      </c>
      <c r="G188" s="256">
        <f>'MB KITCHEN AND BAR'!H400</f>
        <v>1</v>
      </c>
      <c r="H188" s="261">
        <f>G188*E188</f>
        <v>11000</v>
      </c>
      <c r="I188" s="146"/>
      <c r="J188" s="107"/>
    </row>
    <row r="189" spans="1:10" ht="13.8">
      <c r="A189" s="117"/>
      <c r="B189" s="24" t="s">
        <v>253</v>
      </c>
      <c r="C189" s="16"/>
      <c r="D189" s="16"/>
      <c r="E189" s="26"/>
      <c r="F189" s="122"/>
      <c r="G189" s="256"/>
      <c r="H189" s="261"/>
      <c r="I189" s="146"/>
      <c r="J189" s="107"/>
    </row>
    <row r="190" spans="1:10" ht="13.8">
      <c r="A190" s="117"/>
      <c r="B190" s="24" t="s">
        <v>233</v>
      </c>
      <c r="C190" s="16"/>
      <c r="D190" s="16"/>
      <c r="E190" s="26"/>
      <c r="F190" s="122"/>
      <c r="G190" s="256"/>
      <c r="H190" s="261"/>
      <c r="I190" s="146"/>
      <c r="J190" s="107"/>
    </row>
    <row r="191" spans="1:10" ht="13.8">
      <c r="A191" s="117"/>
      <c r="B191" s="24"/>
      <c r="C191" s="16"/>
      <c r="D191" s="16"/>
      <c r="E191" s="26"/>
      <c r="F191" s="122"/>
      <c r="G191" s="256"/>
      <c r="H191" s="261"/>
      <c r="I191" s="146"/>
      <c r="J191" s="107"/>
    </row>
    <row r="192" spans="1:10" ht="26.4">
      <c r="A192" s="120" t="s">
        <v>103</v>
      </c>
      <c r="B192" s="24" t="s">
        <v>295</v>
      </c>
      <c r="C192" s="16">
        <v>1</v>
      </c>
      <c r="D192" s="16" t="s">
        <v>8</v>
      </c>
      <c r="E192" s="26">
        <v>147000</v>
      </c>
      <c r="F192" s="122">
        <v>147000</v>
      </c>
      <c r="G192" s="256">
        <f>'MB KITCHEN AND BAR'!H404</f>
        <v>1</v>
      </c>
      <c r="H192" s="261">
        <f>G192*E192</f>
        <v>147000</v>
      </c>
      <c r="I192" s="146"/>
      <c r="J192" s="107"/>
    </row>
    <row r="193" spans="1:10" ht="13.8">
      <c r="A193" s="117"/>
      <c r="B193" s="24"/>
      <c r="C193" s="16"/>
      <c r="D193" s="16"/>
      <c r="E193" s="26"/>
      <c r="F193" s="122"/>
      <c r="G193" s="256"/>
      <c r="H193" s="261"/>
      <c r="I193" s="146"/>
      <c r="J193" s="107"/>
    </row>
    <row r="194" spans="1:10" ht="26.4" hidden="1">
      <c r="A194" s="120" t="s">
        <v>141</v>
      </c>
      <c r="B194" s="27" t="s">
        <v>152</v>
      </c>
      <c r="C194" s="16">
        <v>0</v>
      </c>
      <c r="D194" s="16" t="s">
        <v>8</v>
      </c>
      <c r="E194" s="25"/>
      <c r="F194" s="122"/>
      <c r="G194" s="256"/>
      <c r="H194" s="261"/>
      <c r="I194" s="146"/>
      <c r="J194" s="107"/>
    </row>
    <row r="195" spans="1:10" ht="12" hidden="1" customHeight="1">
      <c r="A195" s="117"/>
      <c r="B195" s="17"/>
      <c r="C195" s="16"/>
      <c r="D195" s="16"/>
      <c r="E195" s="25"/>
      <c r="F195" s="122">
        <f t="shared" si="14"/>
        <v>0</v>
      </c>
      <c r="G195" s="256"/>
      <c r="H195" s="261"/>
      <c r="I195" s="146"/>
      <c r="J195" s="107"/>
    </row>
    <row r="196" spans="1:10" ht="32.25" hidden="1" customHeight="1">
      <c r="A196" s="120" t="s">
        <v>164</v>
      </c>
      <c r="B196" s="27" t="s">
        <v>156</v>
      </c>
      <c r="C196" s="16">
        <v>0</v>
      </c>
      <c r="D196" s="16" t="s">
        <v>8</v>
      </c>
      <c r="E196" s="25"/>
      <c r="F196" s="122"/>
      <c r="G196" s="256"/>
      <c r="H196" s="261"/>
      <c r="I196" s="146"/>
      <c r="J196" s="107"/>
    </row>
    <row r="197" spans="1:10" ht="13.5" hidden="1" customHeight="1">
      <c r="A197" s="117"/>
      <c r="B197" s="17"/>
      <c r="C197" s="16"/>
      <c r="D197" s="16"/>
      <c r="E197" s="25"/>
      <c r="F197" s="122">
        <f t="shared" si="14"/>
        <v>0</v>
      </c>
      <c r="G197" s="256"/>
      <c r="H197" s="261"/>
      <c r="I197" s="146"/>
      <c r="J197" s="107"/>
    </row>
    <row r="198" spans="1:10" ht="26.25" hidden="1" customHeight="1">
      <c r="A198" s="119">
        <v>5.3</v>
      </c>
      <c r="B198" s="41" t="s">
        <v>128</v>
      </c>
      <c r="C198" s="16"/>
      <c r="D198" s="16"/>
      <c r="E198" s="26"/>
      <c r="F198" s="122">
        <f t="shared" si="14"/>
        <v>0</v>
      </c>
      <c r="G198" s="256"/>
      <c r="H198" s="261"/>
      <c r="I198" s="146"/>
      <c r="J198" s="107"/>
    </row>
    <row r="199" spans="1:10" ht="13.5" hidden="1" customHeight="1">
      <c r="A199" s="119"/>
      <c r="B199" s="41"/>
      <c r="C199" s="16"/>
      <c r="D199" s="16"/>
      <c r="E199" s="26"/>
      <c r="F199" s="122">
        <f t="shared" si="14"/>
        <v>0</v>
      </c>
      <c r="G199" s="256"/>
      <c r="H199" s="261"/>
      <c r="I199" s="146"/>
      <c r="J199" s="107"/>
    </row>
    <row r="200" spans="1:10" ht="13.5" hidden="1" customHeight="1">
      <c r="A200" s="120" t="s">
        <v>130</v>
      </c>
      <c r="B200" s="24" t="s">
        <v>167</v>
      </c>
      <c r="C200" s="16">
        <v>0</v>
      </c>
      <c r="D200" s="16" t="s">
        <v>8</v>
      </c>
      <c r="E200" s="25"/>
      <c r="F200" s="122">
        <f t="shared" si="14"/>
        <v>0</v>
      </c>
      <c r="G200" s="256"/>
      <c r="H200" s="261"/>
      <c r="I200" s="146"/>
      <c r="J200" s="107"/>
    </row>
    <row r="201" spans="1:10" ht="13.5" hidden="1" customHeight="1">
      <c r="A201" s="117"/>
      <c r="B201" s="17"/>
      <c r="C201" s="16"/>
      <c r="D201" s="16"/>
      <c r="E201" s="25"/>
      <c r="F201" s="122">
        <f t="shared" si="14"/>
        <v>0</v>
      </c>
      <c r="G201" s="256"/>
      <c r="H201" s="261"/>
      <c r="I201" s="146"/>
      <c r="J201" s="107"/>
    </row>
    <row r="202" spans="1:10" ht="13.5" hidden="1" customHeight="1">
      <c r="A202" s="120" t="s">
        <v>131</v>
      </c>
      <c r="B202" s="24" t="s">
        <v>166</v>
      </c>
      <c r="C202" s="23">
        <v>0</v>
      </c>
      <c r="D202" s="16" t="s">
        <v>8</v>
      </c>
      <c r="E202" s="25"/>
      <c r="F202" s="122">
        <f t="shared" si="14"/>
        <v>0</v>
      </c>
      <c r="G202" s="256"/>
      <c r="H202" s="261"/>
      <c r="I202" s="146"/>
      <c r="J202" s="107"/>
    </row>
    <row r="203" spans="1:10" ht="13.5" hidden="1" customHeight="1">
      <c r="A203" s="117"/>
      <c r="B203" s="17"/>
      <c r="C203" s="16"/>
      <c r="D203" s="16"/>
      <c r="E203" s="25"/>
      <c r="F203" s="122">
        <f t="shared" si="14"/>
        <v>0</v>
      </c>
      <c r="G203" s="256"/>
      <c r="H203" s="261"/>
      <c r="I203" s="146"/>
      <c r="J203" s="107"/>
    </row>
    <row r="204" spans="1:10" ht="13.5" hidden="1" customHeight="1">
      <c r="A204" s="120" t="s">
        <v>132</v>
      </c>
      <c r="B204" s="24" t="s">
        <v>165</v>
      </c>
      <c r="C204" s="23">
        <v>0</v>
      </c>
      <c r="D204" s="16" t="s">
        <v>8</v>
      </c>
      <c r="E204" s="25"/>
      <c r="F204" s="122">
        <f t="shared" si="14"/>
        <v>0</v>
      </c>
      <c r="G204" s="256"/>
      <c r="H204" s="261"/>
      <c r="I204" s="146"/>
      <c r="J204" s="107"/>
    </row>
    <row r="205" spans="1:10" ht="13.5" hidden="1" customHeight="1">
      <c r="A205" s="117"/>
      <c r="B205" s="17"/>
      <c r="C205" s="16"/>
      <c r="D205" s="16"/>
      <c r="E205" s="25"/>
      <c r="F205" s="122"/>
      <c r="G205" s="256"/>
      <c r="H205" s="261"/>
      <c r="I205" s="146"/>
      <c r="J205" s="107"/>
    </row>
    <row r="206" spans="1:10" ht="14.4" thickBot="1">
      <c r="A206" s="121"/>
      <c r="B206" s="30" t="s">
        <v>56</v>
      </c>
      <c r="C206" s="29"/>
      <c r="D206" s="29"/>
      <c r="E206" s="40"/>
      <c r="F206" s="173">
        <f>SUM(F151:F205)</f>
        <v>465500</v>
      </c>
      <c r="G206" s="258"/>
      <c r="H206" s="266">
        <f>SUM(H151:H192)</f>
        <v>465500</v>
      </c>
      <c r="I206" s="146"/>
      <c r="J206" s="107"/>
    </row>
    <row r="207" spans="1:10" ht="14.4" thickTop="1">
      <c r="A207" s="117"/>
      <c r="B207" s="17"/>
      <c r="C207" s="16"/>
      <c r="D207" s="16"/>
      <c r="E207" s="25"/>
      <c r="F207" s="122"/>
      <c r="G207" s="256"/>
      <c r="H207" s="267"/>
      <c r="I207" s="146"/>
      <c r="J207" s="107"/>
    </row>
    <row r="208" spans="1:10" ht="24" customHeight="1">
      <c r="A208" s="241">
        <v>6</v>
      </c>
      <c r="B208" s="242" t="s">
        <v>58</v>
      </c>
      <c r="C208" s="243"/>
      <c r="D208" s="243"/>
      <c r="E208" s="244"/>
      <c r="F208" s="245"/>
      <c r="G208" s="250"/>
      <c r="H208" s="250"/>
      <c r="I208" s="146"/>
      <c r="J208" s="107"/>
    </row>
    <row r="209" spans="1:10" ht="13.8">
      <c r="A209" s="117"/>
      <c r="B209" s="17"/>
      <c r="C209" s="16"/>
      <c r="D209" s="16"/>
      <c r="E209" s="25"/>
      <c r="F209" s="122"/>
      <c r="G209" s="256"/>
      <c r="H209" s="261"/>
      <c r="I209" s="146"/>
      <c r="J209" s="107"/>
    </row>
    <row r="210" spans="1:10" ht="13.8">
      <c r="A210" s="119">
        <v>6.1</v>
      </c>
      <c r="B210" s="34" t="s">
        <v>17</v>
      </c>
      <c r="C210" s="16"/>
      <c r="D210" s="16"/>
      <c r="E210" s="25"/>
      <c r="F210" s="122"/>
      <c r="G210" s="256"/>
      <c r="H210" s="261"/>
      <c r="I210" s="146"/>
      <c r="J210" s="107"/>
    </row>
    <row r="211" spans="1:10" ht="13.8" hidden="1">
      <c r="A211" s="117" t="s">
        <v>59</v>
      </c>
      <c r="B211" s="24" t="s">
        <v>168</v>
      </c>
      <c r="C211" s="23" t="s">
        <v>137</v>
      </c>
      <c r="D211" s="16" t="s">
        <v>12</v>
      </c>
      <c r="E211" s="25"/>
      <c r="F211" s="122"/>
      <c r="G211" s="256"/>
      <c r="H211" s="261"/>
      <c r="I211" s="146"/>
      <c r="J211" s="107"/>
    </row>
    <row r="212" spans="1:10" ht="13.8" hidden="1">
      <c r="A212" s="117" t="s">
        <v>60</v>
      </c>
      <c r="B212" s="17" t="s">
        <v>72</v>
      </c>
      <c r="C212" s="23" t="s">
        <v>137</v>
      </c>
      <c r="D212" s="16" t="s">
        <v>12</v>
      </c>
      <c r="E212" s="25"/>
      <c r="F212" s="122"/>
      <c r="G212" s="256"/>
      <c r="H212" s="261"/>
      <c r="I212" s="146"/>
      <c r="J212" s="107"/>
    </row>
    <row r="213" spans="1:10" ht="13.8" hidden="1">
      <c r="A213" s="117" t="s">
        <v>73</v>
      </c>
      <c r="B213" s="17" t="s">
        <v>45</v>
      </c>
      <c r="C213" s="23" t="s">
        <v>137</v>
      </c>
      <c r="D213" s="16" t="s">
        <v>12</v>
      </c>
      <c r="E213" s="25"/>
      <c r="F213" s="122"/>
      <c r="G213" s="256"/>
      <c r="H213" s="261"/>
      <c r="I213" s="146"/>
      <c r="J213" s="107"/>
    </row>
    <row r="214" spans="1:10" ht="13.8" hidden="1">
      <c r="A214" s="117" t="s">
        <v>82</v>
      </c>
      <c r="B214" s="17" t="s">
        <v>99</v>
      </c>
      <c r="C214" s="23" t="s">
        <v>137</v>
      </c>
      <c r="D214" s="16" t="s">
        <v>12</v>
      </c>
      <c r="E214" s="25"/>
      <c r="F214" s="122"/>
      <c r="G214" s="256"/>
      <c r="H214" s="261"/>
      <c r="I214" s="146"/>
      <c r="J214" s="107"/>
    </row>
    <row r="215" spans="1:10" ht="13.8" hidden="1">
      <c r="A215" s="117" t="s">
        <v>83</v>
      </c>
      <c r="B215" s="17" t="s">
        <v>98</v>
      </c>
      <c r="C215" s="23">
        <v>0</v>
      </c>
      <c r="D215" s="16" t="s">
        <v>12</v>
      </c>
      <c r="E215" s="25"/>
      <c r="F215" s="122">
        <f t="shared" ref="F215" si="16">E215*C215</f>
        <v>0</v>
      </c>
      <c r="G215" s="256"/>
      <c r="H215" s="261"/>
      <c r="I215" s="146"/>
      <c r="J215" s="107"/>
    </row>
    <row r="216" spans="1:10" ht="13.8">
      <c r="A216" s="120" t="s">
        <v>59</v>
      </c>
      <c r="B216" s="24" t="s">
        <v>213</v>
      </c>
      <c r="C216" s="23">
        <v>45</v>
      </c>
      <c r="D216" s="16" t="s">
        <v>12</v>
      </c>
      <c r="E216" s="25">
        <v>340</v>
      </c>
      <c r="F216" s="122">
        <f t="shared" ref="F216:F271" si="17">E216*C216</f>
        <v>15300</v>
      </c>
      <c r="G216" s="256">
        <f>'MB KITCHEN AND BAR'!H430</f>
        <v>32</v>
      </c>
      <c r="H216" s="261">
        <f>G216*E216</f>
        <v>10880</v>
      </c>
      <c r="I216" s="146"/>
      <c r="J216" s="107"/>
    </row>
    <row r="217" spans="1:10" ht="13.8">
      <c r="A217" s="120" t="s">
        <v>60</v>
      </c>
      <c r="B217" s="24" t="s">
        <v>214</v>
      </c>
      <c r="C217" s="23">
        <v>160</v>
      </c>
      <c r="D217" s="16" t="s">
        <v>12</v>
      </c>
      <c r="E217" s="25">
        <v>450</v>
      </c>
      <c r="F217" s="122">
        <f t="shared" si="17"/>
        <v>72000</v>
      </c>
      <c r="G217" s="256">
        <f>'MB KITCHEN AND BAR'!H444</f>
        <v>183.75</v>
      </c>
      <c r="H217" s="261">
        <f t="shared" ref="H217:H220" si="18">G217*E217</f>
        <v>82687.5</v>
      </c>
      <c r="I217" s="146"/>
      <c r="J217" s="107"/>
    </row>
    <row r="218" spans="1:10" ht="13.5" customHeight="1">
      <c r="A218" s="120" t="s">
        <v>73</v>
      </c>
      <c r="B218" s="24" t="s">
        <v>136</v>
      </c>
      <c r="C218" s="23">
        <v>30</v>
      </c>
      <c r="D218" s="16" t="s">
        <v>12</v>
      </c>
      <c r="E218" s="25">
        <v>970</v>
      </c>
      <c r="F218" s="122">
        <f t="shared" si="17"/>
        <v>29100</v>
      </c>
      <c r="G218" s="256">
        <f>'MB KITCHEN AND BAR'!H448</f>
        <v>23</v>
      </c>
      <c r="H218" s="261">
        <f t="shared" si="18"/>
        <v>22310</v>
      </c>
      <c r="I218" s="146"/>
      <c r="J218" s="107"/>
    </row>
    <row r="219" spans="1:10" ht="13.95" customHeight="1">
      <c r="A219" s="120" t="s">
        <v>82</v>
      </c>
      <c r="B219" s="24" t="s">
        <v>254</v>
      </c>
      <c r="C219" s="23">
        <v>30</v>
      </c>
      <c r="D219" s="16" t="s">
        <v>12</v>
      </c>
      <c r="E219" s="25">
        <v>780</v>
      </c>
      <c r="F219" s="122">
        <f t="shared" ref="F219" si="19">E219*C219</f>
        <v>23400</v>
      </c>
      <c r="G219" s="256">
        <f>'MB KITCHEN AND BAR'!H453</f>
        <v>30</v>
      </c>
      <c r="H219" s="261">
        <f t="shared" si="18"/>
        <v>23400</v>
      </c>
      <c r="I219" s="146"/>
      <c r="J219" s="107"/>
    </row>
    <row r="220" spans="1:10" s="139" customFormat="1" ht="13.8">
      <c r="A220" s="140" t="s">
        <v>83</v>
      </c>
      <c r="B220" s="141" t="s">
        <v>255</v>
      </c>
      <c r="C220" s="136">
        <v>10</v>
      </c>
      <c r="D220" s="136" t="s">
        <v>12</v>
      </c>
      <c r="E220" s="137">
        <v>900</v>
      </c>
      <c r="F220" s="187">
        <f t="shared" si="17"/>
        <v>9000</v>
      </c>
      <c r="G220" s="257"/>
      <c r="H220" s="265">
        <f t="shared" si="18"/>
        <v>0</v>
      </c>
      <c r="I220" s="148" t="s">
        <v>316</v>
      </c>
      <c r="J220" s="143"/>
    </row>
    <row r="221" spans="1:10" ht="13.8" hidden="1">
      <c r="A221" s="120" t="s">
        <v>206</v>
      </c>
      <c r="B221" s="24" t="s">
        <v>216</v>
      </c>
      <c r="C221" s="23"/>
      <c r="D221" s="16" t="s">
        <v>12</v>
      </c>
      <c r="E221" s="25"/>
      <c r="F221" s="122">
        <f t="shared" si="17"/>
        <v>0</v>
      </c>
      <c r="G221" s="256"/>
      <c r="H221" s="261"/>
      <c r="I221" s="146"/>
      <c r="J221" s="107"/>
    </row>
    <row r="222" spans="1:10" ht="13.8" hidden="1">
      <c r="A222" s="117" t="s">
        <v>146</v>
      </c>
      <c r="B222" s="24" t="s">
        <v>180</v>
      </c>
      <c r="C222" s="23"/>
      <c r="D222" s="16" t="s">
        <v>12</v>
      </c>
      <c r="E222" s="25"/>
      <c r="F222" s="122">
        <f t="shared" si="17"/>
        <v>0</v>
      </c>
      <c r="G222" s="256"/>
      <c r="H222" s="261"/>
      <c r="I222" s="146"/>
      <c r="J222" s="107"/>
    </row>
    <row r="223" spans="1:10" ht="13.8">
      <c r="A223" s="117"/>
      <c r="B223" s="17"/>
      <c r="C223" s="16"/>
      <c r="D223" s="16"/>
      <c r="E223" s="25"/>
      <c r="F223" s="122"/>
      <c r="G223" s="256"/>
      <c r="H223" s="261"/>
      <c r="I223" s="146"/>
      <c r="J223" s="107"/>
    </row>
    <row r="224" spans="1:10" ht="13.8">
      <c r="A224" s="119">
        <v>6.2</v>
      </c>
      <c r="B224" s="34" t="s">
        <v>285</v>
      </c>
      <c r="C224" s="23"/>
      <c r="D224" s="23" t="s">
        <v>138</v>
      </c>
      <c r="E224" s="25"/>
      <c r="F224" s="122"/>
      <c r="G224" s="256"/>
      <c r="H224" s="261"/>
      <c r="I224" s="146"/>
      <c r="J224" s="107"/>
    </row>
    <row r="225" spans="1:10" ht="13.8" hidden="1">
      <c r="A225" s="117" t="s">
        <v>63</v>
      </c>
      <c r="B225" s="59" t="s">
        <v>168</v>
      </c>
      <c r="C225" s="60"/>
      <c r="D225" s="60" t="s">
        <v>5</v>
      </c>
      <c r="E225" s="25"/>
      <c r="F225" s="122"/>
      <c r="G225" s="256"/>
      <c r="H225" s="261"/>
      <c r="I225" s="146"/>
      <c r="J225" s="107"/>
    </row>
    <row r="226" spans="1:10" ht="13.8" hidden="1">
      <c r="A226" s="117" t="s">
        <v>64</v>
      </c>
      <c r="B226" s="59" t="s">
        <v>72</v>
      </c>
      <c r="C226" s="60"/>
      <c r="D226" s="60" t="s">
        <v>5</v>
      </c>
      <c r="E226" s="25"/>
      <c r="F226" s="122"/>
      <c r="G226" s="256"/>
      <c r="H226" s="261"/>
      <c r="I226" s="146"/>
      <c r="J226" s="107"/>
    </row>
    <row r="227" spans="1:10" ht="13.8" hidden="1">
      <c r="A227" s="117" t="s">
        <v>61</v>
      </c>
      <c r="B227" s="59" t="s">
        <v>45</v>
      </c>
      <c r="C227" s="60"/>
      <c r="D227" s="60" t="s">
        <v>5</v>
      </c>
      <c r="E227" s="25"/>
      <c r="F227" s="122"/>
      <c r="G227" s="256"/>
      <c r="H227" s="261"/>
      <c r="I227" s="146"/>
      <c r="J227" s="107"/>
    </row>
    <row r="228" spans="1:10" ht="13.8" hidden="1">
      <c r="A228" s="117" t="s">
        <v>62</v>
      </c>
      <c r="B228" s="59" t="s">
        <v>99</v>
      </c>
      <c r="C228" s="60"/>
      <c r="D228" s="60" t="s">
        <v>5</v>
      </c>
      <c r="E228" s="25"/>
      <c r="F228" s="122"/>
      <c r="G228" s="256"/>
      <c r="H228" s="261"/>
      <c r="I228" s="146"/>
      <c r="J228" s="107"/>
    </row>
    <row r="229" spans="1:10" ht="13.8" hidden="1">
      <c r="A229" s="117" t="s">
        <v>71</v>
      </c>
      <c r="B229" s="59" t="s">
        <v>98</v>
      </c>
      <c r="C229" s="60"/>
      <c r="D229" s="60" t="s">
        <v>5</v>
      </c>
      <c r="E229" s="25"/>
      <c r="F229" s="122">
        <f t="shared" ref="F229" si="20">E229*C229</f>
        <v>0</v>
      </c>
      <c r="G229" s="256"/>
      <c r="H229" s="261"/>
      <c r="I229" s="146"/>
      <c r="J229" s="107"/>
    </row>
    <row r="230" spans="1:10" ht="13.8">
      <c r="A230" s="120" t="s">
        <v>63</v>
      </c>
      <c r="B230" s="24" t="s">
        <v>286</v>
      </c>
      <c r="C230" s="23">
        <v>6</v>
      </c>
      <c r="D230" s="23" t="s">
        <v>5</v>
      </c>
      <c r="E230" s="25">
        <v>240</v>
      </c>
      <c r="F230" s="122">
        <f t="shared" si="17"/>
        <v>1440</v>
      </c>
      <c r="G230" s="256">
        <v>22</v>
      </c>
      <c r="H230" s="261">
        <f t="shared" ref="H230:H237" si="21">G230*E230</f>
        <v>5280</v>
      </c>
      <c r="I230" s="146"/>
      <c r="J230" s="107"/>
    </row>
    <row r="231" spans="1:10" ht="13.8">
      <c r="A231" s="120" t="s">
        <v>64</v>
      </c>
      <c r="B231" s="24" t="s">
        <v>287</v>
      </c>
      <c r="C231" s="23">
        <v>12</v>
      </c>
      <c r="D231" s="23" t="s">
        <v>5</v>
      </c>
      <c r="E231" s="25">
        <v>255</v>
      </c>
      <c r="F231" s="122">
        <f t="shared" si="17"/>
        <v>3060</v>
      </c>
      <c r="G231" s="256">
        <f>'MB KITCHEN AND BAR'!H466</f>
        <v>8</v>
      </c>
      <c r="H231" s="261">
        <f t="shared" si="21"/>
        <v>2040</v>
      </c>
      <c r="I231" s="146"/>
      <c r="J231" s="107"/>
    </row>
    <row r="232" spans="1:10" ht="13.8">
      <c r="A232" s="120" t="s">
        <v>61</v>
      </c>
      <c r="B232" s="24" t="s">
        <v>288</v>
      </c>
      <c r="C232" s="23">
        <v>8</v>
      </c>
      <c r="D232" s="23" t="s">
        <v>5</v>
      </c>
      <c r="E232" s="25">
        <v>265</v>
      </c>
      <c r="F232" s="122">
        <f t="shared" si="17"/>
        <v>2120</v>
      </c>
      <c r="G232" s="256">
        <f>'MB KITCHEN AND BAR'!H467</f>
        <v>2</v>
      </c>
      <c r="H232" s="261">
        <f t="shared" si="21"/>
        <v>530</v>
      </c>
      <c r="I232" s="146"/>
      <c r="J232" s="107"/>
    </row>
    <row r="233" spans="1:10" s="139" customFormat="1" ht="13.8" hidden="1">
      <c r="A233" s="140" t="s">
        <v>62</v>
      </c>
      <c r="B233" s="141" t="s">
        <v>218</v>
      </c>
      <c r="C233" s="136"/>
      <c r="D233" s="136" t="s">
        <v>5</v>
      </c>
      <c r="E233" s="137"/>
      <c r="F233" s="187">
        <f t="shared" ref="F233" si="22">E233*C233</f>
        <v>0</v>
      </c>
      <c r="G233" s="257"/>
      <c r="H233" s="265">
        <f t="shared" si="21"/>
        <v>0</v>
      </c>
      <c r="I233" s="188"/>
      <c r="J233" s="143"/>
    </row>
    <row r="234" spans="1:10" s="139" customFormat="1" ht="13.8" hidden="1">
      <c r="A234" s="140" t="s">
        <v>71</v>
      </c>
      <c r="B234" s="141" t="s">
        <v>184</v>
      </c>
      <c r="C234" s="136"/>
      <c r="D234" s="136" t="s">
        <v>5</v>
      </c>
      <c r="E234" s="137"/>
      <c r="F234" s="187">
        <f t="shared" si="17"/>
        <v>0</v>
      </c>
      <c r="G234" s="257"/>
      <c r="H234" s="265">
        <f t="shared" si="21"/>
        <v>0</v>
      </c>
      <c r="I234" s="188"/>
      <c r="J234" s="143"/>
    </row>
    <row r="235" spans="1:10" s="139" customFormat="1" ht="13.8" hidden="1">
      <c r="A235" s="140" t="s">
        <v>256</v>
      </c>
      <c r="B235" s="141" t="s">
        <v>186</v>
      </c>
      <c r="C235" s="136"/>
      <c r="D235" s="136" t="s">
        <v>5</v>
      </c>
      <c r="E235" s="137"/>
      <c r="F235" s="187">
        <f t="shared" si="17"/>
        <v>0</v>
      </c>
      <c r="G235" s="257"/>
      <c r="H235" s="265">
        <f t="shared" si="21"/>
        <v>0</v>
      </c>
      <c r="I235" s="188"/>
      <c r="J235" s="143"/>
    </row>
    <row r="236" spans="1:10" s="142" customFormat="1" ht="13.8">
      <c r="A236" s="120" t="s">
        <v>62</v>
      </c>
      <c r="B236" s="24" t="s">
        <v>289</v>
      </c>
      <c r="C236" s="23">
        <v>8</v>
      </c>
      <c r="D236" s="23" t="s">
        <v>5</v>
      </c>
      <c r="E236" s="149">
        <v>260</v>
      </c>
      <c r="F236" s="293">
        <f t="shared" si="17"/>
        <v>2080</v>
      </c>
      <c r="G236" s="256">
        <f>'MB KITCHEN AND BAR'!H471</f>
        <v>4</v>
      </c>
      <c r="H236" s="261">
        <f t="shared" si="21"/>
        <v>1040</v>
      </c>
      <c r="I236" s="145"/>
      <c r="J236" s="150"/>
    </row>
    <row r="237" spans="1:10" s="142" customFormat="1" ht="13.8">
      <c r="A237" s="120" t="s">
        <v>71</v>
      </c>
      <c r="B237" s="24" t="s">
        <v>290</v>
      </c>
      <c r="C237" s="23">
        <v>8</v>
      </c>
      <c r="D237" s="23" t="s">
        <v>5</v>
      </c>
      <c r="E237" s="149">
        <v>325</v>
      </c>
      <c r="F237" s="293">
        <f t="shared" si="17"/>
        <v>2600</v>
      </c>
      <c r="G237" s="256">
        <f>'MB KITCHEN AND BAR'!H472</f>
        <v>1</v>
      </c>
      <c r="H237" s="261">
        <f t="shared" si="21"/>
        <v>325</v>
      </c>
      <c r="I237" s="145"/>
      <c r="J237" s="150"/>
    </row>
    <row r="238" spans="1:10" s="139" customFormat="1" ht="13.8" hidden="1">
      <c r="A238" s="140" t="s">
        <v>62</v>
      </c>
      <c r="B238" s="141" t="s">
        <v>215</v>
      </c>
      <c r="C238" s="136"/>
      <c r="D238" s="136" t="s">
        <v>5</v>
      </c>
      <c r="E238" s="137"/>
      <c r="F238" s="187">
        <f t="shared" si="17"/>
        <v>0</v>
      </c>
      <c r="G238" s="257"/>
      <c r="H238" s="265"/>
      <c r="I238" s="188"/>
      <c r="J238" s="143"/>
    </row>
    <row r="239" spans="1:10" s="139" customFormat="1" ht="13.8" hidden="1">
      <c r="A239" s="140" t="s">
        <v>147</v>
      </c>
      <c r="B239" s="141" t="s">
        <v>181</v>
      </c>
      <c r="C239" s="136">
        <v>0</v>
      </c>
      <c r="D239" s="136" t="s">
        <v>5</v>
      </c>
      <c r="E239" s="137"/>
      <c r="F239" s="187">
        <f t="shared" si="17"/>
        <v>0</v>
      </c>
      <c r="G239" s="257"/>
      <c r="H239" s="265"/>
      <c r="I239" s="188"/>
      <c r="J239" s="143"/>
    </row>
    <row r="240" spans="1:10" ht="13.8">
      <c r="A240" s="117"/>
      <c r="B240" s="24"/>
      <c r="C240" s="23"/>
      <c r="D240" s="16"/>
      <c r="E240" s="25"/>
      <c r="F240" s="122"/>
      <c r="G240" s="256"/>
      <c r="H240" s="261"/>
      <c r="I240" s="146"/>
      <c r="J240" s="107"/>
    </row>
    <row r="241" spans="1:10" ht="13.8">
      <c r="A241" s="117">
        <v>6.3</v>
      </c>
      <c r="B241" s="34" t="s">
        <v>291</v>
      </c>
      <c r="C241" s="23"/>
      <c r="D241" s="23" t="s">
        <v>138</v>
      </c>
      <c r="E241" s="25"/>
      <c r="F241" s="122"/>
      <c r="G241" s="256"/>
      <c r="H241" s="261"/>
      <c r="I241" s="146"/>
      <c r="J241" s="107"/>
    </row>
    <row r="242" spans="1:10" s="302" customFormat="1" ht="13.8">
      <c r="A242" s="294">
        <v>1</v>
      </c>
      <c r="B242" s="295" t="s">
        <v>168</v>
      </c>
      <c r="C242" s="296">
        <v>24</v>
      </c>
      <c r="D242" s="296" t="s">
        <v>5</v>
      </c>
      <c r="E242" s="297">
        <v>10</v>
      </c>
      <c r="F242" s="298">
        <f t="shared" si="17"/>
        <v>240</v>
      </c>
      <c r="G242" s="299"/>
      <c r="H242" s="300">
        <f t="shared" ref="H242:H248" si="23">G242*E242</f>
        <v>0</v>
      </c>
      <c r="I242" s="148" t="s">
        <v>316</v>
      </c>
      <c r="J242" s="301"/>
    </row>
    <row r="243" spans="1:10" s="302" customFormat="1" ht="13.8">
      <c r="A243" s="294">
        <v>2</v>
      </c>
      <c r="B243" s="295" t="s">
        <v>72</v>
      </c>
      <c r="C243" s="296">
        <v>16</v>
      </c>
      <c r="D243" s="296" t="s">
        <v>5</v>
      </c>
      <c r="E243" s="297">
        <v>12</v>
      </c>
      <c r="F243" s="298">
        <f t="shared" si="17"/>
        <v>192</v>
      </c>
      <c r="G243" s="299"/>
      <c r="H243" s="300">
        <f t="shared" si="23"/>
        <v>0</v>
      </c>
      <c r="I243" s="148" t="s">
        <v>316</v>
      </c>
      <c r="J243" s="301"/>
    </row>
    <row r="244" spans="1:10" ht="13.8">
      <c r="A244" s="117">
        <v>3</v>
      </c>
      <c r="B244" s="24" t="s">
        <v>286</v>
      </c>
      <c r="C244" s="23">
        <v>12</v>
      </c>
      <c r="D244" s="23" t="s">
        <v>5</v>
      </c>
      <c r="E244" s="25">
        <v>14</v>
      </c>
      <c r="F244" s="122">
        <f t="shared" si="17"/>
        <v>168</v>
      </c>
      <c r="G244" s="256">
        <f>'MB KITCHEN AND BAR'!H479</f>
        <v>50</v>
      </c>
      <c r="H244" s="261">
        <f>G244*E244</f>
        <v>700</v>
      </c>
      <c r="I244" s="146"/>
      <c r="J244" s="107"/>
    </row>
    <row r="245" spans="1:10" ht="13.8">
      <c r="A245" s="117">
        <v>4</v>
      </c>
      <c r="B245" s="24" t="s">
        <v>287</v>
      </c>
      <c r="C245" s="23">
        <v>24</v>
      </c>
      <c r="D245" s="23" t="s">
        <v>5</v>
      </c>
      <c r="E245" s="25">
        <v>15</v>
      </c>
      <c r="F245" s="122">
        <f t="shared" si="17"/>
        <v>360</v>
      </c>
      <c r="G245" s="256">
        <f>'MB KITCHEN AND BAR'!H480</f>
        <v>32</v>
      </c>
      <c r="H245" s="261">
        <f t="shared" si="23"/>
        <v>480</v>
      </c>
      <c r="I245" s="146"/>
      <c r="J245" s="107"/>
    </row>
    <row r="246" spans="1:10" ht="13.8">
      <c r="A246" s="117">
        <v>5</v>
      </c>
      <c r="B246" s="24" t="s">
        <v>288</v>
      </c>
      <c r="C246" s="23">
        <v>8</v>
      </c>
      <c r="D246" s="23" t="s">
        <v>5</v>
      </c>
      <c r="E246" s="25">
        <v>20</v>
      </c>
      <c r="F246" s="122">
        <f t="shared" si="17"/>
        <v>160</v>
      </c>
      <c r="G246" s="256">
        <f>'MB KITCHEN AND BAR'!H481</f>
        <v>8</v>
      </c>
      <c r="H246" s="261">
        <f t="shared" si="23"/>
        <v>160</v>
      </c>
      <c r="I246" s="146"/>
      <c r="J246" s="107"/>
    </row>
    <row r="247" spans="1:10" ht="13.8">
      <c r="A247" s="117">
        <v>6</v>
      </c>
      <c r="B247" s="24" t="s">
        <v>289</v>
      </c>
      <c r="C247" s="23">
        <v>8</v>
      </c>
      <c r="D247" s="23" t="s">
        <v>5</v>
      </c>
      <c r="E247" s="25">
        <v>17</v>
      </c>
      <c r="F247" s="122">
        <f t="shared" si="17"/>
        <v>136</v>
      </c>
      <c r="G247" s="256">
        <f>'MB KITCHEN AND BAR'!H482</f>
        <v>16</v>
      </c>
      <c r="H247" s="261">
        <f t="shared" si="23"/>
        <v>272</v>
      </c>
      <c r="I247" s="146"/>
      <c r="J247" s="107"/>
    </row>
    <row r="248" spans="1:10" ht="13.8">
      <c r="A248" s="117">
        <v>7</v>
      </c>
      <c r="B248" s="24" t="s">
        <v>290</v>
      </c>
      <c r="C248" s="23">
        <v>4</v>
      </c>
      <c r="D248" s="23" t="s">
        <v>5</v>
      </c>
      <c r="E248" s="25">
        <v>50</v>
      </c>
      <c r="F248" s="122">
        <f t="shared" si="17"/>
        <v>200</v>
      </c>
      <c r="G248" s="256">
        <f>'MB KITCHEN AND BAR'!H483</f>
        <v>8</v>
      </c>
      <c r="H248" s="261">
        <f t="shared" si="23"/>
        <v>400</v>
      </c>
      <c r="I248" s="146"/>
      <c r="J248" s="107"/>
    </row>
    <row r="249" spans="1:10" ht="13.8">
      <c r="A249" s="117"/>
      <c r="B249" s="24"/>
      <c r="C249" s="23"/>
      <c r="D249" s="16"/>
      <c r="E249" s="25"/>
      <c r="F249" s="122"/>
      <c r="G249" s="256"/>
      <c r="H249" s="261"/>
      <c r="I249" s="146"/>
      <c r="J249" s="107"/>
    </row>
    <row r="250" spans="1:10" ht="13.8">
      <c r="A250" s="119">
        <v>6.3</v>
      </c>
      <c r="B250" s="34" t="s">
        <v>77</v>
      </c>
      <c r="C250" s="16"/>
      <c r="D250" s="16"/>
      <c r="E250" s="25"/>
      <c r="F250" s="122"/>
      <c r="G250" s="256"/>
      <c r="H250" s="261"/>
      <c r="I250" s="146"/>
      <c r="J250" s="107"/>
    </row>
    <row r="251" spans="1:10" ht="13.8" hidden="1">
      <c r="A251" s="117"/>
      <c r="B251" s="17"/>
      <c r="C251" s="16"/>
      <c r="D251" s="16"/>
      <c r="E251" s="25"/>
      <c r="F251" s="122">
        <f t="shared" si="17"/>
        <v>0</v>
      </c>
      <c r="G251" s="256"/>
      <c r="H251" s="261"/>
      <c r="I251" s="146"/>
      <c r="J251" s="107"/>
    </row>
    <row r="252" spans="1:10" ht="13.8" hidden="1">
      <c r="A252" s="117" t="s">
        <v>84</v>
      </c>
      <c r="B252" s="17" t="s">
        <v>79</v>
      </c>
      <c r="C252" s="16" t="s">
        <v>15</v>
      </c>
      <c r="D252" s="16" t="s">
        <v>12</v>
      </c>
      <c r="E252" s="25"/>
      <c r="F252" s="122"/>
      <c r="G252" s="256"/>
      <c r="H252" s="261"/>
      <c r="I252" s="146"/>
      <c r="J252" s="107"/>
    </row>
    <row r="253" spans="1:10" ht="13.8" hidden="1">
      <c r="A253" s="117"/>
      <c r="B253" s="17"/>
      <c r="C253" s="16"/>
      <c r="D253" s="16"/>
      <c r="E253" s="25"/>
      <c r="F253" s="122">
        <f t="shared" si="17"/>
        <v>0</v>
      </c>
      <c r="G253" s="256"/>
      <c r="H253" s="261"/>
      <c r="I253" s="146"/>
      <c r="J253" s="107"/>
    </row>
    <row r="254" spans="1:10" ht="13.8" hidden="1">
      <c r="A254" s="117" t="s">
        <v>85</v>
      </c>
      <c r="B254" s="17" t="s">
        <v>81</v>
      </c>
      <c r="C254" s="16" t="s">
        <v>15</v>
      </c>
      <c r="D254" s="16" t="s">
        <v>12</v>
      </c>
      <c r="E254" s="25"/>
      <c r="F254" s="122"/>
      <c r="G254" s="256"/>
      <c r="H254" s="261"/>
      <c r="I254" s="146"/>
      <c r="J254" s="107"/>
    </row>
    <row r="255" spans="1:10" ht="13.8" hidden="1">
      <c r="A255" s="117"/>
      <c r="B255" s="17"/>
      <c r="C255" s="16"/>
      <c r="D255" s="16"/>
      <c r="E255" s="25"/>
      <c r="F255" s="122">
        <f t="shared" si="17"/>
        <v>0</v>
      </c>
      <c r="G255" s="256"/>
      <c r="H255" s="261"/>
      <c r="I255" s="146"/>
      <c r="J255" s="107"/>
    </row>
    <row r="256" spans="1:10" ht="13.8">
      <c r="A256" s="117"/>
      <c r="B256" s="17"/>
      <c r="C256" s="16"/>
      <c r="D256" s="16"/>
      <c r="E256" s="25"/>
      <c r="F256" s="122"/>
      <c r="G256" s="256"/>
      <c r="H256" s="261"/>
      <c r="I256" s="146"/>
      <c r="J256" s="107"/>
    </row>
    <row r="257" spans="1:10" s="302" customFormat="1" ht="13.8">
      <c r="A257" s="294" t="s">
        <v>84</v>
      </c>
      <c r="B257" s="295" t="s">
        <v>135</v>
      </c>
      <c r="C257" s="296">
        <v>30</v>
      </c>
      <c r="D257" s="296" t="s">
        <v>12</v>
      </c>
      <c r="E257" s="297">
        <v>1150</v>
      </c>
      <c r="F257" s="298">
        <f t="shared" si="17"/>
        <v>34500</v>
      </c>
      <c r="G257" s="299"/>
      <c r="H257" s="300">
        <f t="shared" ref="H257" si="24">G257*E257</f>
        <v>0</v>
      </c>
      <c r="I257" s="148" t="s">
        <v>316</v>
      </c>
      <c r="J257" s="301"/>
    </row>
    <row r="258" spans="1:10" ht="13.8">
      <c r="A258" s="117"/>
      <c r="B258" s="17"/>
      <c r="C258" s="16"/>
      <c r="D258" s="16"/>
      <c r="E258" s="25"/>
      <c r="F258" s="122"/>
      <c r="G258" s="256"/>
      <c r="H258" s="261"/>
      <c r="I258" s="146"/>
      <c r="J258" s="107"/>
    </row>
    <row r="259" spans="1:10" s="302" customFormat="1" ht="13.8">
      <c r="A259" s="294" t="s">
        <v>85</v>
      </c>
      <c r="B259" s="295" t="s">
        <v>143</v>
      </c>
      <c r="C259" s="296">
        <v>30</v>
      </c>
      <c r="D259" s="296" t="s">
        <v>12</v>
      </c>
      <c r="E259" s="297">
        <v>700</v>
      </c>
      <c r="F259" s="298">
        <f t="shared" si="17"/>
        <v>21000</v>
      </c>
      <c r="G259" s="299"/>
      <c r="H259" s="300">
        <f t="shared" ref="H259" si="25">G259*E259</f>
        <v>0</v>
      </c>
      <c r="I259" s="148" t="s">
        <v>316</v>
      </c>
      <c r="J259" s="301"/>
    </row>
    <row r="260" spans="1:10" ht="13.8">
      <c r="A260" s="117"/>
      <c r="B260" s="17"/>
      <c r="C260" s="16"/>
      <c r="D260" s="16"/>
      <c r="E260" s="25"/>
      <c r="F260" s="122"/>
      <c r="G260" s="256"/>
      <c r="H260" s="261"/>
      <c r="I260" s="146"/>
      <c r="J260" s="107"/>
    </row>
    <row r="261" spans="1:10" ht="13.8" hidden="1">
      <c r="A261" s="120" t="s">
        <v>142</v>
      </c>
      <c r="B261" s="24" t="s">
        <v>187</v>
      </c>
      <c r="C261" s="16">
        <v>0</v>
      </c>
      <c r="D261" s="16" t="s">
        <v>12</v>
      </c>
      <c r="E261" s="25"/>
      <c r="F261" s="122"/>
      <c r="G261" s="256"/>
      <c r="H261" s="261"/>
      <c r="I261" s="146"/>
      <c r="J261" s="107"/>
    </row>
    <row r="262" spans="1:10" ht="13.8">
      <c r="A262" s="119">
        <v>6.4</v>
      </c>
      <c r="B262" s="34" t="s">
        <v>18</v>
      </c>
      <c r="C262" s="16"/>
      <c r="D262" s="16"/>
      <c r="E262" s="25"/>
      <c r="F262" s="122"/>
      <c r="G262" s="256"/>
      <c r="H262" s="261"/>
      <c r="I262" s="146"/>
      <c r="J262" s="107"/>
    </row>
    <row r="263" spans="1:10" ht="13.8">
      <c r="A263" s="119"/>
      <c r="B263" s="17"/>
      <c r="C263" s="16"/>
      <c r="D263" s="16"/>
      <c r="E263" s="25"/>
      <c r="F263" s="122"/>
      <c r="G263" s="256"/>
      <c r="H263" s="261"/>
      <c r="I263" s="146"/>
      <c r="J263" s="107"/>
    </row>
    <row r="264" spans="1:10" ht="13.8" hidden="1">
      <c r="A264" s="117" t="s">
        <v>78</v>
      </c>
      <c r="B264" s="17" t="s">
        <v>145</v>
      </c>
      <c r="C264" s="23">
        <v>0</v>
      </c>
      <c r="D264" s="16" t="s">
        <v>12</v>
      </c>
      <c r="E264" s="25"/>
      <c r="F264" s="122"/>
      <c r="G264" s="256"/>
      <c r="H264" s="261"/>
      <c r="I264" s="146"/>
      <c r="J264" s="107"/>
    </row>
    <row r="265" spans="1:10" ht="13.8" hidden="1">
      <c r="A265" s="117"/>
      <c r="B265" s="17"/>
      <c r="C265" s="16"/>
      <c r="D265" s="16"/>
      <c r="E265" s="25"/>
      <c r="F265" s="122">
        <f t="shared" si="17"/>
        <v>0</v>
      </c>
      <c r="G265" s="256"/>
      <c r="H265" s="261"/>
      <c r="I265" s="146"/>
      <c r="J265" s="107"/>
    </row>
    <row r="266" spans="1:10" ht="13.8" hidden="1">
      <c r="A266" s="117" t="s">
        <v>80</v>
      </c>
      <c r="B266" s="24" t="s">
        <v>170</v>
      </c>
      <c r="C266" s="23">
        <v>0</v>
      </c>
      <c r="D266" s="16" t="s">
        <v>12</v>
      </c>
      <c r="E266" s="25"/>
      <c r="F266" s="122">
        <f t="shared" si="17"/>
        <v>0</v>
      </c>
      <c r="G266" s="256"/>
      <c r="H266" s="261"/>
      <c r="I266" s="146"/>
      <c r="J266" s="107"/>
    </row>
    <row r="267" spans="1:10" ht="13.8" hidden="1">
      <c r="A267" s="117"/>
      <c r="B267" s="17"/>
      <c r="C267" s="16"/>
      <c r="D267" s="16"/>
      <c r="E267" s="25"/>
      <c r="F267" s="122">
        <f t="shared" si="17"/>
        <v>0</v>
      </c>
      <c r="G267" s="256"/>
      <c r="H267" s="261"/>
      <c r="I267" s="146"/>
      <c r="J267" s="107"/>
    </row>
    <row r="268" spans="1:10" ht="13.8">
      <c r="A268" s="120" t="s">
        <v>78</v>
      </c>
      <c r="B268" s="24" t="s">
        <v>257</v>
      </c>
      <c r="C268" s="23">
        <v>100</v>
      </c>
      <c r="D268" s="16" t="s">
        <v>12</v>
      </c>
      <c r="E268" s="25">
        <v>70</v>
      </c>
      <c r="F268" s="122">
        <f>C268*E268</f>
        <v>7000</v>
      </c>
      <c r="G268" s="256">
        <f>'MB KITCHEN AND BAR'!H503</f>
        <v>171</v>
      </c>
      <c r="H268" s="261">
        <f t="shared" ref="H268" si="26">G268*E268</f>
        <v>11970</v>
      </c>
      <c r="I268" s="146"/>
      <c r="J268" s="107"/>
    </row>
    <row r="269" spans="1:10" ht="13.8" hidden="1">
      <c r="A269" s="117"/>
      <c r="B269" s="17"/>
      <c r="C269" s="16"/>
      <c r="D269" s="16"/>
      <c r="E269" s="25"/>
      <c r="F269" s="122"/>
      <c r="G269" s="256"/>
      <c r="H269" s="261"/>
      <c r="I269" s="146"/>
      <c r="J269" s="107"/>
    </row>
    <row r="270" spans="1:10" ht="13.8" hidden="1">
      <c r="A270" s="117" t="s">
        <v>104</v>
      </c>
      <c r="B270" s="43" t="s">
        <v>46</v>
      </c>
      <c r="C270" s="16">
        <v>0</v>
      </c>
      <c r="D270" s="16" t="s">
        <v>12</v>
      </c>
      <c r="E270" s="25"/>
      <c r="F270" s="122">
        <f t="shared" si="17"/>
        <v>0</v>
      </c>
      <c r="G270" s="256"/>
      <c r="H270" s="261"/>
      <c r="I270" s="146"/>
      <c r="J270" s="107"/>
    </row>
    <row r="271" spans="1:10" ht="13.8" hidden="1">
      <c r="A271" s="117"/>
      <c r="B271" s="17"/>
      <c r="C271" s="16"/>
      <c r="D271" s="16"/>
      <c r="E271" s="25"/>
      <c r="F271" s="122">
        <f t="shared" si="17"/>
        <v>0</v>
      </c>
      <c r="G271" s="256"/>
      <c r="H271" s="261"/>
      <c r="I271" s="146"/>
      <c r="J271" s="107"/>
    </row>
    <row r="272" spans="1:10" ht="13.8" hidden="1">
      <c r="A272" s="117" t="s">
        <v>105</v>
      </c>
      <c r="B272" s="24" t="s">
        <v>169</v>
      </c>
      <c r="C272" s="23">
        <v>0</v>
      </c>
      <c r="D272" s="16" t="s">
        <v>12</v>
      </c>
      <c r="E272" s="25"/>
      <c r="F272" s="122"/>
      <c r="G272" s="256"/>
      <c r="H272" s="261"/>
      <c r="I272" s="146"/>
      <c r="J272" s="107"/>
    </row>
    <row r="273" spans="1:10" ht="13.8">
      <c r="A273" s="117"/>
      <c r="B273" s="24"/>
      <c r="C273" s="23"/>
      <c r="D273" s="16"/>
      <c r="E273" s="25"/>
      <c r="F273" s="122"/>
      <c r="G273" s="256"/>
      <c r="H273" s="261"/>
      <c r="I273" s="146"/>
      <c r="J273" s="107"/>
    </row>
    <row r="274" spans="1:10" ht="13.8">
      <c r="A274" s="117"/>
      <c r="B274" s="17"/>
      <c r="C274" s="16"/>
      <c r="D274" s="16"/>
      <c r="E274" s="25"/>
      <c r="F274" s="122"/>
      <c r="G274" s="256"/>
      <c r="H274" s="261"/>
      <c r="I274" s="146"/>
      <c r="J274" s="107"/>
    </row>
    <row r="275" spans="1:10" ht="14.4" thickBot="1">
      <c r="A275" s="121"/>
      <c r="B275" s="30" t="s">
        <v>65</v>
      </c>
      <c r="C275" s="29"/>
      <c r="D275" s="29"/>
      <c r="E275" s="40"/>
      <c r="F275" s="173">
        <f>SUM(F213:F274)</f>
        <v>224056</v>
      </c>
      <c r="G275" s="258"/>
      <c r="H275" s="266">
        <f>SUM(H216:H268)</f>
        <v>162474.5</v>
      </c>
      <c r="I275" s="146"/>
      <c r="J275" s="107"/>
    </row>
    <row r="276" spans="1:10" ht="14.4" thickTop="1">
      <c r="A276" s="117"/>
      <c r="B276" s="34"/>
      <c r="C276" s="16"/>
      <c r="D276" s="16"/>
      <c r="E276" s="25"/>
      <c r="F276" s="122"/>
      <c r="G276" s="256"/>
      <c r="H276" s="267"/>
      <c r="I276" s="146"/>
      <c r="J276" s="107"/>
    </row>
    <row r="277" spans="1:10" ht="13.8" hidden="1">
      <c r="A277" s="117"/>
      <c r="B277" s="34"/>
      <c r="C277" s="16"/>
      <c r="D277" s="16"/>
      <c r="E277" s="25"/>
      <c r="F277" s="122"/>
      <c r="G277" s="256"/>
      <c r="H277" s="261"/>
      <c r="I277" s="146"/>
      <c r="J277" s="107"/>
    </row>
    <row r="278" spans="1:10" ht="21" customHeight="1">
      <c r="A278" s="241">
        <v>7</v>
      </c>
      <c r="B278" s="242" t="s">
        <v>199</v>
      </c>
      <c r="C278" s="243"/>
      <c r="D278" s="243"/>
      <c r="E278" s="244"/>
      <c r="F278" s="245"/>
      <c r="G278" s="250"/>
      <c r="H278" s="250"/>
      <c r="I278" s="146"/>
      <c r="J278" s="107"/>
    </row>
    <row r="279" spans="1:10" ht="13.8">
      <c r="A279" s="117"/>
      <c r="B279" s="17"/>
      <c r="C279" s="16"/>
      <c r="D279" s="16"/>
      <c r="E279" s="25"/>
      <c r="F279" s="122"/>
      <c r="G279" s="256"/>
      <c r="H279" s="261"/>
      <c r="I279" s="146"/>
      <c r="J279" s="107"/>
    </row>
    <row r="280" spans="1:10" s="139" customFormat="1" ht="26.4">
      <c r="A280" s="140">
        <v>7.1</v>
      </c>
      <c r="B280" s="135" t="s">
        <v>426</v>
      </c>
      <c r="C280" s="136">
        <v>1</v>
      </c>
      <c r="D280" s="136" t="s">
        <v>5</v>
      </c>
      <c r="E280" s="137">
        <v>1</v>
      </c>
      <c r="F280" s="187">
        <v>1</v>
      </c>
      <c r="G280" s="257">
        <v>0</v>
      </c>
      <c r="H280" s="269">
        <f>G280*E280</f>
        <v>0</v>
      </c>
      <c r="I280" s="148" t="s">
        <v>316</v>
      </c>
      <c r="J280" s="143"/>
    </row>
    <row r="281" spans="1:10" ht="13.8" hidden="1">
      <c r="A281" s="117"/>
      <c r="B281" s="45"/>
      <c r="C281" s="16"/>
      <c r="D281" s="16"/>
      <c r="E281" s="25"/>
      <c r="F281" s="122"/>
      <c r="G281" s="256"/>
      <c r="H281" s="261"/>
      <c r="I281" s="146"/>
      <c r="J281" s="107"/>
    </row>
    <row r="282" spans="1:10" ht="26.4" hidden="1">
      <c r="A282" s="117">
        <v>7.2</v>
      </c>
      <c r="B282" s="27" t="s">
        <v>153</v>
      </c>
      <c r="C282" s="23">
        <v>0</v>
      </c>
      <c r="D282" s="16" t="s">
        <v>5</v>
      </c>
      <c r="E282" s="25"/>
      <c r="F282" s="122"/>
      <c r="G282" s="256"/>
      <c r="H282" s="261"/>
      <c r="I282" s="146"/>
      <c r="J282" s="107"/>
    </row>
    <row r="283" spans="1:10" ht="13.8">
      <c r="A283" s="117"/>
      <c r="B283" s="17"/>
      <c r="C283" s="16"/>
      <c r="D283" s="16"/>
      <c r="E283" s="25"/>
      <c r="F283" s="122"/>
      <c r="G283" s="256"/>
      <c r="H283" s="261"/>
      <c r="I283" s="146"/>
      <c r="J283" s="107"/>
    </row>
    <row r="284" spans="1:10" ht="14.4" thickBot="1">
      <c r="A284" s="121"/>
      <c r="B284" s="30" t="s">
        <v>66</v>
      </c>
      <c r="C284" s="29"/>
      <c r="D284" s="29"/>
      <c r="E284" s="40"/>
      <c r="F284" s="111">
        <f>SUM(F280:F283)</f>
        <v>1</v>
      </c>
      <c r="G284" s="258"/>
      <c r="H284" s="266">
        <f>SUM(H280:H283)</f>
        <v>0</v>
      </c>
      <c r="I284" s="146"/>
      <c r="J284" s="107"/>
    </row>
    <row r="285" spans="1:10" ht="14.4" hidden="1" thickTop="1">
      <c r="A285" s="117"/>
      <c r="B285" s="34"/>
      <c r="C285" s="16"/>
      <c r="D285" s="16"/>
      <c r="E285" s="25"/>
      <c r="F285" s="122"/>
      <c r="G285" s="256"/>
      <c r="H285" s="267"/>
      <c r="I285" s="146"/>
      <c r="J285" s="107"/>
    </row>
    <row r="286" spans="1:10" ht="14.4" thickTop="1">
      <c r="A286" s="117"/>
      <c r="B286" s="34"/>
      <c r="C286" s="16"/>
      <c r="D286" s="16"/>
      <c r="E286" s="25"/>
      <c r="F286" s="122"/>
      <c r="G286" s="256"/>
      <c r="H286" s="261"/>
      <c r="I286" s="146"/>
      <c r="J286" s="107"/>
    </row>
    <row r="287" spans="1:10" ht="19.2" customHeight="1">
      <c r="A287" s="117"/>
      <c r="B287" s="44" t="s">
        <v>299</v>
      </c>
      <c r="C287" s="16"/>
      <c r="D287" s="16"/>
      <c r="E287" s="25"/>
      <c r="F287" s="122"/>
      <c r="G287" s="256"/>
      <c r="H287" s="261"/>
      <c r="I287" s="146"/>
      <c r="J287" s="107"/>
    </row>
    <row r="288" spans="1:10" ht="20.399999999999999" customHeight="1">
      <c r="A288" s="241" t="s">
        <v>279</v>
      </c>
      <c r="B288" s="242" t="s">
        <v>280</v>
      </c>
      <c r="C288" s="243"/>
      <c r="D288" s="243"/>
      <c r="E288" s="244"/>
      <c r="F288" s="245"/>
      <c r="G288" s="250"/>
      <c r="H288" s="250"/>
      <c r="I288" s="146"/>
      <c r="J288" s="107"/>
    </row>
    <row r="289" spans="1:10" s="58" customFormat="1" ht="13.8">
      <c r="A289" s="125"/>
      <c r="B289" s="56"/>
      <c r="C289" s="55"/>
      <c r="D289" s="55"/>
      <c r="E289" s="57"/>
      <c r="F289" s="126"/>
      <c r="G289" s="256"/>
      <c r="H289" s="261"/>
      <c r="I289" s="146"/>
      <c r="J289" s="108"/>
    </row>
    <row r="290" spans="1:10" ht="52.8">
      <c r="A290" s="239">
        <v>1</v>
      </c>
      <c r="B290" s="27" t="s">
        <v>283</v>
      </c>
      <c r="C290" s="16">
        <v>250</v>
      </c>
      <c r="D290" s="23" t="s">
        <v>281</v>
      </c>
      <c r="E290" s="25">
        <v>60</v>
      </c>
      <c r="F290" s="122">
        <f>C290*E290</f>
        <v>15000</v>
      </c>
      <c r="G290" s="256">
        <f>'MB KITCHEN AND BAR'!H531</f>
        <v>92</v>
      </c>
      <c r="H290" s="261">
        <f>G290*E290</f>
        <v>5520</v>
      </c>
      <c r="I290" s="146"/>
      <c r="J290" s="107"/>
    </row>
    <row r="291" spans="1:10" ht="13.8">
      <c r="A291" s="117"/>
      <c r="B291" s="34"/>
      <c r="C291" s="16"/>
      <c r="D291" s="16"/>
      <c r="E291" s="25"/>
      <c r="F291" s="122"/>
      <c r="G291" s="256"/>
      <c r="H291" s="261"/>
      <c r="I291" s="146"/>
      <c r="J291" s="107"/>
    </row>
    <row r="292" spans="1:10" ht="13.8">
      <c r="A292" s="240">
        <v>8</v>
      </c>
      <c r="B292" s="27" t="s">
        <v>296</v>
      </c>
      <c r="C292" s="16">
        <v>5</v>
      </c>
      <c r="D292" s="23" t="s">
        <v>9</v>
      </c>
      <c r="E292" s="25">
        <v>100</v>
      </c>
      <c r="F292" s="122">
        <f>C292*E292</f>
        <v>500</v>
      </c>
      <c r="G292" s="256">
        <f>'MB KITCHEN AND BAR'!H533</f>
        <v>2</v>
      </c>
      <c r="H292" s="261">
        <f t="shared" ref="H292:H298" si="27">G292*E292</f>
        <v>200</v>
      </c>
      <c r="I292" s="146"/>
      <c r="J292" s="107"/>
    </row>
    <row r="293" spans="1:10" ht="13.8">
      <c r="A293" s="240">
        <v>9</v>
      </c>
      <c r="B293" s="27" t="s">
        <v>297</v>
      </c>
      <c r="C293" s="16">
        <v>20</v>
      </c>
      <c r="D293" s="23" t="s">
        <v>9</v>
      </c>
      <c r="E293" s="25">
        <v>150</v>
      </c>
      <c r="F293" s="122">
        <f t="shared" ref="F293:F296" si="28">C293*E293</f>
        <v>3000</v>
      </c>
      <c r="G293" s="256">
        <f>'MB KITCHEN AND BAR'!H534</f>
        <v>15</v>
      </c>
      <c r="H293" s="261">
        <f t="shared" si="27"/>
        <v>2250</v>
      </c>
      <c r="I293" s="146"/>
      <c r="J293" s="107"/>
    </row>
    <row r="294" spans="1:10" ht="13.8">
      <c r="A294" s="240">
        <v>10</v>
      </c>
      <c r="B294" s="27" t="s">
        <v>445</v>
      </c>
      <c r="C294" s="16">
        <v>6</v>
      </c>
      <c r="D294" s="23" t="s">
        <v>9</v>
      </c>
      <c r="E294" s="25">
        <v>650</v>
      </c>
      <c r="F294" s="122">
        <f t="shared" si="28"/>
        <v>3900</v>
      </c>
      <c r="G294" s="256">
        <f>'MB KITCHEN AND BAR'!H535</f>
        <v>1</v>
      </c>
      <c r="H294" s="261">
        <f t="shared" si="27"/>
        <v>650</v>
      </c>
      <c r="I294" s="146"/>
      <c r="J294" s="107"/>
    </row>
    <row r="295" spans="1:10" ht="13.8">
      <c r="A295" s="240">
        <v>11</v>
      </c>
      <c r="B295" s="27" t="s">
        <v>298</v>
      </c>
      <c r="C295" s="16">
        <v>4</v>
      </c>
      <c r="D295" s="23" t="s">
        <v>9</v>
      </c>
      <c r="E295" s="25">
        <v>1000</v>
      </c>
      <c r="F295" s="122">
        <f t="shared" si="28"/>
        <v>4000</v>
      </c>
      <c r="G295" s="256">
        <f>'MB KITCHEN AND BAR'!H536</f>
        <v>3</v>
      </c>
      <c r="H295" s="261">
        <f t="shared" si="27"/>
        <v>3000</v>
      </c>
      <c r="I295" s="146"/>
      <c r="J295" s="107"/>
    </row>
    <row r="296" spans="1:10" ht="13.8">
      <c r="A296" s="240">
        <v>12</v>
      </c>
      <c r="B296" s="27" t="s">
        <v>300</v>
      </c>
      <c r="C296" s="16">
        <v>1</v>
      </c>
      <c r="D296" s="23" t="s">
        <v>9</v>
      </c>
      <c r="E296" s="25">
        <v>1500</v>
      </c>
      <c r="F296" s="122">
        <f t="shared" si="28"/>
        <v>1500</v>
      </c>
      <c r="G296" s="256">
        <f>'MB KITCHEN AND BAR'!H537</f>
        <v>1</v>
      </c>
      <c r="H296" s="261">
        <f t="shared" si="27"/>
        <v>1500</v>
      </c>
      <c r="I296" s="146"/>
      <c r="J296" s="107"/>
    </row>
    <row r="297" spans="1:10" ht="13.8">
      <c r="A297" s="117"/>
      <c r="B297" s="34"/>
      <c r="C297" s="16"/>
      <c r="D297" s="16"/>
      <c r="E297" s="46"/>
      <c r="F297" s="122"/>
      <c r="G297" s="256"/>
      <c r="H297" s="261"/>
      <c r="I297" s="146"/>
      <c r="J297" s="107"/>
    </row>
    <row r="298" spans="1:10" ht="13.8">
      <c r="A298" s="119">
        <v>13</v>
      </c>
      <c r="B298" s="28" t="s">
        <v>108</v>
      </c>
      <c r="C298" s="16">
        <v>1</v>
      </c>
      <c r="D298" s="16" t="s">
        <v>109</v>
      </c>
      <c r="E298" s="35">
        <v>10000</v>
      </c>
      <c r="F298" s="122">
        <v>10000</v>
      </c>
      <c r="G298" s="256">
        <f>'MB KITCHEN AND BAR'!H539</f>
        <v>1</v>
      </c>
      <c r="H298" s="261">
        <f t="shared" si="27"/>
        <v>10000</v>
      </c>
      <c r="I298" s="146"/>
      <c r="J298" s="107"/>
    </row>
    <row r="299" spans="1:10" ht="13.8">
      <c r="A299" s="117"/>
      <c r="B299" s="17"/>
      <c r="C299" s="16"/>
      <c r="D299" s="16"/>
      <c r="E299" s="25"/>
      <c r="F299" s="122"/>
      <c r="G299" s="256"/>
      <c r="H299" s="261"/>
      <c r="I299" s="146"/>
      <c r="J299" s="107"/>
    </row>
    <row r="300" spans="1:10" ht="26.4">
      <c r="A300" s="117"/>
      <c r="B300" s="47" t="s">
        <v>110</v>
      </c>
      <c r="C300" s="16"/>
      <c r="D300" s="16"/>
      <c r="E300" s="25"/>
      <c r="F300" s="122"/>
      <c r="G300" s="256"/>
      <c r="H300" s="261"/>
      <c r="I300" s="146"/>
      <c r="J300" s="107"/>
    </row>
    <row r="301" spans="1:10" ht="13.8">
      <c r="A301" s="117"/>
      <c r="B301" s="28" t="s">
        <v>111</v>
      </c>
      <c r="C301" s="16"/>
      <c r="D301" s="16"/>
      <c r="E301" s="25"/>
      <c r="F301" s="122"/>
      <c r="G301" s="256"/>
      <c r="H301" s="261"/>
      <c r="I301" s="146"/>
      <c r="J301" s="107"/>
    </row>
    <row r="302" spans="1:10" ht="13.8">
      <c r="A302" s="117" t="s">
        <v>112</v>
      </c>
      <c r="B302" s="17" t="s">
        <v>113</v>
      </c>
      <c r="C302" s="16"/>
      <c r="D302" s="16"/>
      <c r="E302" s="25"/>
      <c r="F302" s="122"/>
      <c r="G302" s="256"/>
      <c r="H302" s="261"/>
      <c r="I302" s="146"/>
      <c r="J302" s="107"/>
    </row>
    <row r="303" spans="1:10" ht="13.8">
      <c r="A303" s="117" t="s">
        <v>114</v>
      </c>
      <c r="B303" s="17" t="s">
        <v>115</v>
      </c>
      <c r="C303" s="16"/>
      <c r="D303" s="16"/>
      <c r="E303" s="25"/>
      <c r="F303" s="122"/>
      <c r="G303" s="256"/>
      <c r="H303" s="261"/>
      <c r="I303" s="146"/>
      <c r="J303" s="107"/>
    </row>
    <row r="304" spans="1:10" ht="13.8">
      <c r="A304" s="117" t="s">
        <v>116</v>
      </c>
      <c r="B304" s="17" t="s">
        <v>117</v>
      </c>
      <c r="C304" s="16"/>
      <c r="D304" s="16"/>
      <c r="E304" s="25"/>
      <c r="F304" s="122"/>
      <c r="G304" s="256"/>
      <c r="H304" s="261"/>
      <c r="I304" s="146"/>
      <c r="J304" s="107"/>
    </row>
    <row r="305" spans="1:10" ht="13.8">
      <c r="A305" s="117" t="s">
        <v>118</v>
      </c>
      <c r="B305" s="17" t="s">
        <v>119</v>
      </c>
      <c r="C305" s="16"/>
      <c r="D305" s="16"/>
      <c r="E305" s="25"/>
      <c r="F305" s="122"/>
      <c r="G305" s="256"/>
      <c r="H305" s="261"/>
      <c r="I305" s="146"/>
      <c r="J305" s="107"/>
    </row>
    <row r="306" spans="1:10" ht="13.8">
      <c r="A306" s="117" t="s">
        <v>120</v>
      </c>
      <c r="B306" s="17" t="s">
        <v>121</v>
      </c>
      <c r="C306" s="16"/>
      <c r="D306" s="16"/>
      <c r="E306" s="25"/>
      <c r="F306" s="122"/>
      <c r="G306" s="256"/>
      <c r="H306" s="261"/>
      <c r="I306" s="146"/>
      <c r="J306" s="107"/>
    </row>
    <row r="307" spans="1:10" ht="26.4">
      <c r="A307" s="117" t="s">
        <v>122</v>
      </c>
      <c r="B307" s="28" t="s">
        <v>123</v>
      </c>
      <c r="C307" s="16"/>
      <c r="D307" s="16"/>
      <c r="E307" s="25"/>
      <c r="F307" s="122"/>
      <c r="G307" s="256"/>
      <c r="H307" s="261"/>
      <c r="I307" s="146"/>
      <c r="J307" s="107"/>
    </row>
    <row r="308" spans="1:10" ht="13.8">
      <c r="A308" s="117"/>
      <c r="B308" s="17"/>
      <c r="C308" s="16"/>
      <c r="D308" s="16"/>
      <c r="E308" s="25"/>
      <c r="F308" s="122"/>
      <c r="G308" s="256"/>
      <c r="H308" s="261"/>
      <c r="I308" s="146"/>
      <c r="J308" s="107"/>
    </row>
    <row r="309" spans="1:10" ht="64.5" customHeight="1">
      <c r="A309" s="117"/>
      <c r="B309" s="28" t="s">
        <v>124</v>
      </c>
      <c r="C309" s="16"/>
      <c r="D309" s="16"/>
      <c r="E309" s="25"/>
      <c r="F309" s="122"/>
      <c r="G309" s="256"/>
      <c r="H309" s="261"/>
      <c r="I309" s="309"/>
      <c r="J309" s="107"/>
    </row>
    <row r="310" spans="1:10" ht="13.8">
      <c r="A310" s="117"/>
      <c r="B310" s="28"/>
      <c r="C310" s="16"/>
      <c r="D310" s="16"/>
      <c r="E310" s="25"/>
      <c r="F310" s="122"/>
      <c r="G310" s="256"/>
      <c r="H310" s="261"/>
      <c r="I310" s="146"/>
      <c r="J310" s="107"/>
    </row>
    <row r="311" spans="1:10" ht="27" hidden="1" customHeight="1">
      <c r="A311" s="117">
        <v>8.1999999999999993</v>
      </c>
      <c r="B311" s="28" t="s">
        <v>134</v>
      </c>
      <c r="C311" s="23" t="s">
        <v>159</v>
      </c>
      <c r="D311" s="23" t="s">
        <v>8</v>
      </c>
      <c r="E311" s="25"/>
      <c r="F311" s="122"/>
      <c r="G311" s="256"/>
      <c r="H311" s="261"/>
      <c r="I311" s="146"/>
      <c r="J311" s="107"/>
    </row>
    <row r="312" spans="1:10" ht="13.8" hidden="1">
      <c r="A312" s="117"/>
      <c r="B312" s="28"/>
      <c r="C312" s="16"/>
      <c r="D312" s="16"/>
      <c r="E312" s="25"/>
      <c r="F312" s="122"/>
      <c r="G312" s="256"/>
      <c r="H312" s="261"/>
      <c r="I312" s="146"/>
      <c r="J312" s="107"/>
    </row>
    <row r="313" spans="1:10" ht="13.8" hidden="1">
      <c r="A313" s="117">
        <v>8.3000000000000007</v>
      </c>
      <c r="B313" s="27" t="s">
        <v>182</v>
      </c>
      <c r="C313" s="23">
        <v>0</v>
      </c>
      <c r="D313" s="23" t="s">
        <v>8</v>
      </c>
      <c r="E313" s="25"/>
      <c r="F313" s="122"/>
      <c r="G313" s="256"/>
      <c r="H313" s="261"/>
      <c r="I313" s="146"/>
      <c r="J313" s="107"/>
    </row>
    <row r="314" spans="1:10" ht="13.8" hidden="1">
      <c r="A314" s="117"/>
      <c r="B314" s="28"/>
      <c r="C314" s="16"/>
      <c r="D314" s="16"/>
      <c r="E314" s="25"/>
      <c r="F314" s="122"/>
      <c r="G314" s="256"/>
      <c r="H314" s="261"/>
      <c r="I314" s="146"/>
      <c r="J314" s="107"/>
    </row>
    <row r="315" spans="1:10" ht="14.4" thickBot="1">
      <c r="A315" s="121"/>
      <c r="B315" s="30" t="s">
        <v>198</v>
      </c>
      <c r="C315" s="29"/>
      <c r="D315" s="29"/>
      <c r="E315" s="40"/>
      <c r="F315" s="173">
        <f>SUM(F290:F314)</f>
        <v>37900</v>
      </c>
      <c r="G315" s="258"/>
      <c r="H315" s="266">
        <f>SUM(H290:H309)</f>
        <v>23120</v>
      </c>
      <c r="I315" s="146"/>
      <c r="J315" s="107"/>
    </row>
    <row r="316" spans="1:10" ht="14.4" thickTop="1">
      <c r="A316" s="117"/>
      <c r="B316" s="17"/>
      <c r="C316" s="16"/>
      <c r="D316" s="16"/>
      <c r="E316" s="26"/>
      <c r="F316" s="118"/>
      <c r="G316" s="253"/>
      <c r="H316" s="267"/>
      <c r="I316" s="309"/>
      <c r="J316" s="107"/>
    </row>
    <row r="317" spans="1:10" ht="14.4" thickBot="1">
      <c r="A317" s="129"/>
      <c r="B317" s="130"/>
      <c r="C317" s="131"/>
      <c r="D317" s="131"/>
      <c r="E317" s="132"/>
      <c r="F317" s="133">
        <f>F315+F284+F275+F206+F145+F116+F92+F32</f>
        <v>1479363</v>
      </c>
      <c r="G317" s="259"/>
      <c r="H317" s="268">
        <f>H315+H284+H275+H206+H145+H116+H92+H32</f>
        <v>1420248.1</v>
      </c>
      <c r="I317" s="309"/>
      <c r="J317" s="107"/>
    </row>
    <row r="318" spans="1:10">
      <c r="A318" s="20"/>
      <c r="B318" s="21"/>
      <c r="C318" s="20"/>
      <c r="D318" s="20"/>
      <c r="E318" s="48"/>
      <c r="F318" s="22"/>
      <c r="G318" s="22"/>
      <c r="H318" s="171"/>
      <c r="I318" s="65"/>
    </row>
    <row r="319" spans="1:10">
      <c r="B319" s="54"/>
    </row>
    <row r="320" spans="1:10">
      <c r="B320" s="54"/>
    </row>
    <row r="321" spans="2:2">
      <c r="B321" s="54"/>
    </row>
    <row r="322" spans="2:2">
      <c r="B322" s="54"/>
    </row>
  </sheetData>
  <mergeCells count="3">
    <mergeCell ref="C3:F3"/>
    <mergeCell ref="A2:H2"/>
    <mergeCell ref="G3:H3"/>
  </mergeCells>
  <phoneticPr fontId="0" type="noConversion"/>
  <printOptions horizontalCentered="1"/>
  <pageMargins left="0" right="0" top="0.94488188976377996" bottom="0.511811023622047" header="0.511811023622047" footer="0.511811023622047"/>
  <pageSetup paperSize="9" scale="74" orientation="landscape" horizontalDpi="300" verticalDpi="300" r:id="rId1"/>
  <headerFooter alignWithMargins="0">
    <oddHeader>&amp;CPage &amp;P&amp;R&amp;A</oddHeader>
    <oddFooter>&amp;C&amp;P</oddFooter>
  </headerFooter>
  <rowBreaks count="1" manualBreakCount="1">
    <brk id="272" max="8" man="1"/>
  </rowBreaks>
  <ignoredErrors>
    <ignoredError sqref="F270:F271 F265:F267 F234 F222 F25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2"/>
  <sheetViews>
    <sheetView workbookViewId="0">
      <selection activeCell="K19" sqref="K19"/>
    </sheetView>
  </sheetViews>
  <sheetFormatPr defaultRowHeight="13.2"/>
  <sheetData>
    <row r="1" spans="1:9" ht="13.8">
      <c r="A1" s="358" t="s">
        <v>20</v>
      </c>
      <c r="B1" s="358"/>
      <c r="C1" s="358"/>
      <c r="D1" s="358"/>
      <c r="E1" s="358"/>
      <c r="F1" s="358"/>
      <c r="G1" s="358"/>
      <c r="H1" s="358"/>
      <c r="I1" s="358"/>
    </row>
    <row r="2" spans="1:9" ht="13.8">
      <c r="A2" s="1"/>
    </row>
    <row r="3" spans="1:9" ht="13.8">
      <c r="A3" s="2"/>
    </row>
    <row r="4" spans="1:9" ht="13.8">
      <c r="A4" s="2"/>
    </row>
    <row r="5" spans="1:9" ht="13.8">
      <c r="A5" s="2"/>
    </row>
    <row r="6" spans="1:9" ht="13.8">
      <c r="A6" s="3" t="s">
        <v>21</v>
      </c>
    </row>
    <row r="7" spans="1:9" ht="13.8">
      <c r="A7" s="3"/>
    </row>
    <row r="8" spans="1:9" ht="13.8">
      <c r="A8" s="3" t="s">
        <v>260</v>
      </c>
    </row>
    <row r="9" spans="1:9" ht="13.8">
      <c r="A9" s="3"/>
    </row>
    <row r="10" spans="1:9" ht="13.8">
      <c r="A10" s="3" t="s">
        <v>22</v>
      </c>
    </row>
    <row r="11" spans="1:9" ht="13.8">
      <c r="A11" s="3"/>
    </row>
    <row r="12" spans="1:9" ht="13.8">
      <c r="A12" s="3" t="s">
        <v>30</v>
      </c>
    </row>
    <row r="13" spans="1:9" ht="13.8">
      <c r="A13" s="3"/>
    </row>
    <row r="14" spans="1:9" ht="13.8">
      <c r="A14" s="3" t="s">
        <v>262</v>
      </c>
    </row>
    <row r="15" spans="1:9" ht="13.8">
      <c r="A15" s="3"/>
    </row>
    <row r="16" spans="1:9" ht="13.8">
      <c r="A16" s="3" t="s">
        <v>258</v>
      </c>
    </row>
    <row r="17" spans="1:4" ht="13.8">
      <c r="A17" s="3"/>
    </row>
    <row r="18" spans="1:4" ht="13.8">
      <c r="A18" s="3" t="s">
        <v>259</v>
      </c>
    </row>
    <row r="19" spans="1:4" ht="13.8">
      <c r="A19" s="3"/>
    </row>
    <row r="20" spans="1:4" ht="13.8">
      <c r="A20" s="3" t="s">
        <v>23</v>
      </c>
    </row>
    <row r="21" spans="1:4" ht="13.8">
      <c r="A21" s="3"/>
    </row>
    <row r="22" spans="1:4" ht="13.8">
      <c r="A22" s="3" t="s">
        <v>24</v>
      </c>
    </row>
    <row r="23" spans="1:4" ht="13.8">
      <c r="A23" s="3"/>
    </row>
    <row r="24" spans="1:4" ht="13.8">
      <c r="A24" s="3" t="s">
        <v>25</v>
      </c>
    </row>
    <row r="25" spans="1:4" ht="13.8">
      <c r="A25" s="3"/>
    </row>
    <row r="26" spans="1:4" ht="13.8">
      <c r="A26" s="3" t="s">
        <v>42</v>
      </c>
    </row>
    <row r="27" spans="1:4" ht="13.8">
      <c r="A27" s="3"/>
    </row>
    <row r="28" spans="1:4" ht="13.8">
      <c r="A28" s="3" t="s">
        <v>261</v>
      </c>
    </row>
    <row r="29" spans="1:4" ht="13.8">
      <c r="A29" s="3"/>
    </row>
    <row r="30" spans="1:4" ht="13.8">
      <c r="A30" s="3" t="s">
        <v>43</v>
      </c>
      <c r="D30" t="s">
        <v>144</v>
      </c>
    </row>
    <row r="31" spans="1:4" ht="13.8">
      <c r="A31" s="3"/>
    </row>
    <row r="32" spans="1:4" ht="13.8">
      <c r="A32" s="3"/>
    </row>
    <row r="33" spans="1:1" ht="15.6">
      <c r="A33" s="4"/>
    </row>
    <row r="34" spans="1:1" ht="15.6">
      <c r="A34" s="5" t="s">
        <v>26</v>
      </c>
    </row>
    <row r="35" spans="1:1" ht="15.6">
      <c r="A35" s="5"/>
    </row>
    <row r="36" spans="1:1" ht="13.8">
      <c r="A36" s="7" t="s">
        <v>27</v>
      </c>
    </row>
    <row r="37" spans="1:1" ht="13.8">
      <c r="A37" s="6"/>
    </row>
    <row r="38" spans="1:1" ht="13.8">
      <c r="A38" s="7" t="s">
        <v>28</v>
      </c>
    </row>
    <row r="39" spans="1:1" ht="13.8">
      <c r="A39" s="7" t="s">
        <v>29</v>
      </c>
    </row>
    <row r="52" spans="2:2">
      <c r="B52" s="8"/>
    </row>
  </sheetData>
  <mergeCells count="1">
    <mergeCell ref="A1:I1"/>
  </mergeCells>
  <phoneticPr fontId="5" type="noConversion"/>
  <printOptions horizontalCentered="1" verticalCentered="1"/>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C2986-9F19-48B5-9743-E4D0311480B7}">
  <dimension ref="A1:I563"/>
  <sheetViews>
    <sheetView showWhiteSpace="0" view="pageBreakPreview" zoomScaleNormal="85" zoomScaleSheetLayoutView="100" workbookViewId="0">
      <selection activeCell="L112" sqref="L112"/>
    </sheetView>
  </sheetViews>
  <sheetFormatPr defaultColWidth="9.21875" defaultRowHeight="13.2"/>
  <cols>
    <col min="1" max="1" width="10.77734375" style="11" customWidth="1"/>
    <col min="2" max="2" width="69.6640625" style="12" bestFit="1" customWidth="1"/>
    <col min="3" max="3" width="10.77734375" style="11" customWidth="1"/>
    <col min="4" max="4" width="8.33203125" style="15" customWidth="1"/>
    <col min="5" max="5" width="12.77734375" style="11" customWidth="1"/>
    <col min="6" max="6" width="9.77734375" style="11" bestFit="1" customWidth="1"/>
    <col min="7" max="7" width="9.21875" style="11"/>
    <col min="8" max="8" width="11.6640625" style="196" customWidth="1"/>
    <col min="9" max="16384" width="9.21875" style="13"/>
  </cols>
  <sheetData>
    <row r="1" spans="1:9">
      <c r="A1" s="103"/>
      <c r="B1" s="104"/>
      <c r="C1" s="103"/>
      <c r="D1" s="105"/>
      <c r="E1" s="103"/>
      <c r="F1" s="157"/>
      <c r="G1" s="157"/>
      <c r="H1" s="190"/>
    </row>
    <row r="2" spans="1:9" ht="32.4" customHeight="1" thickBot="1">
      <c r="A2" s="359" t="s">
        <v>219</v>
      </c>
      <c r="B2" s="360"/>
      <c r="C2" s="360"/>
      <c r="D2" s="360"/>
      <c r="E2" s="360"/>
      <c r="F2" s="359"/>
      <c r="G2" s="360"/>
      <c r="H2" s="360"/>
      <c r="I2" s="107"/>
    </row>
    <row r="3" spans="1:9" s="156" customFormat="1" ht="13.8">
      <c r="A3" s="207" t="s">
        <v>310</v>
      </c>
      <c r="B3" s="208" t="s">
        <v>0</v>
      </c>
      <c r="C3" s="209" t="s">
        <v>2</v>
      </c>
      <c r="D3" s="210" t="s">
        <v>317</v>
      </c>
      <c r="E3" s="210" t="s">
        <v>318</v>
      </c>
      <c r="F3" s="211" t="s">
        <v>319</v>
      </c>
      <c r="G3" s="211" t="s">
        <v>320</v>
      </c>
      <c r="H3" s="212" t="s">
        <v>106</v>
      </c>
      <c r="I3" s="155"/>
    </row>
    <row r="4" spans="1:9" ht="13.8">
      <c r="A4" s="114"/>
      <c r="B4" s="19"/>
      <c r="C4" s="18"/>
      <c r="D4" s="64"/>
      <c r="E4" s="64"/>
      <c r="F4" s="16"/>
      <c r="G4" s="16"/>
      <c r="H4" s="213"/>
      <c r="I4" s="107"/>
    </row>
    <row r="5" spans="1:9" ht="21" customHeight="1">
      <c r="A5" s="116">
        <v>1</v>
      </c>
      <c r="B5" s="32" t="s">
        <v>51</v>
      </c>
      <c r="C5" s="33"/>
      <c r="D5" s="33"/>
      <c r="E5" s="33"/>
      <c r="F5" s="33"/>
      <c r="G5" s="33"/>
      <c r="H5" s="214"/>
      <c r="I5" s="107"/>
    </row>
    <row r="6" spans="1:9">
      <c r="A6" s="117"/>
      <c r="B6" s="34"/>
      <c r="C6" s="16"/>
      <c r="D6" s="26"/>
      <c r="E6" s="16"/>
      <c r="F6" s="16"/>
      <c r="G6" s="16"/>
      <c r="H6" s="213"/>
      <c r="I6" s="107"/>
    </row>
    <row r="7" spans="1:9" s="139" customFormat="1" ht="39.6">
      <c r="A7" s="134">
        <v>1.1000000000000001</v>
      </c>
      <c r="B7" s="135" t="s">
        <v>314</v>
      </c>
      <c r="C7" s="136"/>
      <c r="D7" s="160"/>
      <c r="E7" s="162"/>
      <c r="F7" s="135"/>
      <c r="G7" s="136"/>
      <c r="H7" s="215"/>
      <c r="I7" s="143"/>
    </row>
    <row r="8" spans="1:9" s="139" customFormat="1">
      <c r="A8" s="140"/>
      <c r="B8" s="135" t="s">
        <v>301</v>
      </c>
      <c r="C8" s="136"/>
      <c r="D8" s="160"/>
      <c r="E8" s="136"/>
      <c r="F8" s="135"/>
      <c r="G8" s="136"/>
      <c r="H8" s="215"/>
      <c r="I8" s="143"/>
    </row>
    <row r="9" spans="1:9" s="139" customFormat="1">
      <c r="A9" s="140" t="s">
        <v>7</v>
      </c>
      <c r="B9" s="141" t="s">
        <v>173</v>
      </c>
      <c r="C9" s="136" t="s">
        <v>8</v>
      </c>
      <c r="D9" s="160"/>
      <c r="E9" s="136"/>
      <c r="F9" s="135"/>
      <c r="G9" s="136"/>
      <c r="H9" s="215"/>
      <c r="I9" s="143"/>
    </row>
    <row r="10" spans="1:9" s="139" customFormat="1">
      <c r="A10" s="140" t="s">
        <v>11</v>
      </c>
      <c r="B10" s="135" t="s">
        <v>174</v>
      </c>
      <c r="C10" s="136" t="s">
        <v>8</v>
      </c>
      <c r="D10" s="160"/>
      <c r="E10" s="136"/>
      <c r="F10" s="135"/>
      <c r="G10" s="136"/>
      <c r="H10" s="215"/>
      <c r="I10" s="143"/>
    </row>
    <row r="11" spans="1:9" hidden="1">
      <c r="A11" s="120" t="s">
        <v>158</v>
      </c>
      <c r="B11" s="24" t="s">
        <v>175</v>
      </c>
      <c r="C11" s="16" t="s">
        <v>8</v>
      </c>
      <c r="D11" s="26"/>
      <c r="E11" s="16"/>
      <c r="F11" s="16"/>
      <c r="G11" s="16"/>
      <c r="H11" s="213"/>
      <c r="I11" s="107"/>
    </row>
    <row r="12" spans="1:9">
      <c r="A12" s="117"/>
      <c r="B12" s="17"/>
      <c r="C12" s="16"/>
      <c r="D12" s="161"/>
      <c r="E12" s="158"/>
      <c r="F12" s="16"/>
      <c r="G12" s="16"/>
      <c r="H12" s="213"/>
      <c r="I12" s="107"/>
    </row>
    <row r="13" spans="1:9" s="154" customFormat="1" ht="39.6">
      <c r="A13" s="119">
        <v>1.2</v>
      </c>
      <c r="B13" s="41" t="s">
        <v>209</v>
      </c>
      <c r="C13" s="36"/>
      <c r="D13" s="83"/>
      <c r="E13" s="163"/>
      <c r="F13" s="36"/>
      <c r="G13" s="36"/>
      <c r="H13" s="216"/>
      <c r="I13" s="153"/>
    </row>
    <row r="14" spans="1:9">
      <c r="A14" s="117"/>
      <c r="B14" s="27"/>
      <c r="C14" s="16"/>
      <c r="D14" s="26"/>
      <c r="E14" s="16"/>
      <c r="F14" s="16"/>
      <c r="G14" s="16"/>
      <c r="H14" s="213"/>
      <c r="I14" s="107"/>
    </row>
    <row r="15" spans="1:9" s="154" customFormat="1">
      <c r="A15" s="119" t="s">
        <v>47</v>
      </c>
      <c r="B15" s="41" t="s">
        <v>174</v>
      </c>
      <c r="C15" s="36" t="s">
        <v>8</v>
      </c>
      <c r="D15" s="83"/>
      <c r="E15" s="36"/>
      <c r="F15" s="36"/>
      <c r="G15" s="36"/>
      <c r="H15" s="216"/>
      <c r="I15" s="153"/>
    </row>
    <row r="16" spans="1:9" s="154" customFormat="1">
      <c r="A16" s="119"/>
      <c r="B16" s="41" t="s">
        <v>498</v>
      </c>
      <c r="C16" s="36"/>
      <c r="D16" s="83"/>
      <c r="E16" s="36"/>
      <c r="F16" s="36"/>
      <c r="G16" s="36"/>
      <c r="H16" s="216"/>
      <c r="I16" s="153"/>
    </row>
    <row r="17" spans="1:9">
      <c r="A17" s="120"/>
      <c r="B17" s="27" t="s">
        <v>494</v>
      </c>
      <c r="C17" s="36" t="s">
        <v>9</v>
      </c>
      <c r="D17" s="83">
        <v>1</v>
      </c>
      <c r="E17" s="36"/>
      <c r="F17" s="36"/>
      <c r="G17" s="36"/>
      <c r="H17" s="328">
        <f>D17</f>
        <v>1</v>
      </c>
      <c r="I17" s="107"/>
    </row>
    <row r="18" spans="1:9">
      <c r="A18" s="120"/>
      <c r="B18" s="27" t="s">
        <v>495</v>
      </c>
      <c r="C18" s="36" t="s">
        <v>9</v>
      </c>
      <c r="D18" s="83">
        <v>1</v>
      </c>
      <c r="E18" s="36"/>
      <c r="F18" s="36"/>
      <c r="G18" s="36"/>
      <c r="H18" s="328">
        <f t="shared" ref="H18:H25" si="0">D18</f>
        <v>1</v>
      </c>
      <c r="I18" s="107"/>
    </row>
    <row r="19" spans="1:9">
      <c r="A19" s="120"/>
      <c r="B19" s="323" t="s">
        <v>496</v>
      </c>
      <c r="C19" s="36"/>
      <c r="D19" s="83"/>
      <c r="E19" s="36"/>
      <c r="F19" s="36"/>
      <c r="G19" s="36"/>
      <c r="H19" s="328">
        <f t="shared" si="0"/>
        <v>0</v>
      </c>
      <c r="I19" s="107"/>
    </row>
    <row r="20" spans="1:9">
      <c r="A20" s="120"/>
      <c r="B20" s="27" t="s">
        <v>497</v>
      </c>
      <c r="C20" s="36" t="s">
        <v>9</v>
      </c>
      <c r="D20" s="83">
        <v>1</v>
      </c>
      <c r="E20" s="36"/>
      <c r="F20" s="36"/>
      <c r="G20" s="36"/>
      <c r="H20" s="328">
        <f t="shared" si="0"/>
        <v>1</v>
      </c>
      <c r="I20" s="107"/>
    </row>
    <row r="21" spans="1:9">
      <c r="A21" s="120"/>
      <c r="B21" s="27" t="s">
        <v>481</v>
      </c>
      <c r="C21" s="36" t="s">
        <v>9</v>
      </c>
      <c r="D21" s="83">
        <v>1</v>
      </c>
      <c r="E21" s="36"/>
      <c r="F21" s="36"/>
      <c r="G21" s="36"/>
      <c r="H21" s="328">
        <f t="shared" si="0"/>
        <v>1</v>
      </c>
      <c r="I21" s="107"/>
    </row>
    <row r="22" spans="1:9">
      <c r="A22" s="120"/>
      <c r="B22" s="41" t="s">
        <v>500</v>
      </c>
      <c r="C22" s="36"/>
      <c r="D22" s="83"/>
      <c r="E22" s="36"/>
      <c r="F22" s="36"/>
      <c r="G22" s="36"/>
      <c r="H22" s="328">
        <f t="shared" si="0"/>
        <v>0</v>
      </c>
      <c r="I22" s="107"/>
    </row>
    <row r="23" spans="1:9">
      <c r="A23" s="120"/>
      <c r="B23" s="27" t="s">
        <v>501</v>
      </c>
      <c r="C23" s="36" t="s">
        <v>317</v>
      </c>
      <c r="D23" s="83">
        <v>1</v>
      </c>
      <c r="E23" s="36"/>
      <c r="F23" s="36"/>
      <c r="G23" s="36"/>
      <c r="H23" s="328">
        <f t="shared" si="0"/>
        <v>1</v>
      </c>
      <c r="I23" s="107"/>
    </row>
    <row r="24" spans="1:9">
      <c r="A24" s="120"/>
      <c r="B24" s="27" t="s">
        <v>490</v>
      </c>
      <c r="C24" s="36" t="s">
        <v>317</v>
      </c>
      <c r="D24" s="83">
        <v>1</v>
      </c>
      <c r="E24" s="36"/>
      <c r="F24" s="36"/>
      <c r="G24" s="36"/>
      <c r="H24" s="328">
        <f t="shared" si="0"/>
        <v>1</v>
      </c>
      <c r="I24" s="107"/>
    </row>
    <row r="25" spans="1:9">
      <c r="A25" s="120"/>
      <c r="B25" s="27" t="s">
        <v>492</v>
      </c>
      <c r="C25" s="36" t="s">
        <v>317</v>
      </c>
      <c r="D25" s="83">
        <v>1</v>
      </c>
      <c r="E25" s="36"/>
      <c r="F25" s="36"/>
      <c r="G25" s="36"/>
      <c r="H25" s="328">
        <f t="shared" si="0"/>
        <v>1</v>
      </c>
      <c r="I25" s="107"/>
    </row>
    <row r="26" spans="1:9" s="313" customFormat="1" ht="14.4" thickBot="1">
      <c r="A26" s="310"/>
      <c r="B26" s="202" t="s">
        <v>106</v>
      </c>
      <c r="C26" s="199" t="s">
        <v>317</v>
      </c>
      <c r="D26" s="311"/>
      <c r="E26" s="199"/>
      <c r="F26" s="199"/>
      <c r="G26" s="199"/>
      <c r="H26" s="223">
        <f>SUM(H17:H25)</f>
        <v>7</v>
      </c>
      <c r="I26" s="312"/>
    </row>
    <row r="27" spans="1:9" ht="13.8" thickTop="1">
      <c r="A27" s="120"/>
      <c r="B27" s="27"/>
      <c r="C27" s="16"/>
      <c r="D27" s="26"/>
      <c r="E27" s="16"/>
      <c r="F27" s="16"/>
      <c r="G27" s="16"/>
      <c r="H27" s="220"/>
      <c r="I27" s="107"/>
    </row>
    <row r="28" spans="1:9" s="326" customFormat="1" ht="13.8">
      <c r="A28" s="114" t="s">
        <v>48</v>
      </c>
      <c r="B28" s="19" t="s">
        <v>175</v>
      </c>
      <c r="C28" s="18" t="s">
        <v>8</v>
      </c>
      <c r="D28" s="324"/>
      <c r="E28" s="18"/>
      <c r="F28" s="18"/>
      <c r="G28" s="18"/>
      <c r="H28" s="225"/>
      <c r="I28" s="325"/>
    </row>
    <row r="29" spans="1:9" s="154" customFormat="1">
      <c r="A29" s="119"/>
      <c r="B29" s="34" t="s">
        <v>498</v>
      </c>
      <c r="C29" s="36"/>
      <c r="D29" s="83"/>
      <c r="E29" s="36"/>
      <c r="F29" s="36"/>
      <c r="G29" s="36"/>
      <c r="H29" s="216"/>
      <c r="I29" s="153"/>
    </row>
    <row r="30" spans="1:9" s="142" customFormat="1">
      <c r="A30" s="120"/>
      <c r="B30" s="24" t="s">
        <v>493</v>
      </c>
      <c r="C30" s="36" t="s">
        <v>9</v>
      </c>
      <c r="D30" s="83">
        <v>1</v>
      </c>
      <c r="E30" s="23"/>
      <c r="F30" s="23"/>
      <c r="G30" s="23"/>
      <c r="H30" s="327">
        <f>D30</f>
        <v>1</v>
      </c>
      <c r="I30" s="150"/>
    </row>
    <row r="31" spans="1:9" s="154" customFormat="1">
      <c r="A31" s="119"/>
      <c r="B31" s="34" t="s">
        <v>496</v>
      </c>
      <c r="C31" s="36"/>
      <c r="D31" s="83"/>
      <c r="E31" s="36"/>
      <c r="F31" s="36"/>
      <c r="G31" s="36"/>
      <c r="H31" s="327">
        <f t="shared" ref="H31:H35" si="1">D31</f>
        <v>0</v>
      </c>
      <c r="I31" s="153"/>
    </row>
    <row r="32" spans="1:9" s="154" customFormat="1">
      <c r="A32" s="119"/>
      <c r="B32" s="24" t="s">
        <v>499</v>
      </c>
      <c r="C32" s="36" t="s">
        <v>9</v>
      </c>
      <c r="D32" s="83">
        <v>1</v>
      </c>
      <c r="E32" s="36"/>
      <c r="F32" s="36"/>
      <c r="G32" s="36"/>
      <c r="H32" s="327">
        <f t="shared" si="1"/>
        <v>1</v>
      </c>
      <c r="I32" s="153"/>
    </row>
    <row r="33" spans="1:9" s="154" customFormat="1">
      <c r="A33" s="119"/>
      <c r="B33" s="24" t="s">
        <v>483</v>
      </c>
      <c r="C33" s="36" t="s">
        <v>9</v>
      </c>
      <c r="D33" s="83">
        <v>1</v>
      </c>
      <c r="E33" s="36"/>
      <c r="F33" s="36"/>
      <c r="G33" s="36"/>
      <c r="H33" s="327">
        <f t="shared" si="1"/>
        <v>1</v>
      </c>
      <c r="I33" s="153"/>
    </row>
    <row r="34" spans="1:9" s="154" customFormat="1">
      <c r="A34" s="119"/>
      <c r="B34" s="34" t="s">
        <v>503</v>
      </c>
      <c r="C34" s="36"/>
      <c r="D34" s="83"/>
      <c r="E34" s="36"/>
      <c r="F34" s="36"/>
      <c r="G34" s="36"/>
      <c r="H34" s="327">
        <f t="shared" si="1"/>
        <v>0</v>
      </c>
      <c r="I34" s="153"/>
    </row>
    <row r="35" spans="1:9" s="142" customFormat="1">
      <c r="A35" s="120"/>
      <c r="B35" s="24" t="s">
        <v>502</v>
      </c>
      <c r="C35" s="36" t="s">
        <v>9</v>
      </c>
      <c r="D35" s="83">
        <v>1</v>
      </c>
      <c r="E35" s="23"/>
      <c r="F35" s="23"/>
      <c r="G35" s="23"/>
      <c r="H35" s="327">
        <f t="shared" si="1"/>
        <v>1</v>
      </c>
      <c r="I35" s="150"/>
    </row>
    <row r="36" spans="1:9" s="313" customFormat="1" ht="14.4" thickBot="1">
      <c r="A36" s="310"/>
      <c r="B36" s="202" t="s">
        <v>106</v>
      </c>
      <c r="C36" s="199"/>
      <c r="D36" s="311"/>
      <c r="E36" s="199"/>
      <c r="F36" s="199"/>
      <c r="G36" s="199"/>
      <c r="H36" s="223">
        <f>SUM(H30:H35)</f>
        <v>4</v>
      </c>
      <c r="I36" s="312"/>
    </row>
    <row r="37" spans="1:9" s="154" customFormat="1" ht="13.8" thickTop="1">
      <c r="A37" s="119"/>
      <c r="B37" s="34"/>
      <c r="C37" s="36"/>
      <c r="D37" s="83"/>
      <c r="E37" s="36"/>
      <c r="F37" s="36"/>
      <c r="G37" s="36"/>
      <c r="H37" s="329"/>
      <c r="I37" s="153"/>
    </row>
    <row r="38" spans="1:9" s="154" customFormat="1">
      <c r="A38" s="119" t="s">
        <v>107</v>
      </c>
      <c r="B38" s="34" t="s">
        <v>157</v>
      </c>
      <c r="C38" s="36" t="s">
        <v>234</v>
      </c>
      <c r="D38" s="83"/>
      <c r="E38" s="36"/>
      <c r="F38" s="36"/>
      <c r="G38" s="36"/>
      <c r="H38" s="216"/>
      <c r="I38" s="153"/>
    </row>
    <row r="39" spans="1:9" s="154" customFormat="1">
      <c r="A39" s="119"/>
      <c r="B39" s="314" t="s">
        <v>485</v>
      </c>
      <c r="C39" s="36"/>
      <c r="D39" s="83"/>
      <c r="E39" s="36"/>
      <c r="F39" s="36"/>
      <c r="G39" s="36"/>
      <c r="H39" s="216"/>
      <c r="I39" s="153"/>
    </row>
    <row r="40" spans="1:9">
      <c r="A40" s="120"/>
      <c r="B40" s="24" t="s">
        <v>455</v>
      </c>
      <c r="C40" s="23" t="s">
        <v>234</v>
      </c>
      <c r="D40" s="26">
        <v>1</v>
      </c>
      <c r="E40" s="23">
        <v>10</v>
      </c>
      <c r="F40" s="16"/>
      <c r="G40" s="16"/>
      <c r="H40" s="217">
        <f>D40*E40</f>
        <v>10</v>
      </c>
      <c r="I40" s="107"/>
    </row>
    <row r="41" spans="1:9" s="322" customFormat="1">
      <c r="A41" s="316"/>
      <c r="B41" s="317" t="s">
        <v>346</v>
      </c>
      <c r="C41" s="318" t="s">
        <v>234</v>
      </c>
      <c r="D41" s="319">
        <v>0</v>
      </c>
      <c r="E41" s="318">
        <v>3</v>
      </c>
      <c r="F41" s="318"/>
      <c r="G41" s="318"/>
      <c r="H41" s="320">
        <f t="shared" ref="H41:H104" si="2">D41*E41</f>
        <v>0</v>
      </c>
      <c r="I41" s="321"/>
    </row>
    <row r="42" spans="1:9">
      <c r="A42" s="120"/>
      <c r="B42" s="24" t="s">
        <v>456</v>
      </c>
      <c r="C42" s="23" t="s">
        <v>234</v>
      </c>
      <c r="D42" s="26">
        <v>1</v>
      </c>
      <c r="E42" s="23">
        <v>10</v>
      </c>
      <c r="F42" s="16"/>
      <c r="G42" s="16"/>
      <c r="H42" s="217">
        <f t="shared" si="2"/>
        <v>10</v>
      </c>
      <c r="I42" s="107"/>
    </row>
    <row r="43" spans="1:9">
      <c r="A43" s="120"/>
      <c r="B43" s="24" t="s">
        <v>346</v>
      </c>
      <c r="C43" s="23" t="s">
        <v>234</v>
      </c>
      <c r="D43" s="26">
        <v>1</v>
      </c>
      <c r="E43" s="23">
        <v>7</v>
      </c>
      <c r="F43" s="16"/>
      <c r="G43" s="16"/>
      <c r="H43" s="217">
        <f t="shared" si="2"/>
        <v>7</v>
      </c>
      <c r="I43" s="107"/>
    </row>
    <row r="44" spans="1:9">
      <c r="A44" s="120"/>
      <c r="B44" s="24" t="s">
        <v>457</v>
      </c>
      <c r="C44" s="23" t="s">
        <v>234</v>
      </c>
      <c r="D44" s="26">
        <v>1</v>
      </c>
      <c r="E44" s="23">
        <v>10</v>
      </c>
      <c r="F44" s="16"/>
      <c r="G44" s="16"/>
      <c r="H44" s="217">
        <f t="shared" si="2"/>
        <v>10</v>
      </c>
      <c r="I44" s="107"/>
    </row>
    <row r="45" spans="1:9">
      <c r="A45" s="120"/>
      <c r="B45" s="24" t="s">
        <v>346</v>
      </c>
      <c r="C45" s="23" t="s">
        <v>234</v>
      </c>
      <c r="D45" s="26">
        <v>1</v>
      </c>
      <c r="E45" s="23">
        <v>10</v>
      </c>
      <c r="F45" s="16"/>
      <c r="G45" s="16"/>
      <c r="H45" s="217">
        <f t="shared" si="2"/>
        <v>10</v>
      </c>
      <c r="I45" s="107"/>
    </row>
    <row r="46" spans="1:9">
      <c r="A46" s="120"/>
      <c r="B46" s="24" t="s">
        <v>458</v>
      </c>
      <c r="C46" s="23" t="s">
        <v>234</v>
      </c>
      <c r="D46" s="26">
        <v>1</v>
      </c>
      <c r="E46" s="23">
        <v>14</v>
      </c>
      <c r="F46" s="16"/>
      <c r="G46" s="16"/>
      <c r="H46" s="217">
        <f t="shared" si="2"/>
        <v>14</v>
      </c>
      <c r="I46" s="107"/>
    </row>
    <row r="47" spans="1:9">
      <c r="A47" s="120"/>
      <c r="B47" s="24" t="s">
        <v>346</v>
      </c>
      <c r="C47" s="23" t="s">
        <v>234</v>
      </c>
      <c r="D47" s="26">
        <v>1</v>
      </c>
      <c r="E47" s="23">
        <v>14</v>
      </c>
      <c r="F47" s="16"/>
      <c r="G47" s="16"/>
      <c r="H47" s="217">
        <f t="shared" si="2"/>
        <v>14</v>
      </c>
      <c r="I47" s="107"/>
    </row>
    <row r="48" spans="1:9">
      <c r="A48" s="120"/>
      <c r="B48" s="24" t="s">
        <v>459</v>
      </c>
      <c r="C48" s="23" t="s">
        <v>234</v>
      </c>
      <c r="D48" s="26">
        <v>1</v>
      </c>
      <c r="E48" s="23">
        <v>15</v>
      </c>
      <c r="F48" s="16"/>
      <c r="G48" s="16"/>
      <c r="H48" s="217">
        <f t="shared" si="2"/>
        <v>15</v>
      </c>
      <c r="I48" s="107"/>
    </row>
    <row r="49" spans="1:9">
      <c r="A49" s="120"/>
      <c r="B49" s="24" t="s">
        <v>346</v>
      </c>
      <c r="C49" s="23" t="s">
        <v>234</v>
      </c>
      <c r="D49" s="26">
        <v>1</v>
      </c>
      <c r="E49" s="23">
        <v>15</v>
      </c>
      <c r="F49" s="16"/>
      <c r="G49" s="16"/>
      <c r="H49" s="217">
        <f t="shared" si="2"/>
        <v>15</v>
      </c>
      <c r="I49" s="107"/>
    </row>
    <row r="50" spans="1:9">
      <c r="A50" s="120"/>
      <c r="B50" s="24" t="s">
        <v>460</v>
      </c>
      <c r="C50" s="23" t="s">
        <v>234</v>
      </c>
      <c r="D50" s="26">
        <v>1</v>
      </c>
      <c r="E50" s="23">
        <v>16</v>
      </c>
      <c r="F50" s="16"/>
      <c r="G50" s="16"/>
      <c r="H50" s="217">
        <f t="shared" si="2"/>
        <v>16</v>
      </c>
      <c r="I50" s="107"/>
    </row>
    <row r="51" spans="1:9">
      <c r="A51" s="120"/>
      <c r="B51" s="24" t="s">
        <v>346</v>
      </c>
      <c r="C51" s="23" t="s">
        <v>234</v>
      </c>
      <c r="D51" s="26">
        <v>1</v>
      </c>
      <c r="E51" s="23">
        <v>15</v>
      </c>
      <c r="F51" s="16"/>
      <c r="G51" s="16"/>
      <c r="H51" s="217">
        <f t="shared" si="2"/>
        <v>15</v>
      </c>
      <c r="I51" s="107"/>
    </row>
    <row r="52" spans="1:9">
      <c r="A52" s="120"/>
      <c r="B52" s="24" t="s">
        <v>461</v>
      </c>
      <c r="C52" s="23" t="s">
        <v>234</v>
      </c>
      <c r="D52" s="26">
        <v>1</v>
      </c>
      <c r="E52" s="23">
        <v>25</v>
      </c>
      <c r="F52" s="16"/>
      <c r="G52" s="16"/>
      <c r="H52" s="217">
        <f t="shared" si="2"/>
        <v>25</v>
      </c>
      <c r="I52" s="107"/>
    </row>
    <row r="53" spans="1:9">
      <c r="A53" s="120"/>
      <c r="B53" s="24" t="s">
        <v>346</v>
      </c>
      <c r="C53" s="23" t="s">
        <v>234</v>
      </c>
      <c r="D53" s="26">
        <v>1</v>
      </c>
      <c r="E53" s="23">
        <v>16</v>
      </c>
      <c r="F53" s="16"/>
      <c r="G53" s="16"/>
      <c r="H53" s="217">
        <f t="shared" si="2"/>
        <v>16</v>
      </c>
      <c r="I53" s="107"/>
    </row>
    <row r="54" spans="1:9">
      <c r="A54" s="120"/>
      <c r="B54" s="24" t="s">
        <v>462</v>
      </c>
      <c r="C54" s="23" t="s">
        <v>234</v>
      </c>
      <c r="D54" s="26">
        <v>1</v>
      </c>
      <c r="E54" s="23">
        <v>30</v>
      </c>
      <c r="F54" s="16"/>
      <c r="G54" s="16"/>
      <c r="H54" s="217">
        <f t="shared" si="2"/>
        <v>30</v>
      </c>
      <c r="I54" s="107"/>
    </row>
    <row r="55" spans="1:9">
      <c r="A55" s="120"/>
      <c r="B55" s="24" t="s">
        <v>346</v>
      </c>
      <c r="C55" s="23" t="s">
        <v>234</v>
      </c>
      <c r="D55" s="26">
        <v>1</v>
      </c>
      <c r="E55" s="23">
        <v>8</v>
      </c>
      <c r="F55" s="16"/>
      <c r="G55" s="16"/>
      <c r="H55" s="217">
        <f t="shared" si="2"/>
        <v>8</v>
      </c>
      <c r="I55" s="107"/>
    </row>
    <row r="56" spans="1:9">
      <c r="A56" s="120"/>
      <c r="B56" s="24" t="s">
        <v>463</v>
      </c>
      <c r="C56" s="23" t="s">
        <v>234</v>
      </c>
      <c r="D56" s="26">
        <v>1</v>
      </c>
      <c r="E56" s="23">
        <v>14</v>
      </c>
      <c r="F56" s="16"/>
      <c r="G56" s="16"/>
      <c r="H56" s="217">
        <f t="shared" si="2"/>
        <v>14</v>
      </c>
      <c r="I56" s="107"/>
    </row>
    <row r="57" spans="1:9">
      <c r="A57" s="120"/>
      <c r="B57" s="24" t="s">
        <v>346</v>
      </c>
      <c r="C57" s="23" t="s">
        <v>234</v>
      </c>
      <c r="D57" s="26">
        <v>1</v>
      </c>
      <c r="E57" s="23">
        <v>8</v>
      </c>
      <c r="F57" s="16"/>
      <c r="G57" s="16"/>
      <c r="H57" s="217">
        <f t="shared" si="2"/>
        <v>8</v>
      </c>
      <c r="I57" s="107"/>
    </row>
    <row r="58" spans="1:9">
      <c r="A58" s="120"/>
      <c r="B58" s="24" t="s">
        <v>464</v>
      </c>
      <c r="C58" s="23" t="s">
        <v>234</v>
      </c>
      <c r="D58" s="26">
        <v>1</v>
      </c>
      <c r="E58" s="23">
        <v>15</v>
      </c>
      <c r="F58" s="16"/>
      <c r="G58" s="16"/>
      <c r="H58" s="217">
        <f t="shared" si="2"/>
        <v>15</v>
      </c>
      <c r="I58" s="107"/>
    </row>
    <row r="59" spans="1:9">
      <c r="A59" s="120"/>
      <c r="B59" s="24" t="s">
        <v>346</v>
      </c>
      <c r="C59" s="23" t="s">
        <v>234</v>
      </c>
      <c r="D59" s="26">
        <v>1</v>
      </c>
      <c r="E59" s="23">
        <v>14</v>
      </c>
      <c r="F59" s="16"/>
      <c r="G59" s="16"/>
      <c r="H59" s="217">
        <f t="shared" si="2"/>
        <v>14</v>
      </c>
      <c r="I59" s="107"/>
    </row>
    <row r="60" spans="1:9">
      <c r="A60" s="120"/>
      <c r="B60" s="24" t="s">
        <v>465</v>
      </c>
      <c r="C60" s="23" t="s">
        <v>234</v>
      </c>
      <c r="D60" s="26">
        <v>1</v>
      </c>
      <c r="E60" s="23">
        <v>15</v>
      </c>
      <c r="F60" s="16"/>
      <c r="G60" s="16"/>
      <c r="H60" s="217">
        <f t="shared" si="2"/>
        <v>15</v>
      </c>
      <c r="I60" s="107"/>
    </row>
    <row r="61" spans="1:9">
      <c r="A61" s="120"/>
      <c r="B61" s="24" t="s">
        <v>346</v>
      </c>
      <c r="C61" s="23" t="s">
        <v>234</v>
      </c>
      <c r="D61" s="26">
        <v>1</v>
      </c>
      <c r="E61" s="23">
        <v>15</v>
      </c>
      <c r="F61" s="16"/>
      <c r="G61" s="16"/>
      <c r="H61" s="217">
        <f t="shared" si="2"/>
        <v>15</v>
      </c>
      <c r="I61" s="107"/>
    </row>
    <row r="62" spans="1:9">
      <c r="A62" s="120"/>
      <c r="B62" s="24" t="s">
        <v>466</v>
      </c>
      <c r="C62" s="23" t="s">
        <v>234</v>
      </c>
      <c r="D62" s="26">
        <v>1</v>
      </c>
      <c r="E62" s="23">
        <v>15</v>
      </c>
      <c r="F62" s="16"/>
      <c r="G62" s="16"/>
      <c r="H62" s="217">
        <f t="shared" si="2"/>
        <v>15</v>
      </c>
      <c r="I62" s="107"/>
    </row>
    <row r="63" spans="1:9">
      <c r="A63" s="120"/>
      <c r="B63" s="24" t="s">
        <v>346</v>
      </c>
      <c r="C63" s="23" t="s">
        <v>234</v>
      </c>
      <c r="D63" s="26">
        <v>1</v>
      </c>
      <c r="E63" s="23">
        <v>13</v>
      </c>
      <c r="F63" s="16"/>
      <c r="G63" s="16"/>
      <c r="H63" s="217">
        <f t="shared" si="2"/>
        <v>13</v>
      </c>
      <c r="I63" s="107"/>
    </row>
    <row r="64" spans="1:9">
      <c r="A64" s="120"/>
      <c r="B64" s="24" t="s">
        <v>467</v>
      </c>
      <c r="C64" s="23" t="s">
        <v>234</v>
      </c>
      <c r="D64" s="26">
        <v>1</v>
      </c>
      <c r="E64" s="23">
        <v>20</v>
      </c>
      <c r="F64" s="16"/>
      <c r="G64" s="16"/>
      <c r="H64" s="217">
        <f t="shared" si="2"/>
        <v>20</v>
      </c>
      <c r="I64" s="107"/>
    </row>
    <row r="65" spans="1:9">
      <c r="A65" s="120"/>
      <c r="B65" s="24" t="s">
        <v>346</v>
      </c>
      <c r="C65" s="23" t="s">
        <v>234</v>
      </c>
      <c r="D65" s="26">
        <v>1</v>
      </c>
      <c r="E65" s="23">
        <v>14</v>
      </c>
      <c r="F65" s="16"/>
      <c r="G65" s="16"/>
      <c r="H65" s="217">
        <f t="shared" si="2"/>
        <v>14</v>
      </c>
      <c r="I65" s="107"/>
    </row>
    <row r="66" spans="1:9">
      <c r="A66" s="120"/>
      <c r="B66" s="24" t="s">
        <v>468</v>
      </c>
      <c r="C66" s="23" t="s">
        <v>234</v>
      </c>
      <c r="D66" s="26">
        <v>1</v>
      </c>
      <c r="E66" s="23">
        <v>23</v>
      </c>
      <c r="F66" s="16"/>
      <c r="G66" s="16"/>
      <c r="H66" s="217">
        <f t="shared" si="2"/>
        <v>23</v>
      </c>
      <c r="I66" s="107"/>
    </row>
    <row r="67" spans="1:9">
      <c r="A67" s="120"/>
      <c r="B67" s="24" t="s">
        <v>346</v>
      </c>
      <c r="C67" s="23" t="s">
        <v>234</v>
      </c>
      <c r="D67" s="26">
        <v>1</v>
      </c>
      <c r="E67" s="23">
        <v>15</v>
      </c>
      <c r="F67" s="16"/>
      <c r="G67" s="16"/>
      <c r="H67" s="217">
        <f t="shared" si="2"/>
        <v>15</v>
      </c>
      <c r="I67" s="107"/>
    </row>
    <row r="68" spans="1:9">
      <c r="A68" s="120"/>
      <c r="B68" s="24" t="s">
        <v>469</v>
      </c>
      <c r="C68" s="23" t="s">
        <v>234</v>
      </c>
      <c r="D68" s="26">
        <v>1</v>
      </c>
      <c r="E68" s="23">
        <v>24</v>
      </c>
      <c r="F68" s="16"/>
      <c r="G68" s="16"/>
      <c r="H68" s="217">
        <f t="shared" si="2"/>
        <v>24</v>
      </c>
      <c r="I68" s="107"/>
    </row>
    <row r="69" spans="1:9" s="322" customFormat="1">
      <c r="A69" s="316"/>
      <c r="B69" s="317" t="s">
        <v>346</v>
      </c>
      <c r="C69" s="318" t="s">
        <v>234</v>
      </c>
      <c r="D69" s="319">
        <v>0</v>
      </c>
      <c r="E69" s="318">
        <v>6</v>
      </c>
      <c r="F69" s="318"/>
      <c r="G69" s="318"/>
      <c r="H69" s="320">
        <f t="shared" si="2"/>
        <v>0</v>
      </c>
      <c r="I69" s="321"/>
    </row>
    <row r="70" spans="1:9">
      <c r="A70" s="120"/>
      <c r="B70" s="24" t="s">
        <v>470</v>
      </c>
      <c r="C70" s="23" t="s">
        <v>234</v>
      </c>
      <c r="D70" s="26">
        <v>1</v>
      </c>
      <c r="E70" s="23">
        <v>14</v>
      </c>
      <c r="F70" s="16"/>
      <c r="G70" s="16"/>
      <c r="H70" s="217">
        <f t="shared" si="2"/>
        <v>14</v>
      </c>
      <c r="I70" s="107"/>
    </row>
    <row r="71" spans="1:9">
      <c r="A71" s="120"/>
      <c r="B71" s="24" t="s">
        <v>471</v>
      </c>
      <c r="C71" s="23" t="s">
        <v>234</v>
      </c>
      <c r="D71" s="26">
        <v>1</v>
      </c>
      <c r="E71" s="23">
        <v>8</v>
      </c>
      <c r="F71" s="16"/>
      <c r="G71" s="16"/>
      <c r="H71" s="217">
        <f t="shared" si="2"/>
        <v>8</v>
      </c>
      <c r="I71" s="107"/>
    </row>
    <row r="72" spans="1:9">
      <c r="A72" s="120"/>
      <c r="B72" s="24" t="s">
        <v>346</v>
      </c>
      <c r="C72" s="23" t="s">
        <v>234</v>
      </c>
      <c r="D72" s="26">
        <v>1</v>
      </c>
      <c r="E72" s="23">
        <v>8</v>
      </c>
      <c r="F72" s="16"/>
      <c r="G72" s="16"/>
      <c r="H72" s="217">
        <f t="shared" si="2"/>
        <v>8</v>
      </c>
      <c r="I72" s="107"/>
    </row>
    <row r="73" spans="1:9">
      <c r="A73" s="120"/>
      <c r="B73" s="24" t="s">
        <v>472</v>
      </c>
      <c r="C73" s="23" t="s">
        <v>234</v>
      </c>
      <c r="D73" s="26">
        <v>1</v>
      </c>
      <c r="E73" s="23">
        <v>13</v>
      </c>
      <c r="F73" s="16"/>
      <c r="G73" s="16"/>
      <c r="H73" s="217">
        <f t="shared" si="2"/>
        <v>13</v>
      </c>
      <c r="I73" s="107"/>
    </row>
    <row r="74" spans="1:9" s="322" customFormat="1">
      <c r="A74" s="316"/>
      <c r="B74" s="317" t="s">
        <v>346</v>
      </c>
      <c r="C74" s="318" t="s">
        <v>234</v>
      </c>
      <c r="D74" s="319">
        <v>0</v>
      </c>
      <c r="E74" s="318">
        <v>6</v>
      </c>
      <c r="F74" s="318"/>
      <c r="G74" s="318"/>
      <c r="H74" s="320">
        <f t="shared" si="2"/>
        <v>0</v>
      </c>
      <c r="I74" s="321"/>
    </row>
    <row r="75" spans="1:9">
      <c r="A75" s="120"/>
      <c r="B75" s="24" t="s">
        <v>473</v>
      </c>
      <c r="C75" s="23" t="s">
        <v>234</v>
      </c>
      <c r="D75" s="26">
        <v>1</v>
      </c>
      <c r="E75" s="23">
        <v>14</v>
      </c>
      <c r="F75" s="16"/>
      <c r="G75" s="16"/>
      <c r="H75" s="217">
        <f t="shared" si="2"/>
        <v>14</v>
      </c>
      <c r="I75" s="107"/>
    </row>
    <row r="76" spans="1:9">
      <c r="A76" s="120"/>
      <c r="B76" s="24" t="s">
        <v>346</v>
      </c>
      <c r="C76" s="23" t="s">
        <v>234</v>
      </c>
      <c r="D76" s="26">
        <v>1</v>
      </c>
      <c r="E76" s="23">
        <v>14</v>
      </c>
      <c r="F76" s="16"/>
      <c r="G76" s="16"/>
      <c r="H76" s="217">
        <f t="shared" si="2"/>
        <v>14</v>
      </c>
      <c r="I76" s="107"/>
    </row>
    <row r="77" spans="1:9">
      <c r="A77" s="120"/>
      <c r="B77" s="24" t="s">
        <v>474</v>
      </c>
      <c r="C77" s="23" t="s">
        <v>234</v>
      </c>
      <c r="D77" s="26">
        <v>1</v>
      </c>
      <c r="E77" s="23">
        <v>15</v>
      </c>
      <c r="F77" s="16"/>
      <c r="G77" s="16"/>
      <c r="H77" s="217">
        <f t="shared" si="2"/>
        <v>15</v>
      </c>
      <c r="I77" s="107"/>
    </row>
    <row r="78" spans="1:9">
      <c r="A78" s="120"/>
      <c r="B78" s="24" t="s">
        <v>346</v>
      </c>
      <c r="C78" s="23" t="s">
        <v>234</v>
      </c>
      <c r="D78" s="26">
        <v>1</v>
      </c>
      <c r="E78" s="23">
        <v>14</v>
      </c>
      <c r="F78" s="16"/>
      <c r="G78" s="16"/>
      <c r="H78" s="217">
        <f t="shared" si="2"/>
        <v>14</v>
      </c>
      <c r="I78" s="107"/>
    </row>
    <row r="79" spans="1:9">
      <c r="A79" s="120"/>
      <c r="B79" s="24" t="s">
        <v>475</v>
      </c>
      <c r="C79" s="23" t="s">
        <v>234</v>
      </c>
      <c r="D79" s="26">
        <v>1</v>
      </c>
      <c r="E79" s="23">
        <v>15</v>
      </c>
      <c r="F79" s="16"/>
      <c r="G79" s="16"/>
      <c r="H79" s="217">
        <f t="shared" si="2"/>
        <v>15</v>
      </c>
      <c r="I79" s="107"/>
    </row>
    <row r="80" spans="1:9">
      <c r="A80" s="120"/>
      <c r="B80" s="24" t="s">
        <v>346</v>
      </c>
      <c r="C80" s="23" t="s">
        <v>234</v>
      </c>
      <c r="D80" s="26">
        <v>1</v>
      </c>
      <c r="E80" s="23">
        <v>15</v>
      </c>
      <c r="F80" s="16"/>
      <c r="G80" s="16"/>
      <c r="H80" s="217">
        <f t="shared" si="2"/>
        <v>15</v>
      </c>
      <c r="I80" s="107"/>
    </row>
    <row r="81" spans="1:9">
      <c r="A81" s="120"/>
      <c r="B81" s="24" t="s">
        <v>476</v>
      </c>
      <c r="C81" s="23" t="s">
        <v>234</v>
      </c>
      <c r="D81" s="26">
        <v>1</v>
      </c>
      <c r="E81" s="23">
        <v>16</v>
      </c>
      <c r="F81" s="16"/>
      <c r="G81" s="16"/>
      <c r="H81" s="217">
        <f t="shared" si="2"/>
        <v>16</v>
      </c>
      <c r="I81" s="107"/>
    </row>
    <row r="82" spans="1:9">
      <c r="A82" s="120"/>
      <c r="B82" s="24" t="s">
        <v>346</v>
      </c>
      <c r="C82" s="23" t="s">
        <v>234</v>
      </c>
      <c r="D82" s="26">
        <v>1</v>
      </c>
      <c r="E82" s="23">
        <v>15</v>
      </c>
      <c r="F82" s="16"/>
      <c r="G82" s="16"/>
      <c r="H82" s="217">
        <f t="shared" si="2"/>
        <v>15</v>
      </c>
      <c r="I82" s="107"/>
    </row>
    <row r="83" spans="1:9">
      <c r="A83" s="120"/>
      <c r="B83" s="24" t="s">
        <v>477</v>
      </c>
      <c r="C83" s="23" t="s">
        <v>234</v>
      </c>
      <c r="D83" s="26">
        <v>1</v>
      </c>
      <c r="E83" s="23">
        <v>19</v>
      </c>
      <c r="F83" s="16"/>
      <c r="G83" s="16"/>
      <c r="H83" s="217">
        <f t="shared" si="2"/>
        <v>19</v>
      </c>
      <c r="I83" s="107"/>
    </row>
    <row r="84" spans="1:9">
      <c r="A84" s="120"/>
      <c r="B84" s="24" t="s">
        <v>346</v>
      </c>
      <c r="C84" s="23" t="s">
        <v>234</v>
      </c>
      <c r="D84" s="26">
        <v>1</v>
      </c>
      <c r="E84" s="23">
        <v>16</v>
      </c>
      <c r="F84" s="16"/>
      <c r="G84" s="16"/>
      <c r="H84" s="217">
        <f t="shared" si="2"/>
        <v>16</v>
      </c>
      <c r="I84" s="107"/>
    </row>
    <row r="85" spans="1:9">
      <c r="A85" s="120"/>
      <c r="B85" s="24" t="s">
        <v>478</v>
      </c>
      <c r="C85" s="23" t="s">
        <v>234</v>
      </c>
      <c r="D85" s="26">
        <v>1</v>
      </c>
      <c r="E85" s="23">
        <v>24</v>
      </c>
      <c r="F85" s="16"/>
      <c r="G85" s="16"/>
      <c r="H85" s="217">
        <f t="shared" si="2"/>
        <v>24</v>
      </c>
      <c r="I85" s="107"/>
    </row>
    <row r="86" spans="1:9">
      <c r="A86" s="120"/>
      <c r="B86" s="24"/>
      <c r="C86" s="23"/>
      <c r="D86" s="26"/>
      <c r="E86" s="23"/>
      <c r="F86" s="16"/>
      <c r="G86" s="16"/>
      <c r="H86" s="217"/>
      <c r="I86" s="107"/>
    </row>
    <row r="87" spans="1:9">
      <c r="A87" s="120"/>
      <c r="B87" s="314" t="s">
        <v>479</v>
      </c>
      <c r="C87" s="23"/>
      <c r="D87" s="26"/>
      <c r="E87" s="23"/>
      <c r="F87" s="16"/>
      <c r="G87" s="16"/>
      <c r="H87" s="217"/>
      <c r="I87" s="107"/>
    </row>
    <row r="88" spans="1:9">
      <c r="A88" s="120"/>
      <c r="B88" s="24" t="s">
        <v>458</v>
      </c>
      <c r="C88" s="23" t="s">
        <v>234</v>
      </c>
      <c r="D88" s="26">
        <v>1</v>
      </c>
      <c r="E88" s="23">
        <v>18</v>
      </c>
      <c r="F88" s="16"/>
      <c r="G88" s="16"/>
      <c r="H88" s="217">
        <f t="shared" si="2"/>
        <v>18</v>
      </c>
      <c r="I88" s="107"/>
    </row>
    <row r="89" spans="1:9" s="322" customFormat="1">
      <c r="A89" s="316"/>
      <c r="B89" s="317" t="s">
        <v>346</v>
      </c>
      <c r="C89" s="318" t="s">
        <v>234</v>
      </c>
      <c r="D89" s="319">
        <v>0</v>
      </c>
      <c r="E89" s="318">
        <v>6</v>
      </c>
      <c r="F89" s="318"/>
      <c r="G89" s="318"/>
      <c r="H89" s="320">
        <f t="shared" si="2"/>
        <v>0</v>
      </c>
      <c r="I89" s="321"/>
    </row>
    <row r="90" spans="1:9">
      <c r="A90" s="120"/>
      <c r="B90" s="24" t="s">
        <v>465</v>
      </c>
      <c r="C90" s="23" t="s">
        <v>234</v>
      </c>
      <c r="D90" s="26">
        <v>1</v>
      </c>
      <c r="E90" s="23">
        <v>16</v>
      </c>
      <c r="F90" s="16"/>
      <c r="G90" s="16"/>
      <c r="H90" s="217">
        <f t="shared" si="2"/>
        <v>16</v>
      </c>
      <c r="I90" s="107"/>
    </row>
    <row r="91" spans="1:9" s="322" customFormat="1">
      <c r="A91" s="316"/>
      <c r="B91" s="317" t="s">
        <v>346</v>
      </c>
      <c r="C91" s="318" t="s">
        <v>234</v>
      </c>
      <c r="D91" s="319">
        <v>0</v>
      </c>
      <c r="E91" s="318">
        <v>3</v>
      </c>
      <c r="F91" s="318"/>
      <c r="G91" s="318"/>
      <c r="H91" s="320">
        <f t="shared" si="2"/>
        <v>0</v>
      </c>
      <c r="I91" s="321"/>
    </row>
    <row r="92" spans="1:9">
      <c r="A92" s="120"/>
      <c r="B92" s="24" t="s">
        <v>472</v>
      </c>
      <c r="C92" s="23" t="s">
        <v>234</v>
      </c>
      <c r="D92" s="26">
        <v>1</v>
      </c>
      <c r="E92" s="23">
        <v>16</v>
      </c>
      <c r="F92" s="16"/>
      <c r="G92" s="16"/>
      <c r="H92" s="217">
        <f t="shared" si="2"/>
        <v>16</v>
      </c>
      <c r="I92" s="107"/>
    </row>
    <row r="93" spans="1:9">
      <c r="A93" s="120"/>
      <c r="B93" s="24" t="s">
        <v>346</v>
      </c>
      <c r="C93" s="23" t="s">
        <v>234</v>
      </c>
      <c r="D93" s="26">
        <v>1</v>
      </c>
      <c r="E93" s="23">
        <v>9</v>
      </c>
      <c r="F93" s="16"/>
      <c r="G93" s="16"/>
      <c r="H93" s="217">
        <f t="shared" si="2"/>
        <v>9</v>
      </c>
      <c r="I93" s="107"/>
    </row>
    <row r="94" spans="1:9">
      <c r="A94" s="120"/>
      <c r="B94" s="24" t="s">
        <v>480</v>
      </c>
      <c r="C94" s="23" t="s">
        <v>234</v>
      </c>
      <c r="D94" s="26">
        <v>1</v>
      </c>
      <c r="E94" s="23">
        <v>9</v>
      </c>
      <c r="F94" s="16"/>
      <c r="G94" s="16"/>
      <c r="H94" s="217">
        <f t="shared" si="2"/>
        <v>9</v>
      </c>
      <c r="I94" s="107"/>
    </row>
    <row r="95" spans="1:9">
      <c r="A95" s="120"/>
      <c r="B95" s="24" t="s">
        <v>346</v>
      </c>
      <c r="C95" s="23" t="s">
        <v>234</v>
      </c>
      <c r="D95" s="26">
        <v>1</v>
      </c>
      <c r="E95" s="23">
        <v>16</v>
      </c>
      <c r="F95" s="16"/>
      <c r="G95" s="16"/>
      <c r="H95" s="217">
        <f t="shared" si="2"/>
        <v>16</v>
      </c>
      <c r="I95" s="107"/>
    </row>
    <row r="96" spans="1:9">
      <c r="A96" s="120"/>
      <c r="B96" s="24" t="s">
        <v>481</v>
      </c>
      <c r="C96" s="23" t="s">
        <v>234</v>
      </c>
      <c r="D96" s="26">
        <v>1</v>
      </c>
      <c r="E96" s="23">
        <v>15</v>
      </c>
      <c r="F96" s="16"/>
      <c r="G96" s="16"/>
      <c r="H96" s="217">
        <f t="shared" si="2"/>
        <v>15</v>
      </c>
      <c r="I96" s="107"/>
    </row>
    <row r="97" spans="1:9" s="322" customFormat="1">
      <c r="A97" s="316"/>
      <c r="B97" s="317" t="s">
        <v>346</v>
      </c>
      <c r="C97" s="318" t="s">
        <v>234</v>
      </c>
      <c r="D97" s="319">
        <v>0</v>
      </c>
      <c r="E97" s="318">
        <v>6</v>
      </c>
      <c r="F97" s="318"/>
      <c r="G97" s="318"/>
      <c r="H97" s="320">
        <f t="shared" si="2"/>
        <v>0</v>
      </c>
      <c r="I97" s="321"/>
    </row>
    <row r="98" spans="1:9">
      <c r="A98" s="120"/>
      <c r="B98" s="24" t="s">
        <v>482</v>
      </c>
      <c r="C98" s="23" t="s">
        <v>234</v>
      </c>
      <c r="D98" s="26">
        <v>1</v>
      </c>
      <c r="E98" s="23">
        <v>10</v>
      </c>
      <c r="F98" s="16"/>
      <c r="G98" s="16"/>
      <c r="H98" s="217">
        <f t="shared" si="2"/>
        <v>10</v>
      </c>
      <c r="I98" s="107"/>
    </row>
    <row r="99" spans="1:9">
      <c r="A99" s="120"/>
      <c r="B99" s="24" t="s">
        <v>346</v>
      </c>
      <c r="C99" s="23" t="s">
        <v>234</v>
      </c>
      <c r="D99" s="26">
        <v>1</v>
      </c>
      <c r="E99" s="23">
        <v>14</v>
      </c>
      <c r="F99" s="16"/>
      <c r="G99" s="16"/>
      <c r="H99" s="217">
        <f t="shared" si="2"/>
        <v>14</v>
      </c>
      <c r="I99" s="107"/>
    </row>
    <row r="100" spans="1:9">
      <c r="A100" s="120"/>
      <c r="B100" s="24" t="s">
        <v>483</v>
      </c>
      <c r="C100" s="23" t="s">
        <v>234</v>
      </c>
      <c r="D100" s="26">
        <v>1</v>
      </c>
      <c r="E100" s="23">
        <v>26</v>
      </c>
      <c r="F100" s="16"/>
      <c r="G100" s="16"/>
      <c r="H100" s="217">
        <f t="shared" si="2"/>
        <v>26</v>
      </c>
      <c r="I100" s="107"/>
    </row>
    <row r="101" spans="1:9" s="322" customFormat="1">
      <c r="A101" s="316"/>
      <c r="B101" s="317" t="s">
        <v>346</v>
      </c>
      <c r="C101" s="318" t="s">
        <v>234</v>
      </c>
      <c r="D101" s="319">
        <v>0</v>
      </c>
      <c r="E101" s="318">
        <v>6</v>
      </c>
      <c r="F101" s="318"/>
      <c r="G101" s="318"/>
      <c r="H101" s="320">
        <f t="shared" si="2"/>
        <v>0</v>
      </c>
      <c r="I101" s="321"/>
    </row>
    <row r="102" spans="1:9">
      <c r="A102" s="120"/>
      <c r="B102" s="314" t="s">
        <v>484</v>
      </c>
      <c r="C102" s="23"/>
      <c r="D102" s="26"/>
      <c r="E102" s="23"/>
      <c r="F102" s="16"/>
      <c r="G102" s="16"/>
      <c r="H102" s="217">
        <f t="shared" si="2"/>
        <v>0</v>
      </c>
      <c r="I102" s="107"/>
    </row>
    <row r="103" spans="1:9">
      <c r="A103" s="120"/>
      <c r="B103" s="24" t="s">
        <v>486</v>
      </c>
      <c r="C103" s="23" t="s">
        <v>234</v>
      </c>
      <c r="D103" s="26">
        <v>1</v>
      </c>
      <c r="E103" s="23">
        <v>18</v>
      </c>
      <c r="F103" s="16"/>
      <c r="G103" s="16"/>
      <c r="H103" s="217">
        <f t="shared" si="2"/>
        <v>18</v>
      </c>
      <c r="I103" s="107"/>
    </row>
    <row r="104" spans="1:9">
      <c r="A104" s="120"/>
      <c r="B104" s="24" t="s">
        <v>346</v>
      </c>
      <c r="C104" s="23" t="s">
        <v>234</v>
      </c>
      <c r="D104" s="26">
        <v>1</v>
      </c>
      <c r="E104" s="23">
        <v>8</v>
      </c>
      <c r="F104" s="16"/>
      <c r="G104" s="16"/>
      <c r="H104" s="217">
        <f t="shared" si="2"/>
        <v>8</v>
      </c>
      <c r="I104" s="107"/>
    </row>
    <row r="105" spans="1:9">
      <c r="A105" s="120"/>
      <c r="B105" s="24" t="s">
        <v>487</v>
      </c>
      <c r="C105" s="23" t="s">
        <v>234</v>
      </c>
      <c r="D105" s="26">
        <v>1</v>
      </c>
      <c r="E105" s="23">
        <v>16</v>
      </c>
      <c r="F105" s="16"/>
      <c r="G105" s="16"/>
      <c r="H105" s="217">
        <f t="shared" ref="H105:H117" si="3">D105*E105</f>
        <v>16</v>
      </c>
      <c r="I105" s="107"/>
    </row>
    <row r="106" spans="1:9" s="322" customFormat="1">
      <c r="A106" s="316"/>
      <c r="B106" s="317" t="s">
        <v>346</v>
      </c>
      <c r="C106" s="318" t="s">
        <v>234</v>
      </c>
      <c r="D106" s="319">
        <v>0</v>
      </c>
      <c r="E106" s="318">
        <v>6</v>
      </c>
      <c r="F106" s="318"/>
      <c r="G106" s="318"/>
      <c r="H106" s="320">
        <f t="shared" si="3"/>
        <v>0</v>
      </c>
      <c r="I106" s="321"/>
    </row>
    <row r="107" spans="1:9">
      <c r="A107" s="120"/>
      <c r="B107" s="24" t="s">
        <v>488</v>
      </c>
      <c r="C107" s="23" t="s">
        <v>234</v>
      </c>
      <c r="D107" s="26">
        <v>1</v>
      </c>
      <c r="E107" s="23">
        <v>14</v>
      </c>
      <c r="F107" s="16"/>
      <c r="G107" s="16"/>
      <c r="H107" s="217">
        <f t="shared" si="3"/>
        <v>14</v>
      </c>
      <c r="I107" s="107"/>
    </row>
    <row r="108" spans="1:9">
      <c r="A108" s="120"/>
      <c r="B108" s="24" t="s">
        <v>489</v>
      </c>
      <c r="C108" s="23" t="s">
        <v>234</v>
      </c>
      <c r="D108" s="26">
        <v>1</v>
      </c>
      <c r="E108" s="23">
        <v>13</v>
      </c>
      <c r="F108" s="16"/>
      <c r="G108" s="16"/>
      <c r="H108" s="217">
        <f t="shared" si="3"/>
        <v>13</v>
      </c>
      <c r="I108" s="107"/>
    </row>
    <row r="109" spans="1:9" s="322" customFormat="1">
      <c r="A109" s="316"/>
      <c r="B109" s="317" t="s">
        <v>346</v>
      </c>
      <c r="C109" s="318" t="s">
        <v>234</v>
      </c>
      <c r="D109" s="319">
        <v>0</v>
      </c>
      <c r="E109" s="318">
        <v>3</v>
      </c>
      <c r="F109" s="318"/>
      <c r="G109" s="318"/>
      <c r="H109" s="320">
        <f t="shared" si="3"/>
        <v>0</v>
      </c>
      <c r="I109" s="321"/>
    </row>
    <row r="110" spans="1:9">
      <c r="A110" s="120"/>
      <c r="B110" s="24" t="s">
        <v>490</v>
      </c>
      <c r="C110" s="23" t="s">
        <v>234</v>
      </c>
      <c r="D110" s="26">
        <v>1</v>
      </c>
      <c r="E110" s="23">
        <v>15</v>
      </c>
      <c r="F110" s="16"/>
      <c r="G110" s="16"/>
      <c r="H110" s="217">
        <f t="shared" si="3"/>
        <v>15</v>
      </c>
      <c r="I110" s="107"/>
    </row>
    <row r="111" spans="1:9" s="322" customFormat="1">
      <c r="A111" s="316"/>
      <c r="B111" s="317" t="s">
        <v>346</v>
      </c>
      <c r="C111" s="318" t="s">
        <v>234</v>
      </c>
      <c r="D111" s="319">
        <v>0</v>
      </c>
      <c r="E111" s="318">
        <v>6</v>
      </c>
      <c r="F111" s="318"/>
      <c r="G111" s="318"/>
      <c r="H111" s="320">
        <f t="shared" si="3"/>
        <v>0</v>
      </c>
      <c r="I111" s="321"/>
    </row>
    <row r="112" spans="1:9">
      <c r="A112" s="120"/>
      <c r="B112" s="24" t="s">
        <v>491</v>
      </c>
      <c r="C112" s="23" t="s">
        <v>234</v>
      </c>
      <c r="D112" s="26">
        <v>1</v>
      </c>
      <c r="E112" s="23">
        <v>9</v>
      </c>
      <c r="F112" s="16"/>
      <c r="G112" s="16"/>
      <c r="H112" s="217">
        <f t="shared" si="3"/>
        <v>9</v>
      </c>
      <c r="I112" s="107"/>
    </row>
    <row r="113" spans="1:9">
      <c r="A113" s="120"/>
      <c r="B113" s="24" t="s">
        <v>346</v>
      </c>
      <c r="C113" s="23" t="s">
        <v>234</v>
      </c>
      <c r="D113" s="26">
        <v>1</v>
      </c>
      <c r="E113" s="23">
        <v>8</v>
      </c>
      <c r="F113" s="16"/>
      <c r="G113" s="16"/>
      <c r="H113" s="217">
        <f t="shared" si="3"/>
        <v>8</v>
      </c>
      <c r="I113" s="107"/>
    </row>
    <row r="114" spans="1:9">
      <c r="A114" s="120"/>
      <c r="B114" s="24" t="s">
        <v>492</v>
      </c>
      <c r="C114" s="23" t="s">
        <v>234</v>
      </c>
      <c r="D114" s="26">
        <v>1</v>
      </c>
      <c r="E114" s="23">
        <v>19</v>
      </c>
      <c r="F114" s="16"/>
      <c r="G114" s="16"/>
      <c r="H114" s="217">
        <f t="shared" si="3"/>
        <v>19</v>
      </c>
      <c r="I114" s="107"/>
    </row>
    <row r="115" spans="1:9" s="322" customFormat="1">
      <c r="A115" s="316"/>
      <c r="B115" s="317" t="s">
        <v>346</v>
      </c>
      <c r="C115" s="318" t="s">
        <v>234</v>
      </c>
      <c r="D115" s="319">
        <v>0</v>
      </c>
      <c r="E115" s="318">
        <v>6</v>
      </c>
      <c r="F115" s="318"/>
      <c r="G115" s="318"/>
      <c r="H115" s="320">
        <f t="shared" si="3"/>
        <v>0</v>
      </c>
      <c r="I115" s="321"/>
    </row>
    <row r="116" spans="1:9">
      <c r="A116" s="120"/>
      <c r="B116" s="24" t="s">
        <v>482</v>
      </c>
      <c r="C116" s="23" t="s">
        <v>234</v>
      </c>
      <c r="D116" s="26">
        <v>1</v>
      </c>
      <c r="E116" s="23">
        <v>16</v>
      </c>
      <c r="F116" s="16"/>
      <c r="G116" s="16"/>
      <c r="H116" s="217">
        <f t="shared" si="3"/>
        <v>16</v>
      </c>
      <c r="I116" s="107"/>
    </row>
    <row r="117" spans="1:9">
      <c r="A117" s="120"/>
      <c r="B117" s="24" t="s">
        <v>346</v>
      </c>
      <c r="C117" s="23" t="s">
        <v>234</v>
      </c>
      <c r="D117" s="26">
        <v>1</v>
      </c>
      <c r="E117" s="23">
        <v>7</v>
      </c>
      <c r="F117" s="16"/>
      <c r="G117" s="16"/>
      <c r="H117" s="217">
        <f t="shared" si="3"/>
        <v>7</v>
      </c>
      <c r="I117" s="107"/>
    </row>
    <row r="118" spans="1:9" s="313" customFormat="1" ht="14.4" thickBot="1">
      <c r="A118" s="310"/>
      <c r="B118" s="199" t="s">
        <v>106</v>
      </c>
      <c r="C118" s="201" t="s">
        <v>234</v>
      </c>
      <c r="D118" s="311"/>
      <c r="E118" s="199"/>
      <c r="F118" s="199"/>
      <c r="G118" s="199"/>
      <c r="H118" s="221">
        <f>SUM(H40:H117)</f>
        <v>932</v>
      </c>
      <c r="I118" s="312"/>
    </row>
    <row r="119" spans="1:9" ht="13.8" thickTop="1">
      <c r="A119" s="120"/>
      <c r="B119" s="24"/>
      <c r="C119" s="23"/>
      <c r="D119" s="26"/>
      <c r="E119" s="23"/>
      <c r="F119" s="315"/>
      <c r="G119" s="16"/>
      <c r="H119" s="220"/>
      <c r="I119" s="107"/>
    </row>
    <row r="120" spans="1:9">
      <c r="A120" s="117"/>
      <c r="B120" s="17"/>
      <c r="C120" s="16"/>
      <c r="D120" s="26"/>
      <c r="E120" s="16"/>
      <c r="F120" s="16"/>
      <c r="G120" s="16"/>
      <c r="H120" s="213"/>
      <c r="I120" s="107"/>
    </row>
    <row r="121" spans="1:9" s="154" customFormat="1" ht="26.4">
      <c r="A121" s="119">
        <v>1.3</v>
      </c>
      <c r="B121" s="41" t="s">
        <v>210</v>
      </c>
      <c r="C121" s="36"/>
      <c r="D121" s="83"/>
      <c r="E121" s="163"/>
      <c r="F121" s="36"/>
      <c r="G121" s="36"/>
      <c r="H121" s="216"/>
      <c r="I121" s="153"/>
    </row>
    <row r="122" spans="1:9">
      <c r="A122" s="117"/>
      <c r="B122" s="17"/>
      <c r="C122" s="16"/>
      <c r="D122" s="26"/>
      <c r="E122" s="16"/>
      <c r="F122" s="16"/>
      <c r="G122" s="16"/>
      <c r="H122" s="213"/>
      <c r="I122" s="107"/>
    </row>
    <row r="123" spans="1:9" s="154" customFormat="1" ht="26.4">
      <c r="A123" s="119" t="s">
        <v>204</v>
      </c>
      <c r="B123" s="41" t="s">
        <v>207</v>
      </c>
      <c r="C123" s="36" t="s">
        <v>13</v>
      </c>
      <c r="D123" s="83"/>
      <c r="E123" s="163"/>
      <c r="F123" s="36"/>
      <c r="G123" s="36"/>
      <c r="H123" s="216"/>
      <c r="I123" s="153"/>
    </row>
    <row r="124" spans="1:9" s="154" customFormat="1">
      <c r="A124" s="119"/>
      <c r="B124" s="166" t="s">
        <v>349</v>
      </c>
      <c r="C124" s="36"/>
      <c r="D124" s="83"/>
      <c r="E124" s="163"/>
      <c r="F124" s="36"/>
      <c r="G124" s="36"/>
      <c r="H124" s="216"/>
      <c r="I124" s="153"/>
    </row>
    <row r="125" spans="1:9">
      <c r="A125" s="120"/>
      <c r="B125" s="27" t="s">
        <v>321</v>
      </c>
      <c r="C125" s="23" t="s">
        <v>13</v>
      </c>
      <c r="D125" s="26">
        <v>1</v>
      </c>
      <c r="E125" s="66">
        <v>25</v>
      </c>
      <c r="F125" s="16"/>
      <c r="G125" s="16"/>
      <c r="H125" s="217">
        <f>D125*E125</f>
        <v>25</v>
      </c>
      <c r="I125" s="107"/>
    </row>
    <row r="126" spans="1:9">
      <c r="A126" s="120"/>
      <c r="B126" s="27" t="s">
        <v>346</v>
      </c>
      <c r="C126" s="23" t="s">
        <v>13</v>
      </c>
      <c r="D126" s="26">
        <v>1</v>
      </c>
      <c r="E126" s="66">
        <v>7</v>
      </c>
      <c r="F126" s="16"/>
      <c r="G126" s="16"/>
      <c r="H126" s="217">
        <f t="shared" ref="H126:H150" si="4">D126*E126</f>
        <v>7</v>
      </c>
      <c r="I126" s="107"/>
    </row>
    <row r="127" spans="1:9">
      <c r="A127" s="120"/>
      <c r="B127" s="27" t="s">
        <v>322</v>
      </c>
      <c r="C127" s="23" t="s">
        <v>13</v>
      </c>
      <c r="D127" s="26">
        <v>1</v>
      </c>
      <c r="E127" s="66">
        <v>28</v>
      </c>
      <c r="F127" s="16"/>
      <c r="G127" s="16"/>
      <c r="H127" s="217">
        <f t="shared" si="4"/>
        <v>28</v>
      </c>
      <c r="I127" s="107"/>
    </row>
    <row r="128" spans="1:9">
      <c r="A128" s="120"/>
      <c r="B128" s="27" t="s">
        <v>347</v>
      </c>
      <c r="C128" s="23" t="s">
        <v>13</v>
      </c>
      <c r="D128" s="26">
        <v>1</v>
      </c>
      <c r="E128" s="66">
        <v>20.5</v>
      </c>
      <c r="F128" s="16"/>
      <c r="G128" s="16"/>
      <c r="H128" s="217">
        <f t="shared" si="4"/>
        <v>20.5</v>
      </c>
      <c r="I128" s="107"/>
    </row>
    <row r="129" spans="1:9">
      <c r="A129" s="120"/>
      <c r="B129" s="27" t="s">
        <v>323</v>
      </c>
      <c r="C129" s="23" t="s">
        <v>13</v>
      </c>
      <c r="D129" s="26">
        <v>1</v>
      </c>
      <c r="E129" s="66">
        <v>19.2</v>
      </c>
      <c r="F129" s="16"/>
      <c r="G129" s="16"/>
      <c r="H129" s="217">
        <f t="shared" si="4"/>
        <v>19.2</v>
      </c>
      <c r="I129" s="107"/>
    </row>
    <row r="130" spans="1:9">
      <c r="A130" s="120"/>
      <c r="B130" s="27" t="s">
        <v>324</v>
      </c>
      <c r="C130" s="23" t="s">
        <v>13</v>
      </c>
      <c r="D130" s="26">
        <v>1</v>
      </c>
      <c r="E130" s="66">
        <v>18.2</v>
      </c>
      <c r="F130" s="16"/>
      <c r="G130" s="16"/>
      <c r="H130" s="217">
        <f t="shared" si="4"/>
        <v>18.2</v>
      </c>
      <c r="I130" s="107"/>
    </row>
    <row r="131" spans="1:9">
      <c r="A131" s="120"/>
      <c r="B131" s="27" t="s">
        <v>325</v>
      </c>
      <c r="C131" s="23" t="s">
        <v>13</v>
      </c>
      <c r="D131" s="26">
        <v>1</v>
      </c>
      <c r="E131" s="66">
        <v>17.649999999999999</v>
      </c>
      <c r="F131" s="16"/>
      <c r="G131" s="16"/>
      <c r="H131" s="217">
        <f t="shared" si="4"/>
        <v>17.649999999999999</v>
      </c>
      <c r="I131" s="107"/>
    </row>
    <row r="132" spans="1:9">
      <c r="A132" s="120"/>
      <c r="B132" s="27" t="s">
        <v>326</v>
      </c>
      <c r="C132" s="23" t="s">
        <v>13</v>
      </c>
      <c r="D132" s="26">
        <v>1</v>
      </c>
      <c r="E132" s="66">
        <v>18</v>
      </c>
      <c r="F132" s="16"/>
      <c r="G132" s="16"/>
      <c r="H132" s="217">
        <f t="shared" si="4"/>
        <v>18</v>
      </c>
      <c r="I132" s="107"/>
    </row>
    <row r="133" spans="1:9">
      <c r="A133" s="120"/>
      <c r="B133" s="27" t="s">
        <v>327</v>
      </c>
      <c r="C133" s="23" t="s">
        <v>13</v>
      </c>
      <c r="D133" s="26">
        <v>1</v>
      </c>
      <c r="E133" s="66">
        <v>18</v>
      </c>
      <c r="F133" s="16"/>
      <c r="G133" s="16"/>
      <c r="H133" s="217">
        <f t="shared" si="4"/>
        <v>18</v>
      </c>
      <c r="I133" s="107"/>
    </row>
    <row r="134" spans="1:9">
      <c r="A134" s="120"/>
      <c r="B134" s="27" t="s">
        <v>328</v>
      </c>
      <c r="C134" s="23" t="s">
        <v>13</v>
      </c>
      <c r="D134" s="26">
        <v>1</v>
      </c>
      <c r="E134" s="66">
        <v>21.47</v>
      </c>
      <c r="F134" s="16"/>
      <c r="G134" s="16"/>
      <c r="H134" s="217">
        <f t="shared" si="4"/>
        <v>21.47</v>
      </c>
      <c r="I134" s="107"/>
    </row>
    <row r="135" spans="1:9">
      <c r="A135" s="120"/>
      <c r="B135" s="27" t="s">
        <v>329</v>
      </c>
      <c r="C135" s="23" t="s">
        <v>13</v>
      </c>
      <c r="D135" s="26">
        <v>1</v>
      </c>
      <c r="E135" s="66">
        <v>13</v>
      </c>
      <c r="F135" s="16"/>
      <c r="G135" s="16"/>
      <c r="H135" s="217">
        <f t="shared" si="4"/>
        <v>13</v>
      </c>
      <c r="I135" s="107"/>
    </row>
    <row r="136" spans="1:9">
      <c r="A136" s="120"/>
      <c r="B136" s="27" t="s">
        <v>330</v>
      </c>
      <c r="C136" s="23" t="s">
        <v>13</v>
      </c>
      <c r="D136" s="26">
        <v>1</v>
      </c>
      <c r="E136" s="66">
        <v>13</v>
      </c>
      <c r="F136" s="16"/>
      <c r="G136" s="16"/>
      <c r="H136" s="217">
        <f t="shared" si="4"/>
        <v>13</v>
      </c>
      <c r="I136" s="107"/>
    </row>
    <row r="137" spans="1:9">
      <c r="A137" s="120"/>
      <c r="B137" s="27" t="s">
        <v>331</v>
      </c>
      <c r="C137" s="23" t="s">
        <v>13</v>
      </c>
      <c r="D137" s="26">
        <v>1</v>
      </c>
      <c r="E137" s="66">
        <v>12</v>
      </c>
      <c r="F137" s="16"/>
      <c r="G137" s="16"/>
      <c r="H137" s="217">
        <f t="shared" si="4"/>
        <v>12</v>
      </c>
      <c r="I137" s="107"/>
    </row>
    <row r="138" spans="1:9">
      <c r="A138" s="120"/>
      <c r="B138" s="27" t="s">
        <v>332</v>
      </c>
      <c r="C138" s="23" t="s">
        <v>13</v>
      </c>
      <c r="D138" s="26">
        <v>1</v>
      </c>
      <c r="E138" s="66">
        <v>15</v>
      </c>
      <c r="F138" s="16"/>
      <c r="G138" s="16"/>
      <c r="H138" s="217">
        <f t="shared" si="4"/>
        <v>15</v>
      </c>
      <c r="I138" s="107"/>
    </row>
    <row r="139" spans="1:9">
      <c r="A139" s="120"/>
      <c r="B139" s="27" t="s">
        <v>334</v>
      </c>
      <c r="C139" s="23" t="s">
        <v>13</v>
      </c>
      <c r="D139" s="26">
        <v>1</v>
      </c>
      <c r="E139" s="66">
        <v>15.5</v>
      </c>
      <c r="F139" s="16"/>
      <c r="G139" s="16"/>
      <c r="H139" s="217">
        <f t="shared" si="4"/>
        <v>15.5</v>
      </c>
      <c r="I139" s="107"/>
    </row>
    <row r="140" spans="1:9">
      <c r="A140" s="120"/>
      <c r="B140" s="27" t="s">
        <v>336</v>
      </c>
      <c r="C140" s="23" t="s">
        <v>13</v>
      </c>
      <c r="D140" s="26">
        <v>1</v>
      </c>
      <c r="E140" s="66">
        <v>13.8</v>
      </c>
      <c r="F140" s="16"/>
      <c r="G140" s="16"/>
      <c r="H140" s="217">
        <f t="shared" si="4"/>
        <v>13.8</v>
      </c>
      <c r="I140" s="107"/>
    </row>
    <row r="141" spans="1:9">
      <c r="A141" s="120"/>
      <c r="B141" s="27" t="s">
        <v>337</v>
      </c>
      <c r="C141" s="23" t="s">
        <v>13</v>
      </c>
      <c r="D141" s="26">
        <v>1</v>
      </c>
      <c r="E141" s="66">
        <v>13</v>
      </c>
      <c r="F141" s="16"/>
      <c r="G141" s="16"/>
      <c r="H141" s="217">
        <f t="shared" si="4"/>
        <v>13</v>
      </c>
      <c r="I141" s="107"/>
    </row>
    <row r="142" spans="1:9">
      <c r="A142" s="120"/>
      <c r="B142" s="27" t="s">
        <v>338</v>
      </c>
      <c r="C142" s="23" t="s">
        <v>13</v>
      </c>
      <c r="D142" s="26">
        <v>1</v>
      </c>
      <c r="E142" s="66">
        <v>13.75</v>
      </c>
      <c r="F142" s="16"/>
      <c r="G142" s="16"/>
      <c r="H142" s="217">
        <f t="shared" si="4"/>
        <v>13.75</v>
      </c>
      <c r="I142" s="107"/>
    </row>
    <row r="143" spans="1:9">
      <c r="A143" s="120"/>
      <c r="B143" s="27" t="s">
        <v>339</v>
      </c>
      <c r="C143" s="23" t="s">
        <v>13</v>
      </c>
      <c r="D143" s="26">
        <v>1</v>
      </c>
      <c r="E143" s="66">
        <v>11</v>
      </c>
      <c r="F143" s="16"/>
      <c r="G143" s="16"/>
      <c r="H143" s="217">
        <f t="shared" si="4"/>
        <v>11</v>
      </c>
      <c r="I143" s="107"/>
    </row>
    <row r="144" spans="1:9">
      <c r="A144" s="120"/>
      <c r="B144" s="27" t="s">
        <v>340</v>
      </c>
      <c r="C144" s="23" t="s">
        <v>13</v>
      </c>
      <c r="D144" s="26">
        <v>1</v>
      </c>
      <c r="E144" s="66">
        <v>3.5</v>
      </c>
      <c r="F144" s="16"/>
      <c r="G144" s="16"/>
      <c r="H144" s="217">
        <f t="shared" si="4"/>
        <v>3.5</v>
      </c>
      <c r="I144" s="107"/>
    </row>
    <row r="145" spans="1:9">
      <c r="A145" s="120"/>
      <c r="B145" s="27" t="s">
        <v>348</v>
      </c>
      <c r="C145" s="23" t="s">
        <v>13</v>
      </c>
      <c r="D145" s="26">
        <v>1</v>
      </c>
      <c r="E145" s="66">
        <v>22.85</v>
      </c>
      <c r="F145" s="16"/>
      <c r="G145" s="16"/>
      <c r="H145" s="217">
        <f t="shared" si="4"/>
        <v>22.85</v>
      </c>
      <c r="I145" s="107"/>
    </row>
    <row r="146" spans="1:9">
      <c r="A146" s="120"/>
      <c r="B146" s="27" t="s">
        <v>344</v>
      </c>
      <c r="C146" s="23" t="s">
        <v>13</v>
      </c>
      <c r="D146" s="26">
        <v>1</v>
      </c>
      <c r="E146" s="66">
        <v>19.95</v>
      </c>
      <c r="F146" s="16"/>
      <c r="G146" s="16"/>
      <c r="H146" s="217">
        <f t="shared" si="4"/>
        <v>19.95</v>
      </c>
      <c r="I146" s="107"/>
    </row>
    <row r="147" spans="1:9">
      <c r="A147" s="120"/>
      <c r="B147" s="27" t="s">
        <v>341</v>
      </c>
      <c r="C147" s="23" t="s">
        <v>13</v>
      </c>
      <c r="D147" s="26">
        <v>1</v>
      </c>
      <c r="E147" s="66">
        <v>3.5</v>
      </c>
      <c r="F147" s="16"/>
      <c r="G147" s="16"/>
      <c r="H147" s="217">
        <f t="shared" si="4"/>
        <v>3.5</v>
      </c>
      <c r="I147" s="107"/>
    </row>
    <row r="148" spans="1:9">
      <c r="A148" s="120"/>
      <c r="B148" s="27" t="s">
        <v>342</v>
      </c>
      <c r="C148" s="23" t="s">
        <v>13</v>
      </c>
      <c r="D148" s="26">
        <v>1</v>
      </c>
      <c r="E148" s="66">
        <v>23.5</v>
      </c>
      <c r="F148" s="16"/>
      <c r="G148" s="16"/>
      <c r="H148" s="217">
        <f t="shared" si="4"/>
        <v>23.5</v>
      </c>
      <c r="I148" s="107"/>
    </row>
    <row r="149" spans="1:9">
      <c r="A149" s="120"/>
      <c r="B149" s="27" t="s">
        <v>343</v>
      </c>
      <c r="C149" s="23" t="s">
        <v>13</v>
      </c>
      <c r="D149" s="26">
        <v>1</v>
      </c>
      <c r="E149" s="66">
        <v>30.2</v>
      </c>
      <c r="F149" s="16"/>
      <c r="G149" s="16"/>
      <c r="H149" s="217">
        <f t="shared" si="4"/>
        <v>30.2</v>
      </c>
      <c r="I149" s="107"/>
    </row>
    <row r="150" spans="1:9">
      <c r="A150" s="120"/>
      <c r="B150" s="27" t="s">
        <v>345</v>
      </c>
      <c r="C150" s="23" t="s">
        <v>13</v>
      </c>
      <c r="D150" s="26">
        <v>1</v>
      </c>
      <c r="E150" s="66">
        <v>9.1999999999999993</v>
      </c>
      <c r="F150" s="16"/>
      <c r="G150" s="16"/>
      <c r="H150" s="217">
        <f t="shared" si="4"/>
        <v>9.1999999999999993</v>
      </c>
      <c r="I150" s="107"/>
    </row>
    <row r="151" spans="1:9">
      <c r="A151" s="120"/>
      <c r="B151" s="166" t="s">
        <v>350</v>
      </c>
      <c r="C151" s="16"/>
      <c r="D151" s="26"/>
      <c r="E151" s="66"/>
      <c r="F151" s="16"/>
      <c r="G151" s="16"/>
      <c r="H151" s="217"/>
      <c r="I151" s="107"/>
    </row>
    <row r="152" spans="1:9">
      <c r="A152" s="120"/>
      <c r="B152" s="27" t="s">
        <v>351</v>
      </c>
      <c r="C152" s="23" t="s">
        <v>372</v>
      </c>
      <c r="D152" s="26">
        <v>1</v>
      </c>
      <c r="E152" s="66">
        <v>26</v>
      </c>
      <c r="F152" s="16"/>
      <c r="G152" s="16"/>
      <c r="H152" s="217">
        <f>D152*E152</f>
        <v>26</v>
      </c>
      <c r="I152" s="107"/>
    </row>
    <row r="153" spans="1:9">
      <c r="A153" s="120"/>
      <c r="B153" s="27" t="s">
        <v>352</v>
      </c>
      <c r="C153" s="23" t="s">
        <v>372</v>
      </c>
      <c r="D153" s="26">
        <v>1</v>
      </c>
      <c r="E153" s="66">
        <v>19.2</v>
      </c>
      <c r="F153" s="16"/>
      <c r="G153" s="16"/>
      <c r="H153" s="217">
        <f t="shared" ref="H153:H178" si="5">D153*E153</f>
        <v>19.2</v>
      </c>
      <c r="I153" s="107"/>
    </row>
    <row r="154" spans="1:9">
      <c r="A154" s="120"/>
      <c r="B154" s="27" t="s">
        <v>353</v>
      </c>
      <c r="C154" s="23" t="s">
        <v>372</v>
      </c>
      <c r="D154" s="26">
        <v>1</v>
      </c>
      <c r="E154" s="66">
        <v>17.5</v>
      </c>
      <c r="F154" s="16"/>
      <c r="G154" s="16"/>
      <c r="H154" s="217">
        <f t="shared" si="5"/>
        <v>17.5</v>
      </c>
      <c r="I154" s="107"/>
    </row>
    <row r="155" spans="1:9">
      <c r="A155" s="120"/>
      <c r="B155" s="27" t="s">
        <v>354</v>
      </c>
      <c r="C155" s="23" t="s">
        <v>372</v>
      </c>
      <c r="D155" s="26">
        <v>1</v>
      </c>
      <c r="E155" s="66">
        <v>15.65</v>
      </c>
      <c r="F155" s="16"/>
      <c r="G155" s="16"/>
      <c r="H155" s="217">
        <f t="shared" si="5"/>
        <v>15.65</v>
      </c>
      <c r="I155" s="107"/>
    </row>
    <row r="156" spans="1:9">
      <c r="A156" s="120"/>
      <c r="B156" s="27" t="s">
        <v>355</v>
      </c>
      <c r="C156" s="23" t="s">
        <v>372</v>
      </c>
      <c r="D156" s="26">
        <v>1</v>
      </c>
      <c r="E156" s="66">
        <v>14.8</v>
      </c>
      <c r="F156" s="16"/>
      <c r="G156" s="16"/>
      <c r="H156" s="217">
        <f t="shared" si="5"/>
        <v>14.8</v>
      </c>
      <c r="I156" s="107"/>
    </row>
    <row r="157" spans="1:9">
      <c r="A157" s="120"/>
      <c r="B157" s="27" t="s">
        <v>356</v>
      </c>
      <c r="C157" s="23" t="s">
        <v>372</v>
      </c>
      <c r="D157" s="26">
        <v>1</v>
      </c>
      <c r="E157" s="66">
        <v>17.899999999999999</v>
      </c>
      <c r="F157" s="16"/>
      <c r="G157" s="16"/>
      <c r="H157" s="217">
        <f t="shared" si="5"/>
        <v>17.899999999999999</v>
      </c>
      <c r="I157" s="107"/>
    </row>
    <row r="158" spans="1:9">
      <c r="A158" s="120"/>
      <c r="B158" s="27" t="s">
        <v>357</v>
      </c>
      <c r="C158" s="23" t="s">
        <v>372</v>
      </c>
      <c r="D158" s="26">
        <v>1</v>
      </c>
      <c r="E158" s="66">
        <v>12.75</v>
      </c>
      <c r="F158" s="16"/>
      <c r="G158" s="16"/>
      <c r="H158" s="217">
        <f t="shared" si="5"/>
        <v>12.75</v>
      </c>
      <c r="I158" s="107"/>
    </row>
    <row r="159" spans="1:9">
      <c r="A159" s="120"/>
      <c r="B159" s="27" t="s">
        <v>358</v>
      </c>
      <c r="C159" s="23" t="s">
        <v>372</v>
      </c>
      <c r="D159" s="26">
        <v>1</v>
      </c>
      <c r="E159" s="66">
        <v>14.5</v>
      </c>
      <c r="F159" s="16"/>
      <c r="G159" s="16"/>
      <c r="H159" s="217">
        <f t="shared" si="5"/>
        <v>14.5</v>
      </c>
      <c r="I159" s="107"/>
    </row>
    <row r="160" spans="1:9">
      <c r="A160" s="120"/>
      <c r="B160" s="27" t="s">
        <v>359</v>
      </c>
      <c r="C160" s="23" t="s">
        <v>372</v>
      </c>
      <c r="D160" s="26">
        <v>1</v>
      </c>
      <c r="E160" s="66">
        <v>16</v>
      </c>
      <c r="F160" s="16"/>
      <c r="G160" s="16"/>
      <c r="H160" s="217">
        <f t="shared" si="5"/>
        <v>16</v>
      </c>
      <c r="I160" s="107"/>
    </row>
    <row r="161" spans="1:9">
      <c r="A161" s="120"/>
      <c r="B161" s="27" t="s">
        <v>360</v>
      </c>
      <c r="C161" s="23" t="s">
        <v>372</v>
      </c>
      <c r="D161" s="26">
        <v>1</v>
      </c>
      <c r="E161" s="66">
        <v>18</v>
      </c>
      <c r="F161" s="16"/>
      <c r="G161" s="16"/>
      <c r="H161" s="217">
        <f t="shared" si="5"/>
        <v>18</v>
      </c>
      <c r="I161" s="107"/>
    </row>
    <row r="162" spans="1:9">
      <c r="A162" s="120"/>
      <c r="B162" s="27" t="s">
        <v>361</v>
      </c>
      <c r="C162" s="23" t="s">
        <v>372</v>
      </c>
      <c r="D162" s="26">
        <v>1</v>
      </c>
      <c r="E162" s="66">
        <v>20</v>
      </c>
      <c r="F162" s="16"/>
      <c r="G162" s="16"/>
      <c r="H162" s="217">
        <f t="shared" si="5"/>
        <v>20</v>
      </c>
      <c r="I162" s="107"/>
    </row>
    <row r="163" spans="1:9">
      <c r="A163" s="120"/>
      <c r="B163" s="27" t="s">
        <v>362</v>
      </c>
      <c r="C163" s="23" t="s">
        <v>372</v>
      </c>
      <c r="D163" s="26">
        <v>1</v>
      </c>
      <c r="E163" s="66">
        <v>22.4</v>
      </c>
      <c r="F163" s="16"/>
      <c r="G163" s="16"/>
      <c r="H163" s="217">
        <f t="shared" si="5"/>
        <v>22.4</v>
      </c>
      <c r="I163" s="107"/>
    </row>
    <row r="164" spans="1:9">
      <c r="A164" s="120"/>
      <c r="B164" s="27" t="s">
        <v>363</v>
      </c>
      <c r="C164" s="23" t="s">
        <v>372</v>
      </c>
      <c r="D164" s="26">
        <v>1</v>
      </c>
      <c r="E164" s="66">
        <v>31.2</v>
      </c>
      <c r="F164" s="16"/>
      <c r="G164" s="16"/>
      <c r="H164" s="217">
        <f t="shared" si="5"/>
        <v>31.2</v>
      </c>
      <c r="I164" s="107"/>
    </row>
    <row r="165" spans="1:9">
      <c r="A165" s="120"/>
      <c r="B165" s="27" t="s">
        <v>364</v>
      </c>
      <c r="C165" s="23" t="s">
        <v>372</v>
      </c>
      <c r="D165" s="26">
        <v>1</v>
      </c>
      <c r="E165" s="66">
        <v>23.95</v>
      </c>
      <c r="F165" s="16"/>
      <c r="G165" s="16"/>
      <c r="H165" s="217">
        <f t="shared" si="5"/>
        <v>23.95</v>
      </c>
      <c r="I165" s="107"/>
    </row>
    <row r="166" spans="1:9">
      <c r="A166" s="120"/>
      <c r="B166" s="27" t="s">
        <v>365</v>
      </c>
      <c r="C166" s="23" t="s">
        <v>372</v>
      </c>
      <c r="D166" s="26">
        <v>1</v>
      </c>
      <c r="E166" s="66">
        <v>22</v>
      </c>
      <c r="F166" s="16"/>
      <c r="G166" s="16"/>
      <c r="H166" s="217">
        <f t="shared" si="5"/>
        <v>22</v>
      </c>
      <c r="I166" s="107"/>
    </row>
    <row r="167" spans="1:9">
      <c r="A167" s="120"/>
      <c r="B167" s="27" t="s">
        <v>366</v>
      </c>
      <c r="C167" s="23" t="s">
        <v>372</v>
      </c>
      <c r="D167" s="26">
        <v>1</v>
      </c>
      <c r="E167" s="66">
        <v>20</v>
      </c>
      <c r="F167" s="16"/>
      <c r="G167" s="16"/>
      <c r="H167" s="217">
        <f t="shared" si="5"/>
        <v>20</v>
      </c>
      <c r="I167" s="107"/>
    </row>
    <row r="168" spans="1:9">
      <c r="A168" s="120"/>
      <c r="B168" s="27" t="s">
        <v>367</v>
      </c>
      <c r="C168" s="23" t="s">
        <v>372</v>
      </c>
      <c r="D168" s="26">
        <v>1</v>
      </c>
      <c r="E168" s="66">
        <v>18</v>
      </c>
      <c r="F168" s="16"/>
      <c r="G168" s="16"/>
      <c r="H168" s="217">
        <f t="shared" si="5"/>
        <v>18</v>
      </c>
      <c r="I168" s="107"/>
    </row>
    <row r="169" spans="1:9">
      <c r="A169" s="120"/>
      <c r="B169" s="27" t="s">
        <v>368</v>
      </c>
      <c r="C169" s="23" t="s">
        <v>372</v>
      </c>
      <c r="D169" s="26">
        <v>1</v>
      </c>
      <c r="E169" s="66">
        <v>15.5</v>
      </c>
      <c r="F169" s="16"/>
      <c r="G169" s="16"/>
      <c r="H169" s="217">
        <f t="shared" si="5"/>
        <v>15.5</v>
      </c>
      <c r="I169" s="107"/>
    </row>
    <row r="170" spans="1:9">
      <c r="A170" s="120"/>
      <c r="B170" s="27" t="s">
        <v>369</v>
      </c>
      <c r="C170" s="23" t="s">
        <v>372</v>
      </c>
      <c r="D170" s="26">
        <v>1</v>
      </c>
      <c r="E170" s="66">
        <v>17.399999999999999</v>
      </c>
      <c r="F170" s="16"/>
      <c r="G170" s="16"/>
      <c r="H170" s="217">
        <f t="shared" si="5"/>
        <v>17.399999999999999</v>
      </c>
      <c r="I170" s="107"/>
    </row>
    <row r="171" spans="1:9">
      <c r="A171" s="120"/>
      <c r="B171" s="27" t="s">
        <v>370</v>
      </c>
      <c r="C171" s="23" t="s">
        <v>372</v>
      </c>
      <c r="D171" s="26">
        <v>1</v>
      </c>
      <c r="E171" s="66">
        <v>16.5</v>
      </c>
      <c r="F171" s="16"/>
      <c r="G171" s="16"/>
      <c r="H171" s="217">
        <f t="shared" si="5"/>
        <v>16.5</v>
      </c>
      <c r="I171" s="107"/>
    </row>
    <row r="172" spans="1:9">
      <c r="A172" s="120"/>
      <c r="B172" s="27" t="s">
        <v>371</v>
      </c>
      <c r="C172" s="23" t="s">
        <v>372</v>
      </c>
      <c r="D172" s="26">
        <v>1</v>
      </c>
      <c r="E172" s="66">
        <v>17.600000000000001</v>
      </c>
      <c r="F172" s="16"/>
      <c r="G172" s="16"/>
      <c r="H172" s="217">
        <f t="shared" ref="H172" si="6">D172*E172</f>
        <v>17.600000000000001</v>
      </c>
      <c r="I172" s="107"/>
    </row>
    <row r="173" spans="1:9">
      <c r="A173" s="120"/>
      <c r="B173" s="166" t="s">
        <v>373</v>
      </c>
      <c r="C173" s="23" t="s">
        <v>372</v>
      </c>
      <c r="D173" s="26"/>
      <c r="E173" s="66"/>
      <c r="F173" s="16"/>
      <c r="G173" s="16"/>
      <c r="H173" s="217"/>
      <c r="I173" s="107"/>
    </row>
    <row r="174" spans="1:9">
      <c r="A174" s="120"/>
      <c r="B174" s="27" t="s">
        <v>374</v>
      </c>
      <c r="C174" s="23" t="s">
        <v>372</v>
      </c>
      <c r="D174" s="26">
        <v>1</v>
      </c>
      <c r="E174" s="66">
        <v>19</v>
      </c>
      <c r="F174" s="16"/>
      <c r="G174" s="16"/>
      <c r="H174" s="217"/>
      <c r="I174" s="107"/>
    </row>
    <row r="175" spans="1:9">
      <c r="A175" s="120"/>
      <c r="B175" s="27" t="s">
        <v>375</v>
      </c>
      <c r="C175" s="23" t="s">
        <v>372</v>
      </c>
      <c r="D175" s="26">
        <v>1</v>
      </c>
      <c r="E175" s="66">
        <v>20</v>
      </c>
      <c r="F175" s="16"/>
      <c r="G175" s="16"/>
      <c r="H175" s="217">
        <f t="shared" si="5"/>
        <v>20</v>
      </c>
      <c r="I175" s="107"/>
    </row>
    <row r="176" spans="1:9">
      <c r="A176" s="120"/>
      <c r="B176" s="27" t="s">
        <v>376</v>
      </c>
      <c r="C176" s="23" t="s">
        <v>372</v>
      </c>
      <c r="D176" s="26">
        <v>1</v>
      </c>
      <c r="E176" s="66">
        <v>21</v>
      </c>
      <c r="F176" s="16"/>
      <c r="G176" s="16"/>
      <c r="H176" s="217">
        <f t="shared" si="5"/>
        <v>21</v>
      </c>
      <c r="I176" s="107"/>
    </row>
    <row r="177" spans="1:9">
      <c r="A177" s="120"/>
      <c r="B177" s="27" t="s">
        <v>377</v>
      </c>
      <c r="C177" s="23" t="s">
        <v>372</v>
      </c>
      <c r="D177" s="26">
        <v>1</v>
      </c>
      <c r="E177" s="66">
        <v>23</v>
      </c>
      <c r="F177" s="16"/>
      <c r="G177" s="16"/>
      <c r="H177" s="217">
        <f t="shared" si="5"/>
        <v>23</v>
      </c>
      <c r="I177" s="107"/>
    </row>
    <row r="178" spans="1:9">
      <c r="A178" s="120"/>
      <c r="B178" s="27" t="s">
        <v>378</v>
      </c>
      <c r="C178" s="23" t="s">
        <v>372</v>
      </c>
      <c r="D178" s="26">
        <v>1</v>
      </c>
      <c r="E178" s="66">
        <v>25</v>
      </c>
      <c r="F178" s="16"/>
      <c r="G178" s="16"/>
      <c r="H178" s="217">
        <f t="shared" si="5"/>
        <v>25</v>
      </c>
      <c r="I178" s="107"/>
    </row>
    <row r="179" spans="1:9" s="154" customFormat="1" ht="13.8" thickBot="1">
      <c r="A179" s="218"/>
      <c r="B179" s="169" t="s">
        <v>106</v>
      </c>
      <c r="C179" s="167"/>
      <c r="D179" s="168"/>
      <c r="E179" s="169"/>
      <c r="F179" s="167"/>
      <c r="G179" s="167"/>
      <c r="H179" s="219">
        <f>SUM(H125:H178)</f>
        <v>911.62</v>
      </c>
      <c r="I179" s="153"/>
    </row>
    <row r="180" spans="1:9" ht="13.8" thickTop="1">
      <c r="A180" s="117"/>
      <c r="B180" s="17"/>
      <c r="C180" s="16"/>
      <c r="D180" s="26"/>
      <c r="E180" s="16"/>
      <c r="F180" s="16"/>
      <c r="G180" s="16"/>
      <c r="H180" s="220"/>
      <c r="I180" s="107"/>
    </row>
    <row r="181" spans="1:9" s="154" customFormat="1" ht="26.4">
      <c r="A181" s="119" t="s">
        <v>205</v>
      </c>
      <c r="B181" s="41" t="s">
        <v>208</v>
      </c>
      <c r="C181" s="36" t="s">
        <v>13</v>
      </c>
      <c r="D181" s="83"/>
      <c r="E181" s="163"/>
      <c r="F181" s="36"/>
      <c r="G181" s="36"/>
      <c r="H181" s="216"/>
      <c r="I181" s="153"/>
    </row>
    <row r="182" spans="1:9" s="154" customFormat="1">
      <c r="A182" s="119"/>
      <c r="B182" s="166" t="s">
        <v>349</v>
      </c>
      <c r="C182" s="23" t="s">
        <v>372</v>
      </c>
      <c r="D182" s="83"/>
      <c r="E182" s="163"/>
      <c r="F182" s="36"/>
      <c r="G182" s="36"/>
      <c r="H182" s="216"/>
      <c r="I182" s="153"/>
    </row>
    <row r="183" spans="1:9">
      <c r="A183" s="120"/>
      <c r="B183" s="27" t="s">
        <v>379</v>
      </c>
      <c r="C183" s="23" t="s">
        <v>372</v>
      </c>
      <c r="D183" s="26">
        <v>1</v>
      </c>
      <c r="E183" s="66">
        <v>27</v>
      </c>
      <c r="F183" s="16"/>
      <c r="G183" s="16"/>
      <c r="H183" s="217">
        <f>D183*E183</f>
        <v>27</v>
      </c>
      <c r="I183" s="107"/>
    </row>
    <row r="184" spans="1:9">
      <c r="A184" s="120"/>
      <c r="B184" s="27" t="s">
        <v>333</v>
      </c>
      <c r="C184" s="23" t="s">
        <v>372</v>
      </c>
      <c r="D184" s="26">
        <v>1</v>
      </c>
      <c r="E184" s="66">
        <v>16</v>
      </c>
      <c r="F184" s="16"/>
      <c r="G184" s="16"/>
      <c r="H184" s="217">
        <f t="shared" ref="H184:H193" si="7">D184*E184</f>
        <v>16</v>
      </c>
      <c r="I184" s="107"/>
    </row>
    <row r="185" spans="1:9">
      <c r="A185" s="120"/>
      <c r="B185" s="27" t="s">
        <v>335</v>
      </c>
      <c r="C185" s="23" t="s">
        <v>372</v>
      </c>
      <c r="D185" s="26">
        <v>1</v>
      </c>
      <c r="E185" s="66">
        <v>13</v>
      </c>
      <c r="F185" s="16"/>
      <c r="G185" s="16"/>
      <c r="H185" s="217">
        <f t="shared" si="7"/>
        <v>13</v>
      </c>
      <c r="I185" s="107"/>
    </row>
    <row r="186" spans="1:9">
      <c r="A186" s="120"/>
      <c r="B186" s="27" t="s">
        <v>380</v>
      </c>
      <c r="C186" s="23" t="s">
        <v>372</v>
      </c>
      <c r="D186" s="26">
        <v>1</v>
      </c>
      <c r="E186" s="66">
        <v>18</v>
      </c>
      <c r="F186" s="16"/>
      <c r="G186" s="16"/>
      <c r="H186" s="217">
        <f t="shared" si="7"/>
        <v>18</v>
      </c>
      <c r="I186" s="107"/>
    </row>
    <row r="187" spans="1:9">
      <c r="A187" s="120"/>
      <c r="B187" s="27" t="s">
        <v>381</v>
      </c>
      <c r="C187" s="23" t="s">
        <v>372</v>
      </c>
      <c r="D187" s="26">
        <v>1</v>
      </c>
      <c r="E187" s="66">
        <v>18</v>
      </c>
      <c r="F187" s="16"/>
      <c r="G187" s="16"/>
      <c r="H187" s="217">
        <f t="shared" si="7"/>
        <v>18</v>
      </c>
      <c r="I187" s="107"/>
    </row>
    <row r="188" spans="1:9">
      <c r="A188" s="120"/>
      <c r="B188" s="27" t="s">
        <v>382</v>
      </c>
      <c r="C188" s="23" t="s">
        <v>372</v>
      </c>
      <c r="D188" s="26">
        <v>1</v>
      </c>
      <c r="E188" s="66">
        <v>21</v>
      </c>
      <c r="F188" s="16"/>
      <c r="G188" s="16"/>
      <c r="H188" s="217">
        <f t="shared" si="7"/>
        <v>21</v>
      </c>
      <c r="I188" s="107"/>
    </row>
    <row r="189" spans="1:9">
      <c r="A189" s="120"/>
      <c r="B189" s="27" t="s">
        <v>383</v>
      </c>
      <c r="C189" s="23" t="s">
        <v>372</v>
      </c>
      <c r="D189" s="26">
        <v>1</v>
      </c>
      <c r="E189" s="66">
        <v>22</v>
      </c>
      <c r="F189" s="16"/>
      <c r="G189" s="16"/>
      <c r="H189" s="217">
        <f t="shared" si="7"/>
        <v>22</v>
      </c>
      <c r="I189" s="107"/>
    </row>
    <row r="190" spans="1:9">
      <c r="A190" s="120"/>
      <c r="B190" s="27" t="s">
        <v>384</v>
      </c>
      <c r="C190" s="23" t="s">
        <v>372</v>
      </c>
      <c r="D190" s="26">
        <v>1</v>
      </c>
      <c r="E190" s="66">
        <v>22</v>
      </c>
      <c r="F190" s="16"/>
      <c r="G190" s="16"/>
      <c r="H190" s="217">
        <f t="shared" si="7"/>
        <v>22</v>
      </c>
      <c r="I190" s="107"/>
    </row>
    <row r="191" spans="1:9">
      <c r="A191" s="120"/>
      <c r="B191" s="27" t="s">
        <v>385</v>
      </c>
      <c r="C191" s="23" t="s">
        <v>372</v>
      </c>
      <c r="D191" s="26">
        <v>1</v>
      </c>
      <c r="E191" s="66">
        <v>19</v>
      </c>
      <c r="F191" s="16"/>
      <c r="G191" s="16"/>
      <c r="H191" s="217">
        <f t="shared" si="7"/>
        <v>19</v>
      </c>
      <c r="I191" s="107"/>
    </row>
    <row r="192" spans="1:9">
      <c r="A192" s="120"/>
      <c r="B192" s="27" t="s">
        <v>386</v>
      </c>
      <c r="C192" s="23" t="s">
        <v>13</v>
      </c>
      <c r="D192" s="26">
        <v>1</v>
      </c>
      <c r="E192" s="66">
        <v>2</v>
      </c>
      <c r="F192" s="16"/>
      <c r="G192" s="16"/>
      <c r="H192" s="217">
        <f t="shared" si="7"/>
        <v>2</v>
      </c>
      <c r="I192" s="107"/>
    </row>
    <row r="193" spans="1:9">
      <c r="A193" s="120"/>
      <c r="B193" s="27" t="s">
        <v>387</v>
      </c>
      <c r="C193" s="23" t="s">
        <v>13</v>
      </c>
      <c r="D193" s="26">
        <v>1</v>
      </c>
      <c r="E193" s="66">
        <v>2</v>
      </c>
      <c r="F193" s="16"/>
      <c r="G193" s="16"/>
      <c r="H193" s="217">
        <f t="shared" si="7"/>
        <v>2</v>
      </c>
      <c r="I193" s="107"/>
    </row>
    <row r="194" spans="1:9" s="175" customFormat="1" ht="14.4" thickBot="1">
      <c r="A194" s="218"/>
      <c r="B194" s="169" t="s">
        <v>106</v>
      </c>
      <c r="C194" s="167"/>
      <c r="D194" s="168"/>
      <c r="E194" s="169"/>
      <c r="F194" s="167"/>
      <c r="G194" s="167"/>
      <c r="H194" s="221">
        <f>SUM(H183:H193)</f>
        <v>180</v>
      </c>
      <c r="I194" s="174"/>
    </row>
    <row r="195" spans="1:9" ht="13.8" thickTop="1">
      <c r="A195" s="120"/>
      <c r="B195" s="27"/>
      <c r="C195" s="16"/>
      <c r="D195" s="26"/>
      <c r="E195" s="66"/>
      <c r="F195" s="16"/>
      <c r="G195" s="16"/>
      <c r="H195" s="220"/>
      <c r="I195" s="107"/>
    </row>
    <row r="196" spans="1:9">
      <c r="A196" s="117"/>
      <c r="B196" s="17"/>
      <c r="C196" s="16"/>
      <c r="D196" s="26"/>
      <c r="E196" s="16"/>
      <c r="F196" s="16"/>
      <c r="G196" s="16"/>
      <c r="H196" s="213"/>
      <c r="I196" s="107"/>
    </row>
    <row r="197" spans="1:9" ht="26.4" hidden="1">
      <c r="A197" s="117" t="s">
        <v>87</v>
      </c>
      <c r="B197" s="28" t="s">
        <v>74</v>
      </c>
      <c r="C197" s="16" t="s">
        <v>13</v>
      </c>
      <c r="D197" s="26"/>
      <c r="E197" s="16"/>
      <c r="F197" s="16"/>
      <c r="G197" s="16"/>
      <c r="H197" s="213"/>
      <c r="I197" s="107"/>
    </row>
    <row r="198" spans="1:9" hidden="1">
      <c r="A198" s="117"/>
      <c r="B198" s="28"/>
      <c r="C198" s="16"/>
      <c r="D198" s="26"/>
      <c r="E198" s="16"/>
      <c r="F198" s="16"/>
      <c r="G198" s="16"/>
      <c r="H198" s="213"/>
      <c r="I198" s="107"/>
    </row>
    <row r="199" spans="1:9" ht="27" hidden="1" customHeight="1">
      <c r="A199" s="117" t="s">
        <v>88</v>
      </c>
      <c r="B199" s="28" t="s">
        <v>75</v>
      </c>
      <c r="C199" s="16" t="s">
        <v>13</v>
      </c>
      <c r="D199" s="26"/>
      <c r="E199" s="16"/>
      <c r="F199" s="16"/>
      <c r="G199" s="16"/>
      <c r="H199" s="213"/>
      <c r="I199" s="107"/>
    </row>
    <row r="200" spans="1:9" hidden="1">
      <c r="A200" s="117"/>
      <c r="B200" s="17"/>
      <c r="C200" s="16"/>
      <c r="D200" s="26"/>
      <c r="E200" s="16"/>
      <c r="F200" s="16"/>
      <c r="G200" s="16"/>
      <c r="H200" s="213"/>
      <c r="I200" s="107"/>
    </row>
    <row r="201" spans="1:9" ht="26.4" hidden="1">
      <c r="A201" s="117" t="s">
        <v>89</v>
      </c>
      <c r="B201" s="28" t="s">
        <v>76</v>
      </c>
      <c r="C201" s="16" t="s">
        <v>13</v>
      </c>
      <c r="D201" s="26"/>
      <c r="E201" s="16"/>
      <c r="F201" s="16"/>
      <c r="G201" s="16"/>
      <c r="H201" s="213"/>
      <c r="I201" s="107"/>
    </row>
    <row r="202" spans="1:9" hidden="1">
      <c r="A202" s="117"/>
      <c r="B202" s="17"/>
      <c r="C202" s="16"/>
      <c r="D202" s="26"/>
      <c r="E202" s="16"/>
      <c r="F202" s="16"/>
      <c r="G202" s="16"/>
      <c r="H202" s="213"/>
      <c r="I202" s="107"/>
    </row>
    <row r="203" spans="1:9">
      <c r="A203" s="121"/>
      <c r="B203" s="30" t="s">
        <v>49</v>
      </c>
      <c r="C203" s="29"/>
      <c r="D203" s="35"/>
      <c r="E203" s="164"/>
      <c r="F203" s="16"/>
      <c r="G203" s="16"/>
      <c r="H203" s="213"/>
      <c r="I203" s="107"/>
    </row>
    <row r="204" spans="1:9">
      <c r="A204" s="117"/>
      <c r="B204" s="17"/>
      <c r="C204" s="16"/>
      <c r="D204" s="35"/>
      <c r="E204" s="16"/>
      <c r="F204" s="16"/>
      <c r="G204" s="16"/>
      <c r="H204" s="213"/>
      <c r="I204" s="107"/>
    </row>
    <row r="205" spans="1:9" ht="24">
      <c r="A205" s="116">
        <v>2</v>
      </c>
      <c r="B205" s="183" t="s">
        <v>179</v>
      </c>
      <c r="C205" s="33"/>
      <c r="D205" s="35"/>
      <c r="E205" s="16"/>
      <c r="F205" s="16"/>
      <c r="G205" s="16"/>
      <c r="H205" s="213"/>
      <c r="I205" s="107"/>
    </row>
    <row r="206" spans="1:9">
      <c r="A206" s="117"/>
      <c r="B206" s="17"/>
      <c r="C206" s="16"/>
      <c r="D206" s="35"/>
      <c r="E206" s="16"/>
      <c r="F206" s="16"/>
      <c r="G206" s="16"/>
      <c r="H206" s="213"/>
      <c r="I206" s="107"/>
    </row>
    <row r="207" spans="1:9">
      <c r="A207" s="119">
        <v>2.1</v>
      </c>
      <c r="B207" s="41" t="s">
        <v>90</v>
      </c>
      <c r="C207" s="16"/>
      <c r="D207" s="35"/>
      <c r="E207" s="16"/>
      <c r="F207" s="16"/>
      <c r="G207" s="16"/>
      <c r="H207" s="213"/>
      <c r="I207" s="107"/>
    </row>
    <row r="208" spans="1:9">
      <c r="A208" s="117"/>
      <c r="B208" s="17"/>
      <c r="C208" s="16"/>
      <c r="D208" s="35"/>
      <c r="E208" s="16"/>
      <c r="F208" s="16"/>
      <c r="G208" s="16"/>
      <c r="H208" s="213"/>
      <c r="I208" s="107"/>
    </row>
    <row r="209" spans="1:9" hidden="1">
      <c r="A209" s="117" t="s">
        <v>10</v>
      </c>
      <c r="B209" s="24" t="s">
        <v>154</v>
      </c>
      <c r="C209" s="16" t="s">
        <v>8</v>
      </c>
      <c r="D209" s="35"/>
      <c r="E209" s="16"/>
      <c r="F209" s="16"/>
      <c r="G209" s="16"/>
      <c r="H209" s="213"/>
      <c r="I209" s="107"/>
    </row>
    <row r="210" spans="1:9" hidden="1">
      <c r="A210" s="117"/>
      <c r="B210" s="17" t="s">
        <v>91</v>
      </c>
      <c r="C210" s="16"/>
      <c r="D210" s="35"/>
      <c r="E210" s="16"/>
      <c r="F210" s="16"/>
      <c r="G210" s="16"/>
      <c r="H210" s="213"/>
      <c r="I210" s="107"/>
    </row>
    <row r="211" spans="1:9" hidden="1">
      <c r="A211" s="117"/>
      <c r="B211" s="17"/>
      <c r="C211" s="16"/>
      <c r="D211" s="35"/>
      <c r="E211" s="16"/>
      <c r="F211" s="16"/>
      <c r="G211" s="16"/>
      <c r="H211" s="213"/>
      <c r="I211" s="107"/>
    </row>
    <row r="212" spans="1:9" s="139" customFormat="1">
      <c r="A212" s="140" t="s">
        <v>10</v>
      </c>
      <c r="B212" s="141" t="s">
        <v>263</v>
      </c>
      <c r="C212" s="136" t="s">
        <v>8</v>
      </c>
      <c r="D212" s="176">
        <v>0</v>
      </c>
      <c r="E212" s="136"/>
      <c r="F212" s="136"/>
      <c r="G212" s="136"/>
      <c r="H212" s="222">
        <f>D212</f>
        <v>0</v>
      </c>
      <c r="I212" s="143"/>
    </row>
    <row r="213" spans="1:9">
      <c r="A213" s="117"/>
      <c r="B213" s="17"/>
      <c r="C213" s="16"/>
      <c r="D213" s="35"/>
      <c r="E213" s="16"/>
      <c r="F213" s="16"/>
      <c r="G213" s="16"/>
      <c r="H213" s="213"/>
      <c r="I213" s="107"/>
    </row>
    <row r="214" spans="1:9" ht="14.4" thickBot="1">
      <c r="A214" s="120" t="s">
        <v>16</v>
      </c>
      <c r="B214" s="24" t="s">
        <v>221</v>
      </c>
      <c r="C214" s="16" t="s">
        <v>8</v>
      </c>
      <c r="D214" s="180">
        <v>12</v>
      </c>
      <c r="E214" s="18"/>
      <c r="F214" s="18"/>
      <c r="G214" s="18"/>
      <c r="H214" s="223">
        <f>D214</f>
        <v>12</v>
      </c>
      <c r="I214" s="107"/>
    </row>
    <row r="215" spans="1:9" ht="14.4" thickTop="1">
      <c r="A215" s="117"/>
      <c r="B215" s="17"/>
      <c r="C215" s="16"/>
      <c r="D215" s="180"/>
      <c r="E215" s="18"/>
      <c r="F215" s="18"/>
      <c r="G215" s="18"/>
      <c r="H215" s="224"/>
      <c r="I215" s="107"/>
    </row>
    <row r="216" spans="1:9" ht="13.8" hidden="1">
      <c r="A216" s="117" t="s">
        <v>70</v>
      </c>
      <c r="B216" s="17" t="s">
        <v>125</v>
      </c>
      <c r="C216" s="16" t="s">
        <v>8</v>
      </c>
      <c r="D216" s="180"/>
      <c r="E216" s="18"/>
      <c r="F216" s="18"/>
      <c r="G216" s="18"/>
      <c r="H216" s="225"/>
      <c r="I216" s="107"/>
    </row>
    <row r="217" spans="1:9" ht="13.8" hidden="1">
      <c r="A217" s="117"/>
      <c r="B217" s="17" t="s">
        <v>92</v>
      </c>
      <c r="C217" s="16"/>
      <c r="D217" s="180"/>
      <c r="E217" s="18"/>
      <c r="F217" s="18"/>
      <c r="G217" s="18"/>
      <c r="H217" s="225"/>
      <c r="I217" s="107"/>
    </row>
    <row r="218" spans="1:9" ht="13.8" hidden="1">
      <c r="A218" s="117"/>
      <c r="B218" s="17"/>
      <c r="C218" s="16"/>
      <c r="D218" s="180"/>
      <c r="E218" s="18"/>
      <c r="F218" s="18"/>
      <c r="G218" s="18"/>
      <c r="H218" s="225"/>
      <c r="I218" s="107"/>
    </row>
    <row r="219" spans="1:9" ht="14.4" thickBot="1">
      <c r="A219" s="120" t="s">
        <v>70</v>
      </c>
      <c r="B219" s="24" t="s">
        <v>200</v>
      </c>
      <c r="C219" s="16" t="s">
        <v>8</v>
      </c>
      <c r="D219" s="180">
        <v>2</v>
      </c>
      <c r="E219" s="18"/>
      <c r="F219" s="18"/>
      <c r="G219" s="18"/>
      <c r="H219" s="223">
        <f>D219</f>
        <v>2</v>
      </c>
      <c r="I219" s="107"/>
    </row>
    <row r="220" spans="1:9" ht="16.2" thickTop="1">
      <c r="A220" s="117"/>
      <c r="B220" s="17"/>
      <c r="C220" s="16"/>
      <c r="D220" s="179"/>
      <c r="E220" s="181"/>
      <c r="F220" s="181"/>
      <c r="G220" s="181"/>
      <c r="H220" s="226"/>
      <c r="I220" s="107"/>
    </row>
    <row r="221" spans="1:9" ht="15" hidden="1">
      <c r="A221" s="117"/>
      <c r="B221" s="17"/>
      <c r="C221" s="16"/>
      <c r="D221" s="178"/>
      <c r="E221" s="182"/>
      <c r="F221" s="182"/>
      <c r="G221" s="182"/>
      <c r="H221" s="227"/>
      <c r="I221" s="107"/>
    </row>
    <row r="222" spans="1:9" ht="15">
      <c r="A222" s="119">
        <v>2.2000000000000002</v>
      </c>
      <c r="B222" s="34" t="s">
        <v>14</v>
      </c>
      <c r="C222" s="16"/>
      <c r="D222" s="178"/>
      <c r="E222" s="182"/>
      <c r="F222" s="182"/>
      <c r="G222" s="182"/>
      <c r="H222" s="227"/>
      <c r="I222" s="107"/>
    </row>
    <row r="223" spans="1:9" ht="15">
      <c r="A223" s="119"/>
      <c r="B223" s="34" t="s">
        <v>40</v>
      </c>
      <c r="C223" s="16"/>
      <c r="D223" s="178"/>
      <c r="E223" s="182"/>
      <c r="F223" s="182"/>
      <c r="G223" s="182"/>
      <c r="H223" s="227"/>
      <c r="I223" s="107"/>
    </row>
    <row r="224" spans="1:9" ht="15">
      <c r="A224" s="117"/>
      <c r="B224" s="17"/>
      <c r="C224" s="16"/>
      <c r="D224" s="178"/>
      <c r="E224" s="182"/>
      <c r="F224" s="182"/>
      <c r="G224" s="182"/>
      <c r="H224" s="227"/>
      <c r="I224" s="107"/>
    </row>
    <row r="225" spans="1:9" ht="15" hidden="1">
      <c r="A225" s="117" t="s">
        <v>33</v>
      </c>
      <c r="B225" s="27" t="s">
        <v>185</v>
      </c>
      <c r="C225" s="16" t="s">
        <v>8</v>
      </c>
      <c r="D225" s="178"/>
      <c r="E225" s="182"/>
      <c r="F225" s="182"/>
      <c r="G225" s="182"/>
      <c r="H225" s="227"/>
      <c r="I225" s="107"/>
    </row>
    <row r="226" spans="1:9" ht="15" hidden="1">
      <c r="A226" s="117"/>
      <c r="B226" s="17"/>
      <c r="C226" s="16"/>
      <c r="D226" s="178"/>
      <c r="E226" s="182"/>
      <c r="F226" s="182"/>
      <c r="G226" s="182"/>
      <c r="H226" s="227"/>
      <c r="I226" s="107"/>
    </row>
    <row r="227" spans="1:9" ht="15" hidden="1">
      <c r="A227" s="117" t="s">
        <v>34</v>
      </c>
      <c r="B227" s="27" t="s">
        <v>160</v>
      </c>
      <c r="C227" s="16" t="s">
        <v>8</v>
      </c>
      <c r="D227" s="178"/>
      <c r="E227" s="182"/>
      <c r="F227" s="182"/>
      <c r="G227" s="182"/>
      <c r="H227" s="227"/>
      <c r="I227" s="107"/>
    </row>
    <row r="228" spans="1:9" ht="15" hidden="1">
      <c r="A228" s="117"/>
      <c r="B228" s="27"/>
      <c r="C228" s="16"/>
      <c r="D228" s="178"/>
      <c r="E228" s="182"/>
      <c r="F228" s="182"/>
      <c r="G228" s="182"/>
      <c r="H228" s="227"/>
      <c r="I228" s="107"/>
    </row>
    <row r="229" spans="1:9" ht="15" hidden="1">
      <c r="A229" s="120" t="s">
        <v>35</v>
      </c>
      <c r="B229" s="27" t="s">
        <v>161</v>
      </c>
      <c r="C229" s="16" t="s">
        <v>8</v>
      </c>
      <c r="D229" s="178"/>
      <c r="E229" s="182"/>
      <c r="F229" s="182"/>
      <c r="G229" s="182"/>
      <c r="H229" s="227"/>
      <c r="I229" s="107"/>
    </row>
    <row r="230" spans="1:9" ht="15" hidden="1">
      <c r="A230" s="123"/>
      <c r="B230" s="28"/>
      <c r="C230" s="16"/>
      <c r="D230" s="178"/>
      <c r="E230" s="182"/>
      <c r="F230" s="182"/>
      <c r="G230" s="182"/>
      <c r="H230" s="227"/>
      <c r="I230" s="107"/>
    </row>
    <row r="231" spans="1:9" ht="15" hidden="1">
      <c r="A231" s="120" t="s">
        <v>33</v>
      </c>
      <c r="B231" s="27" t="s">
        <v>201</v>
      </c>
      <c r="C231" s="16" t="s">
        <v>8</v>
      </c>
      <c r="D231" s="178"/>
      <c r="E231" s="182"/>
      <c r="F231" s="182"/>
      <c r="G231" s="182"/>
      <c r="H231" s="227"/>
      <c r="I231" s="107"/>
    </row>
    <row r="232" spans="1:9" ht="15" hidden="1">
      <c r="A232" s="117"/>
      <c r="B232" s="28"/>
      <c r="C232" s="16"/>
      <c r="D232" s="178"/>
      <c r="E232" s="182"/>
      <c r="F232" s="182"/>
      <c r="G232" s="182"/>
      <c r="H232" s="227"/>
      <c r="I232" s="107"/>
    </row>
    <row r="233" spans="1:9" ht="14.4" thickBot="1">
      <c r="A233" s="120" t="s">
        <v>33</v>
      </c>
      <c r="B233" s="27" t="s">
        <v>271</v>
      </c>
      <c r="C233" s="16" t="s">
        <v>8</v>
      </c>
      <c r="D233" s="180">
        <v>4</v>
      </c>
      <c r="E233" s="18"/>
      <c r="F233" s="18"/>
      <c r="G233" s="18"/>
      <c r="H233" s="223">
        <f>D233</f>
        <v>4</v>
      </c>
      <c r="I233" s="107"/>
    </row>
    <row r="234" spans="1:9" ht="14.4" thickTop="1">
      <c r="A234" s="120"/>
      <c r="B234" s="28"/>
      <c r="C234" s="16"/>
      <c r="D234" s="180"/>
      <c r="E234" s="18"/>
      <c r="F234" s="18"/>
      <c r="G234" s="18"/>
      <c r="H234" s="224"/>
      <c r="I234" s="107"/>
    </row>
    <row r="235" spans="1:9" ht="14.4" thickBot="1">
      <c r="A235" s="120" t="s">
        <v>34</v>
      </c>
      <c r="B235" s="27" t="s">
        <v>222</v>
      </c>
      <c r="C235" s="16" t="s">
        <v>8</v>
      </c>
      <c r="D235" s="180">
        <f>16+8</f>
        <v>24</v>
      </c>
      <c r="E235" s="18"/>
      <c r="F235" s="18"/>
      <c r="G235" s="18"/>
      <c r="H235" s="223">
        <f>D235</f>
        <v>24</v>
      </c>
      <c r="I235" s="107"/>
    </row>
    <row r="236" spans="1:9" ht="14.4" thickTop="1">
      <c r="A236" s="120"/>
      <c r="B236" s="27"/>
      <c r="C236" s="16"/>
      <c r="D236" s="180"/>
      <c r="E236" s="18"/>
      <c r="F236" s="18"/>
      <c r="G236" s="18"/>
      <c r="H236" s="224"/>
      <c r="I236" s="107"/>
    </row>
    <row r="237" spans="1:9" ht="14.4" thickBot="1">
      <c r="A237" s="120" t="s">
        <v>35</v>
      </c>
      <c r="B237" s="27" t="s">
        <v>223</v>
      </c>
      <c r="C237" s="16" t="s">
        <v>8</v>
      </c>
      <c r="D237" s="180">
        <v>1</v>
      </c>
      <c r="E237" s="18"/>
      <c r="F237" s="18"/>
      <c r="G237" s="18"/>
      <c r="H237" s="223">
        <f>D237</f>
        <v>1</v>
      </c>
      <c r="I237" s="107"/>
    </row>
    <row r="238" spans="1:9" ht="14.4" thickTop="1">
      <c r="A238" s="120"/>
      <c r="B238" s="28"/>
      <c r="C238" s="16"/>
      <c r="D238" s="180"/>
      <c r="E238" s="18"/>
      <c r="F238" s="18"/>
      <c r="G238" s="18"/>
      <c r="H238" s="224"/>
      <c r="I238" s="107"/>
    </row>
    <row r="239" spans="1:9" ht="26.4" hidden="1">
      <c r="A239" s="120" t="s">
        <v>93</v>
      </c>
      <c r="B239" s="38" t="s">
        <v>183</v>
      </c>
      <c r="C239" s="16" t="s">
        <v>8</v>
      </c>
      <c r="D239" s="180"/>
      <c r="E239" s="18"/>
      <c r="F239" s="18"/>
      <c r="G239" s="18"/>
      <c r="H239" s="225"/>
      <c r="I239" s="107"/>
    </row>
    <row r="240" spans="1:9" ht="13.8" hidden="1">
      <c r="A240" s="120" t="s">
        <v>95</v>
      </c>
      <c r="B240" s="28"/>
      <c r="C240" s="16"/>
      <c r="D240" s="180"/>
      <c r="E240" s="18"/>
      <c r="F240" s="18"/>
      <c r="G240" s="18"/>
      <c r="H240" s="225"/>
      <c r="I240" s="107"/>
    </row>
    <row r="241" spans="1:9" ht="13.8" hidden="1">
      <c r="A241" s="120" t="s">
        <v>139</v>
      </c>
      <c r="B241" s="27" t="s">
        <v>155</v>
      </c>
      <c r="C241" s="16" t="s">
        <v>8</v>
      </c>
      <c r="D241" s="180"/>
      <c r="E241" s="18"/>
      <c r="F241" s="18"/>
      <c r="G241" s="18"/>
      <c r="H241" s="225"/>
      <c r="I241" s="107"/>
    </row>
    <row r="242" spans="1:9" ht="13.8" hidden="1">
      <c r="A242" s="120" t="s">
        <v>149</v>
      </c>
      <c r="B242" s="28"/>
      <c r="C242" s="16"/>
      <c r="D242" s="180"/>
      <c r="E242" s="18"/>
      <c r="F242" s="18"/>
      <c r="G242" s="18"/>
      <c r="H242" s="225"/>
      <c r="I242" s="107"/>
    </row>
    <row r="243" spans="1:9" ht="13.8" hidden="1">
      <c r="A243" s="120" t="s">
        <v>162</v>
      </c>
      <c r="B243" s="28" t="s">
        <v>44</v>
      </c>
      <c r="C243" s="16" t="s">
        <v>8</v>
      </c>
      <c r="D243" s="180"/>
      <c r="E243" s="18"/>
      <c r="F243" s="18"/>
      <c r="G243" s="18"/>
      <c r="H243" s="225"/>
      <c r="I243" s="107"/>
    </row>
    <row r="244" spans="1:9" ht="13.8" hidden="1">
      <c r="A244" s="120" t="s">
        <v>264</v>
      </c>
      <c r="B244" s="28"/>
      <c r="C244" s="16"/>
      <c r="D244" s="180"/>
      <c r="E244" s="18"/>
      <c r="F244" s="18"/>
      <c r="G244" s="18"/>
      <c r="H244" s="225"/>
      <c r="I244" s="107"/>
    </row>
    <row r="245" spans="1:9" ht="13.8" hidden="1">
      <c r="A245" s="120" t="s">
        <v>265</v>
      </c>
      <c r="B245" s="28" t="s">
        <v>94</v>
      </c>
      <c r="C245" s="16" t="s">
        <v>8</v>
      </c>
      <c r="D245" s="180"/>
      <c r="E245" s="18"/>
      <c r="F245" s="18"/>
      <c r="G245" s="18"/>
      <c r="H245" s="225"/>
      <c r="I245" s="107"/>
    </row>
    <row r="246" spans="1:9" ht="13.8" hidden="1">
      <c r="A246" s="120" t="s">
        <v>266</v>
      </c>
      <c r="B246" s="28"/>
      <c r="C246" s="16"/>
      <c r="D246" s="180"/>
      <c r="E246" s="18"/>
      <c r="F246" s="18"/>
      <c r="G246" s="18"/>
      <c r="H246" s="225"/>
      <c r="I246" s="107"/>
    </row>
    <row r="247" spans="1:9" ht="13.8" hidden="1">
      <c r="A247" s="120" t="s">
        <v>267</v>
      </c>
      <c r="B247" s="28" t="s">
        <v>96</v>
      </c>
      <c r="C247" s="16" t="s">
        <v>8</v>
      </c>
      <c r="D247" s="180"/>
      <c r="E247" s="18"/>
      <c r="F247" s="18"/>
      <c r="G247" s="18"/>
      <c r="H247" s="225"/>
      <c r="I247" s="107"/>
    </row>
    <row r="248" spans="1:9" ht="13.8" hidden="1">
      <c r="A248" s="120" t="s">
        <v>268</v>
      </c>
      <c r="B248" s="28"/>
      <c r="C248" s="16"/>
      <c r="D248" s="180"/>
      <c r="E248" s="18"/>
      <c r="F248" s="18"/>
      <c r="G248" s="18"/>
      <c r="H248" s="225"/>
      <c r="I248" s="107"/>
    </row>
    <row r="249" spans="1:9" ht="13.8" hidden="1">
      <c r="A249" s="120" t="s">
        <v>269</v>
      </c>
      <c r="B249" s="28" t="s">
        <v>140</v>
      </c>
      <c r="C249" s="16" t="s">
        <v>8</v>
      </c>
      <c r="D249" s="180"/>
      <c r="E249" s="18"/>
      <c r="F249" s="18"/>
      <c r="G249" s="18"/>
      <c r="H249" s="225"/>
      <c r="I249" s="107"/>
    </row>
    <row r="250" spans="1:9" ht="13.8" hidden="1">
      <c r="A250" s="120" t="s">
        <v>270</v>
      </c>
      <c r="B250" s="17"/>
      <c r="C250" s="16"/>
      <c r="D250" s="180"/>
      <c r="E250" s="18"/>
      <c r="F250" s="18"/>
      <c r="G250" s="18"/>
      <c r="H250" s="225"/>
      <c r="I250" s="107"/>
    </row>
    <row r="251" spans="1:9" ht="14.4" thickBot="1">
      <c r="A251" s="120" t="s">
        <v>225</v>
      </c>
      <c r="B251" s="27" t="s">
        <v>224</v>
      </c>
      <c r="C251" s="16" t="s">
        <v>8</v>
      </c>
      <c r="D251" s="180">
        <f>1+6</f>
        <v>7</v>
      </c>
      <c r="E251" s="18"/>
      <c r="F251" s="18"/>
      <c r="G251" s="18"/>
      <c r="H251" s="223">
        <f>D251</f>
        <v>7</v>
      </c>
      <c r="I251" s="107"/>
    </row>
    <row r="252" spans="1:9" ht="14.4" thickTop="1">
      <c r="A252" s="120"/>
      <c r="B252" s="27"/>
      <c r="C252" s="16"/>
      <c r="D252" s="180"/>
      <c r="E252" s="18"/>
      <c r="F252" s="18"/>
      <c r="G252" s="18"/>
      <c r="H252" s="224"/>
      <c r="I252" s="107"/>
    </row>
    <row r="253" spans="1:9" ht="14.4" thickBot="1">
      <c r="A253" s="120" t="s">
        <v>227</v>
      </c>
      <c r="B253" s="27" t="s">
        <v>226</v>
      </c>
      <c r="C253" s="16" t="s">
        <v>8</v>
      </c>
      <c r="D253" s="180">
        <v>1</v>
      </c>
      <c r="E253" s="18"/>
      <c r="F253" s="18"/>
      <c r="G253" s="18"/>
      <c r="H253" s="223">
        <f>D253</f>
        <v>1</v>
      </c>
      <c r="I253" s="107"/>
    </row>
    <row r="254" spans="1:9" ht="14.4" thickTop="1">
      <c r="A254" s="120"/>
      <c r="B254" s="27"/>
      <c r="C254" s="16"/>
      <c r="D254" s="180"/>
      <c r="E254" s="18"/>
      <c r="F254" s="18"/>
      <c r="G254" s="18"/>
      <c r="H254" s="224"/>
      <c r="I254" s="107"/>
    </row>
    <row r="255" spans="1:9" ht="14.4" thickBot="1">
      <c r="A255" s="120" t="s">
        <v>36</v>
      </c>
      <c r="B255" s="27" t="s">
        <v>273</v>
      </c>
      <c r="C255" s="16" t="s">
        <v>8</v>
      </c>
      <c r="D255" s="180">
        <v>10</v>
      </c>
      <c r="E255" s="18"/>
      <c r="F255" s="18"/>
      <c r="G255" s="18"/>
      <c r="H255" s="223">
        <f>D255</f>
        <v>10</v>
      </c>
      <c r="I255" s="107"/>
    </row>
    <row r="256" spans="1:9" ht="14.4" thickTop="1">
      <c r="A256" s="120"/>
      <c r="B256" s="27"/>
      <c r="C256" s="16"/>
      <c r="D256" s="180"/>
      <c r="E256" s="18"/>
      <c r="F256" s="18"/>
      <c r="G256" s="18"/>
      <c r="H256" s="224"/>
      <c r="I256" s="107"/>
    </row>
    <row r="257" spans="1:9" ht="14.4" thickBot="1">
      <c r="A257" s="120" t="s">
        <v>93</v>
      </c>
      <c r="B257" s="27" t="s">
        <v>272</v>
      </c>
      <c r="C257" s="16" t="s">
        <v>8</v>
      </c>
      <c r="D257" s="180">
        <v>8</v>
      </c>
      <c r="E257" s="18"/>
      <c r="F257" s="18"/>
      <c r="G257" s="18"/>
      <c r="H257" s="223">
        <f>D257</f>
        <v>8</v>
      </c>
      <c r="I257" s="107"/>
    </row>
    <row r="258" spans="1:9" ht="14.4" thickTop="1">
      <c r="A258" s="120"/>
      <c r="B258" s="27"/>
      <c r="C258" s="16"/>
      <c r="D258" s="180"/>
      <c r="E258" s="18"/>
      <c r="F258" s="18"/>
      <c r="G258" s="18"/>
      <c r="H258" s="224"/>
      <c r="I258" s="107"/>
    </row>
    <row r="259" spans="1:9" s="139" customFormat="1" ht="13.8">
      <c r="A259" s="140" t="s">
        <v>95</v>
      </c>
      <c r="B259" s="135" t="s">
        <v>276</v>
      </c>
      <c r="C259" s="136" t="s">
        <v>8</v>
      </c>
      <c r="D259" s="185"/>
      <c r="E259" s="186"/>
      <c r="F259" s="186"/>
      <c r="G259" s="186"/>
      <c r="H259" s="228"/>
      <c r="I259" s="143"/>
    </row>
    <row r="260" spans="1:9" ht="13.8">
      <c r="A260" s="120"/>
      <c r="B260" s="27"/>
      <c r="C260" s="16"/>
      <c r="D260" s="180"/>
      <c r="E260" s="18"/>
      <c r="F260" s="18"/>
      <c r="G260" s="18"/>
      <c r="H260" s="225"/>
      <c r="I260" s="107"/>
    </row>
    <row r="261" spans="1:9" s="139" customFormat="1" ht="13.8">
      <c r="A261" s="140" t="s">
        <v>139</v>
      </c>
      <c r="B261" s="135" t="s">
        <v>275</v>
      </c>
      <c r="C261" s="136" t="s">
        <v>8</v>
      </c>
      <c r="D261" s="185"/>
      <c r="E261" s="186"/>
      <c r="F261" s="186"/>
      <c r="G261" s="186"/>
      <c r="H261" s="228"/>
      <c r="I261" s="143"/>
    </row>
    <row r="262" spans="1:9" ht="13.8">
      <c r="A262" s="120"/>
      <c r="B262" s="27"/>
      <c r="C262" s="16"/>
      <c r="D262" s="180"/>
      <c r="E262" s="18"/>
      <c r="F262" s="18"/>
      <c r="G262" s="18"/>
      <c r="H262" s="225"/>
      <c r="I262" s="107"/>
    </row>
    <row r="263" spans="1:9" ht="13.8">
      <c r="A263" s="121"/>
      <c r="B263" s="30" t="s">
        <v>50</v>
      </c>
      <c r="C263" s="29"/>
      <c r="D263" s="180"/>
      <c r="E263" s="18"/>
      <c r="F263" s="18"/>
      <c r="G263" s="18"/>
      <c r="H263" s="225"/>
      <c r="I263" s="107"/>
    </row>
    <row r="264" spans="1:9" ht="13.8">
      <c r="A264" s="117"/>
      <c r="B264" s="17"/>
      <c r="C264" s="16"/>
      <c r="D264" s="180"/>
      <c r="E264" s="18"/>
      <c r="F264" s="18"/>
      <c r="G264" s="18"/>
      <c r="H264" s="225"/>
      <c r="I264" s="107"/>
    </row>
    <row r="265" spans="1:9" ht="13.8">
      <c r="A265" s="116">
        <v>3</v>
      </c>
      <c r="B265" s="32" t="s">
        <v>52</v>
      </c>
      <c r="C265" s="33"/>
      <c r="D265" s="180"/>
      <c r="E265" s="18"/>
      <c r="F265" s="18"/>
      <c r="G265" s="18"/>
      <c r="H265" s="225"/>
      <c r="I265" s="107"/>
    </row>
    <row r="266" spans="1:9" ht="13.8">
      <c r="A266" s="117"/>
      <c r="B266" s="17"/>
      <c r="C266" s="16"/>
      <c r="D266" s="180"/>
      <c r="E266" s="18"/>
      <c r="F266" s="18"/>
      <c r="G266" s="18"/>
      <c r="H266" s="225"/>
      <c r="I266" s="107"/>
    </row>
    <row r="267" spans="1:9" ht="14.4" thickBot="1">
      <c r="A267" s="117">
        <v>3.1</v>
      </c>
      <c r="B267" s="24" t="s">
        <v>388</v>
      </c>
      <c r="C267" s="16" t="s">
        <v>8</v>
      </c>
      <c r="D267" s="180">
        <v>17</v>
      </c>
      <c r="E267" s="18"/>
      <c r="F267" s="18"/>
      <c r="G267" s="18"/>
      <c r="H267" s="223">
        <f>D267</f>
        <v>17</v>
      </c>
      <c r="I267" s="107"/>
    </row>
    <row r="268" spans="1:9" ht="14.4" thickTop="1">
      <c r="A268" s="117"/>
      <c r="B268" s="24" t="s">
        <v>274</v>
      </c>
      <c r="C268" s="16"/>
      <c r="D268" s="180"/>
      <c r="E268" s="18"/>
      <c r="F268" s="18"/>
      <c r="G268" s="18"/>
      <c r="H268" s="224"/>
      <c r="I268" s="107"/>
    </row>
    <row r="269" spans="1:9" ht="13.8">
      <c r="A269" s="117"/>
      <c r="B269" s="24"/>
      <c r="C269" s="16"/>
      <c r="D269" s="180"/>
      <c r="E269" s="18"/>
      <c r="F269" s="18"/>
      <c r="G269" s="18"/>
      <c r="H269" s="225"/>
      <c r="I269" s="107"/>
    </row>
    <row r="270" spans="1:9" ht="14.4" thickBot="1">
      <c r="A270" s="117">
        <v>3.2</v>
      </c>
      <c r="B270" s="17" t="s">
        <v>37</v>
      </c>
      <c r="C270" s="16" t="s">
        <v>8</v>
      </c>
      <c r="D270" s="180">
        <v>4</v>
      </c>
      <c r="E270" s="18"/>
      <c r="F270" s="18"/>
      <c r="G270" s="18"/>
      <c r="H270" s="223">
        <f>D270</f>
        <v>4</v>
      </c>
      <c r="I270" s="107"/>
    </row>
    <row r="271" spans="1:9" ht="14.4" thickTop="1">
      <c r="A271" s="117"/>
      <c r="B271" s="17" t="s">
        <v>38</v>
      </c>
      <c r="C271" s="16"/>
      <c r="D271" s="180"/>
      <c r="E271" s="18"/>
      <c r="F271" s="18"/>
      <c r="G271" s="18"/>
      <c r="H271" s="224"/>
      <c r="I271" s="107"/>
    </row>
    <row r="272" spans="1:9" ht="13.8">
      <c r="A272" s="117"/>
      <c r="B272" s="17"/>
      <c r="C272" s="16"/>
      <c r="D272" s="180"/>
      <c r="E272" s="18"/>
      <c r="F272" s="18"/>
      <c r="G272" s="18"/>
      <c r="H272" s="225"/>
      <c r="I272" s="107"/>
    </row>
    <row r="273" spans="1:9" ht="12.75" customHeight="1">
      <c r="A273" s="117">
        <v>3.3</v>
      </c>
      <c r="B273" s="42" t="s">
        <v>211</v>
      </c>
      <c r="C273" s="16" t="s">
        <v>12</v>
      </c>
      <c r="D273" s="180"/>
      <c r="E273" s="18"/>
      <c r="F273" s="18"/>
      <c r="G273" s="18"/>
      <c r="H273" s="225"/>
      <c r="I273" s="107"/>
    </row>
    <row r="274" spans="1:9" ht="12.75" customHeight="1">
      <c r="A274" s="117"/>
      <c r="B274" s="42" t="s">
        <v>389</v>
      </c>
      <c r="C274" s="23" t="s">
        <v>372</v>
      </c>
      <c r="D274" s="180">
        <v>1</v>
      </c>
      <c r="E274" s="18">
        <v>15</v>
      </c>
      <c r="F274" s="18"/>
      <c r="G274" s="18"/>
      <c r="H274" s="229">
        <f>D274*E274</f>
        <v>15</v>
      </c>
      <c r="I274" s="107"/>
    </row>
    <row r="275" spans="1:9" ht="12.75" customHeight="1">
      <c r="A275" s="117"/>
      <c r="B275" s="42" t="s">
        <v>390</v>
      </c>
      <c r="C275" s="23" t="s">
        <v>372</v>
      </c>
      <c r="D275" s="180">
        <v>1</v>
      </c>
      <c r="E275" s="18">
        <v>15</v>
      </c>
      <c r="F275" s="18"/>
      <c r="G275" s="18"/>
      <c r="H275" s="229">
        <f t="shared" ref="H275:H308" si="8">D275*E275</f>
        <v>15</v>
      </c>
      <c r="I275" s="107"/>
    </row>
    <row r="276" spans="1:9" ht="12.75" customHeight="1">
      <c r="A276" s="117"/>
      <c r="B276" s="42" t="s">
        <v>391</v>
      </c>
      <c r="C276" s="23" t="s">
        <v>372</v>
      </c>
      <c r="D276" s="180">
        <v>1</v>
      </c>
      <c r="E276" s="18">
        <v>20</v>
      </c>
      <c r="F276" s="18"/>
      <c r="G276" s="18"/>
      <c r="H276" s="229">
        <f t="shared" si="8"/>
        <v>20</v>
      </c>
      <c r="I276" s="107"/>
    </row>
    <row r="277" spans="1:9" ht="12.75" customHeight="1">
      <c r="A277" s="117"/>
      <c r="B277" s="42" t="s">
        <v>392</v>
      </c>
      <c r="C277" s="23" t="s">
        <v>372</v>
      </c>
      <c r="D277" s="180">
        <v>1</v>
      </c>
      <c r="E277" s="18">
        <v>20</v>
      </c>
      <c r="F277" s="18"/>
      <c r="G277" s="18"/>
      <c r="H277" s="229">
        <f t="shared" si="8"/>
        <v>20</v>
      </c>
      <c r="I277" s="107"/>
    </row>
    <row r="278" spans="1:9" ht="12.75" customHeight="1">
      <c r="A278" s="117"/>
      <c r="B278" s="42" t="s">
        <v>393</v>
      </c>
      <c r="C278" s="23" t="s">
        <v>372</v>
      </c>
      <c r="D278" s="180">
        <v>1</v>
      </c>
      <c r="E278" s="18">
        <v>24</v>
      </c>
      <c r="F278" s="18"/>
      <c r="G278" s="18"/>
      <c r="H278" s="229">
        <f t="shared" si="8"/>
        <v>24</v>
      </c>
      <c r="I278" s="107"/>
    </row>
    <row r="279" spans="1:9" ht="12.75" customHeight="1">
      <c r="A279" s="117"/>
      <c r="B279" s="42" t="s">
        <v>394</v>
      </c>
      <c r="C279" s="23" t="s">
        <v>372</v>
      </c>
      <c r="D279" s="180">
        <v>1</v>
      </c>
      <c r="E279" s="18">
        <v>24</v>
      </c>
      <c r="F279" s="18"/>
      <c r="G279" s="18"/>
      <c r="H279" s="229">
        <f t="shared" si="8"/>
        <v>24</v>
      </c>
      <c r="I279" s="107"/>
    </row>
    <row r="280" spans="1:9" ht="12.75" customHeight="1">
      <c r="A280" s="117"/>
      <c r="B280" s="42" t="s">
        <v>395</v>
      </c>
      <c r="C280" s="23" t="s">
        <v>372</v>
      </c>
      <c r="D280" s="180">
        <v>1</v>
      </c>
      <c r="E280" s="18">
        <v>14</v>
      </c>
      <c r="F280" s="18"/>
      <c r="G280" s="18"/>
      <c r="H280" s="229">
        <f t="shared" si="8"/>
        <v>14</v>
      </c>
      <c r="I280" s="107"/>
    </row>
    <row r="281" spans="1:9" ht="12.75" customHeight="1">
      <c r="A281" s="117"/>
      <c r="B281" s="42" t="s">
        <v>396</v>
      </c>
      <c r="C281" s="23" t="s">
        <v>372</v>
      </c>
      <c r="D281" s="180">
        <v>1</v>
      </c>
      <c r="E281" s="18">
        <v>14</v>
      </c>
      <c r="F281" s="18"/>
      <c r="G281" s="18"/>
      <c r="H281" s="229">
        <f t="shared" si="8"/>
        <v>14</v>
      </c>
      <c r="I281" s="107"/>
    </row>
    <row r="282" spans="1:9" ht="12.75" customHeight="1">
      <c r="A282" s="117"/>
      <c r="B282" s="42" t="s">
        <v>397</v>
      </c>
      <c r="C282" s="23" t="s">
        <v>372</v>
      </c>
      <c r="D282" s="180">
        <v>1</v>
      </c>
      <c r="E282" s="18">
        <v>32</v>
      </c>
      <c r="F282" s="18"/>
      <c r="G282" s="18"/>
      <c r="H282" s="229">
        <f t="shared" si="8"/>
        <v>32</v>
      </c>
      <c r="I282" s="107"/>
    </row>
    <row r="283" spans="1:9" ht="12.75" customHeight="1">
      <c r="A283" s="117"/>
      <c r="B283" s="42" t="s">
        <v>398</v>
      </c>
      <c r="C283" s="23" t="s">
        <v>372</v>
      </c>
      <c r="D283" s="180">
        <v>1</v>
      </c>
      <c r="E283" s="18">
        <v>32</v>
      </c>
      <c r="F283" s="18"/>
      <c r="G283" s="18"/>
      <c r="H283" s="229">
        <f t="shared" si="8"/>
        <v>32</v>
      </c>
      <c r="I283" s="107"/>
    </row>
    <row r="284" spans="1:9" ht="12.75" customHeight="1">
      <c r="A284" s="117"/>
      <c r="B284" s="42" t="s">
        <v>399</v>
      </c>
      <c r="C284" s="23" t="s">
        <v>372</v>
      </c>
      <c r="D284" s="180">
        <v>1</v>
      </c>
      <c r="E284" s="18">
        <v>30</v>
      </c>
      <c r="F284" s="18"/>
      <c r="G284" s="18"/>
      <c r="H284" s="229">
        <f t="shared" si="8"/>
        <v>30</v>
      </c>
      <c r="I284" s="107"/>
    </row>
    <row r="285" spans="1:9" ht="12.75" customHeight="1">
      <c r="A285" s="117"/>
      <c r="B285" s="42" t="s">
        <v>400</v>
      </c>
      <c r="C285" s="23" t="s">
        <v>372</v>
      </c>
      <c r="D285" s="180">
        <v>1</v>
      </c>
      <c r="E285" s="18">
        <v>30</v>
      </c>
      <c r="F285" s="18"/>
      <c r="G285" s="18"/>
      <c r="H285" s="229">
        <f t="shared" si="8"/>
        <v>30</v>
      </c>
      <c r="I285" s="107"/>
    </row>
    <row r="286" spans="1:9" ht="12.75" customHeight="1">
      <c r="A286" s="117"/>
      <c r="B286" s="42" t="s">
        <v>401</v>
      </c>
      <c r="C286" s="23" t="s">
        <v>372</v>
      </c>
      <c r="D286" s="180">
        <v>1</v>
      </c>
      <c r="E286" s="18">
        <v>36</v>
      </c>
      <c r="F286" s="18"/>
      <c r="G286" s="18"/>
      <c r="H286" s="229">
        <f t="shared" si="8"/>
        <v>36</v>
      </c>
      <c r="I286" s="107"/>
    </row>
    <row r="287" spans="1:9" ht="12.75" customHeight="1">
      <c r="A287" s="117"/>
      <c r="B287" s="42" t="s">
        <v>402</v>
      </c>
      <c r="C287" s="23" t="s">
        <v>372</v>
      </c>
      <c r="D287" s="180">
        <v>1</v>
      </c>
      <c r="E287" s="18">
        <v>24</v>
      </c>
      <c r="F287" s="18"/>
      <c r="G287" s="18"/>
      <c r="H287" s="229">
        <f t="shared" si="8"/>
        <v>24</v>
      </c>
      <c r="I287" s="107"/>
    </row>
    <row r="288" spans="1:9" ht="12.75" customHeight="1">
      <c r="A288" s="117"/>
      <c r="B288" s="42" t="s">
        <v>403</v>
      </c>
      <c r="C288" s="23" t="s">
        <v>372</v>
      </c>
      <c r="D288" s="180">
        <v>1</v>
      </c>
      <c r="E288" s="18">
        <v>24</v>
      </c>
      <c r="F288" s="18"/>
      <c r="G288" s="18"/>
      <c r="H288" s="229">
        <f t="shared" si="8"/>
        <v>24</v>
      </c>
      <c r="I288" s="107"/>
    </row>
    <row r="289" spans="1:9" ht="12.75" customHeight="1">
      <c r="A289" s="117"/>
      <c r="B289" s="42" t="s">
        <v>404</v>
      </c>
      <c r="C289" s="23" t="s">
        <v>372</v>
      </c>
      <c r="D289" s="180">
        <v>1</v>
      </c>
      <c r="E289" s="18">
        <v>15</v>
      </c>
      <c r="F289" s="18"/>
      <c r="G289" s="18"/>
      <c r="H289" s="229">
        <f t="shared" si="8"/>
        <v>15</v>
      </c>
      <c r="I289" s="107"/>
    </row>
    <row r="290" spans="1:9" ht="12.75" customHeight="1">
      <c r="A290" s="117"/>
      <c r="B290" s="42" t="s">
        <v>405</v>
      </c>
      <c r="C290" s="23" t="s">
        <v>372</v>
      </c>
      <c r="D290" s="180">
        <v>1</v>
      </c>
      <c r="E290" s="18">
        <v>18</v>
      </c>
      <c r="F290" s="18"/>
      <c r="G290" s="18"/>
      <c r="H290" s="229">
        <f t="shared" si="8"/>
        <v>18</v>
      </c>
      <c r="I290" s="107"/>
    </row>
    <row r="291" spans="1:9" ht="12.75" customHeight="1">
      <c r="A291" s="117"/>
      <c r="B291" s="42" t="s">
        <v>406</v>
      </c>
      <c r="C291" s="23" t="s">
        <v>372</v>
      </c>
      <c r="D291" s="180">
        <v>1</v>
      </c>
      <c r="E291" s="18">
        <v>18</v>
      </c>
      <c r="F291" s="18"/>
      <c r="G291" s="18"/>
      <c r="H291" s="229">
        <f t="shared" si="8"/>
        <v>18</v>
      </c>
      <c r="I291" s="107"/>
    </row>
    <row r="292" spans="1:9" ht="12.75" customHeight="1">
      <c r="A292" s="117"/>
      <c r="B292" s="42" t="s">
        <v>407</v>
      </c>
      <c r="C292" s="23" t="s">
        <v>372</v>
      </c>
      <c r="D292" s="180">
        <v>1</v>
      </c>
      <c r="E292" s="18">
        <v>18</v>
      </c>
      <c r="F292" s="18"/>
      <c r="G292" s="18"/>
      <c r="H292" s="229">
        <f t="shared" si="8"/>
        <v>18</v>
      </c>
      <c r="I292" s="107"/>
    </row>
    <row r="293" spans="1:9" ht="12.75" customHeight="1">
      <c r="A293" s="117"/>
      <c r="B293" s="42" t="s">
        <v>408</v>
      </c>
      <c r="C293" s="23" t="s">
        <v>372</v>
      </c>
      <c r="D293" s="180">
        <v>1</v>
      </c>
      <c r="E293" s="18">
        <v>18</v>
      </c>
      <c r="F293" s="18"/>
      <c r="G293" s="18"/>
      <c r="H293" s="229">
        <f t="shared" si="8"/>
        <v>18</v>
      </c>
      <c r="I293" s="107"/>
    </row>
    <row r="294" spans="1:9" ht="12.75" customHeight="1">
      <c r="A294" s="117"/>
      <c r="B294" s="42" t="s">
        <v>409</v>
      </c>
      <c r="C294" s="23" t="s">
        <v>372</v>
      </c>
      <c r="D294" s="180">
        <v>1</v>
      </c>
      <c r="E294" s="18">
        <v>18</v>
      </c>
      <c r="F294" s="18"/>
      <c r="G294" s="18"/>
      <c r="H294" s="229">
        <f t="shared" si="8"/>
        <v>18</v>
      </c>
      <c r="I294" s="107"/>
    </row>
    <row r="295" spans="1:9" ht="13.8">
      <c r="A295" s="117"/>
      <c r="B295" s="42" t="s">
        <v>410</v>
      </c>
      <c r="C295" s="23" t="s">
        <v>372</v>
      </c>
      <c r="D295" s="180">
        <v>1</v>
      </c>
      <c r="E295" s="18">
        <v>36</v>
      </c>
      <c r="F295" s="18"/>
      <c r="G295" s="18"/>
      <c r="H295" s="229">
        <f t="shared" si="8"/>
        <v>36</v>
      </c>
      <c r="I295" s="107"/>
    </row>
    <row r="296" spans="1:9" ht="13.8">
      <c r="A296" s="117"/>
      <c r="B296" s="42" t="s">
        <v>411</v>
      </c>
      <c r="C296" s="23" t="s">
        <v>372</v>
      </c>
      <c r="D296" s="180">
        <v>1</v>
      </c>
      <c r="E296" s="18">
        <v>22</v>
      </c>
      <c r="F296" s="18"/>
      <c r="G296" s="18"/>
      <c r="H296" s="229">
        <f t="shared" si="8"/>
        <v>22</v>
      </c>
      <c r="I296" s="107"/>
    </row>
    <row r="297" spans="1:9" ht="13.8">
      <c r="A297" s="117"/>
      <c r="B297" s="42" t="s">
        <v>412</v>
      </c>
      <c r="C297" s="23" t="s">
        <v>372</v>
      </c>
      <c r="D297" s="180">
        <v>1</v>
      </c>
      <c r="E297" s="18">
        <v>8</v>
      </c>
      <c r="F297" s="18"/>
      <c r="G297" s="18"/>
      <c r="H297" s="229">
        <f t="shared" si="8"/>
        <v>8</v>
      </c>
      <c r="I297" s="107"/>
    </row>
    <row r="298" spans="1:9" ht="13.8">
      <c r="A298" s="117"/>
      <c r="B298" s="42" t="s">
        <v>413</v>
      </c>
      <c r="C298" s="23" t="s">
        <v>372</v>
      </c>
      <c r="D298" s="180">
        <v>1</v>
      </c>
      <c r="E298" s="18">
        <v>22</v>
      </c>
      <c r="F298" s="18"/>
      <c r="G298" s="18"/>
      <c r="H298" s="229">
        <f t="shared" si="8"/>
        <v>22</v>
      </c>
      <c r="I298" s="107"/>
    </row>
    <row r="299" spans="1:9" ht="13.8">
      <c r="A299" s="117"/>
      <c r="B299" s="42" t="s">
        <v>414</v>
      </c>
      <c r="C299" s="23" t="s">
        <v>372</v>
      </c>
      <c r="D299" s="180">
        <v>1</v>
      </c>
      <c r="E299" s="18">
        <v>28</v>
      </c>
      <c r="F299" s="18"/>
      <c r="G299" s="18"/>
      <c r="H299" s="229">
        <f t="shared" si="8"/>
        <v>28</v>
      </c>
      <c r="I299" s="107"/>
    </row>
    <row r="300" spans="1:9" ht="13.8">
      <c r="A300" s="117"/>
      <c r="B300" s="42" t="s">
        <v>415</v>
      </c>
      <c r="C300" s="23" t="s">
        <v>372</v>
      </c>
      <c r="D300" s="180">
        <v>1</v>
      </c>
      <c r="E300" s="18">
        <v>19</v>
      </c>
      <c r="F300" s="18"/>
      <c r="G300" s="18"/>
      <c r="H300" s="229">
        <f t="shared" si="8"/>
        <v>19</v>
      </c>
      <c r="I300" s="107"/>
    </row>
    <row r="301" spans="1:9" ht="13.8">
      <c r="A301" s="117"/>
      <c r="B301" s="42" t="s">
        <v>416</v>
      </c>
      <c r="C301" s="23" t="s">
        <v>372</v>
      </c>
      <c r="D301" s="180">
        <v>1</v>
      </c>
      <c r="E301" s="18">
        <v>20</v>
      </c>
      <c r="F301" s="18"/>
      <c r="G301" s="18"/>
      <c r="H301" s="229">
        <f t="shared" si="8"/>
        <v>20</v>
      </c>
      <c r="I301" s="107"/>
    </row>
    <row r="302" spans="1:9" ht="13.8">
      <c r="A302" s="117"/>
      <c r="B302" s="42" t="s">
        <v>417</v>
      </c>
      <c r="C302" s="23" t="s">
        <v>372</v>
      </c>
      <c r="D302" s="180">
        <v>1</v>
      </c>
      <c r="E302" s="18">
        <v>22</v>
      </c>
      <c r="F302" s="18"/>
      <c r="G302" s="18"/>
      <c r="H302" s="229">
        <f t="shared" si="8"/>
        <v>22</v>
      </c>
      <c r="I302" s="107"/>
    </row>
    <row r="303" spans="1:9" ht="13.8">
      <c r="A303" s="117"/>
      <c r="B303" s="42" t="s">
        <v>418</v>
      </c>
      <c r="C303" s="23" t="s">
        <v>372</v>
      </c>
      <c r="D303" s="180">
        <v>1</v>
      </c>
      <c r="E303" s="18">
        <v>24</v>
      </c>
      <c r="F303" s="18"/>
      <c r="G303" s="18"/>
      <c r="H303" s="229">
        <f t="shared" si="8"/>
        <v>24</v>
      </c>
      <c r="I303" s="107"/>
    </row>
    <row r="304" spans="1:9" ht="13.8">
      <c r="A304" s="117"/>
      <c r="B304" s="42" t="s">
        <v>419</v>
      </c>
      <c r="C304" s="23" t="s">
        <v>372</v>
      </c>
      <c r="D304" s="180">
        <v>1</v>
      </c>
      <c r="E304" s="18">
        <v>21</v>
      </c>
      <c r="F304" s="18"/>
      <c r="G304" s="18"/>
      <c r="H304" s="229">
        <f t="shared" si="8"/>
        <v>21</v>
      </c>
      <c r="I304" s="107"/>
    </row>
    <row r="305" spans="1:9" ht="13.8">
      <c r="A305" s="117"/>
      <c r="B305" s="42" t="s">
        <v>420</v>
      </c>
      <c r="C305" s="23" t="s">
        <v>372</v>
      </c>
      <c r="D305" s="180">
        <v>1</v>
      </c>
      <c r="E305" s="18">
        <v>8</v>
      </c>
      <c r="F305" s="18"/>
      <c r="G305" s="18"/>
      <c r="H305" s="229">
        <f t="shared" si="8"/>
        <v>8</v>
      </c>
      <c r="I305" s="107"/>
    </row>
    <row r="306" spans="1:9" ht="13.8">
      <c r="A306" s="117"/>
      <c r="B306" s="42" t="s">
        <v>421</v>
      </c>
      <c r="C306" s="23" t="s">
        <v>372</v>
      </c>
      <c r="D306" s="180">
        <v>1</v>
      </c>
      <c r="E306" s="18">
        <v>15</v>
      </c>
      <c r="F306" s="18"/>
      <c r="G306" s="18"/>
      <c r="H306" s="229">
        <f t="shared" si="8"/>
        <v>15</v>
      </c>
      <c r="I306" s="107"/>
    </row>
    <row r="307" spans="1:9" ht="13.8">
      <c r="A307" s="117"/>
      <c r="B307" s="42" t="s">
        <v>422</v>
      </c>
      <c r="C307" s="23" t="s">
        <v>372</v>
      </c>
      <c r="D307" s="180">
        <v>1</v>
      </c>
      <c r="E307" s="18">
        <v>22</v>
      </c>
      <c r="F307" s="18"/>
      <c r="G307" s="18"/>
      <c r="H307" s="229">
        <f t="shared" si="8"/>
        <v>22</v>
      </c>
      <c r="I307" s="107"/>
    </row>
    <row r="308" spans="1:9" ht="13.8">
      <c r="A308" s="117"/>
      <c r="B308" s="42" t="s">
        <v>423</v>
      </c>
      <c r="C308" s="23" t="s">
        <v>372</v>
      </c>
      <c r="D308" s="180">
        <v>1</v>
      </c>
      <c r="E308" s="18">
        <v>21</v>
      </c>
      <c r="F308" s="18"/>
      <c r="G308" s="18"/>
      <c r="H308" s="229">
        <f t="shared" si="8"/>
        <v>21</v>
      </c>
      <c r="I308" s="107"/>
    </row>
    <row r="309" spans="1:9" ht="14.4" thickBot="1">
      <c r="A309" s="230"/>
      <c r="B309" s="169" t="s">
        <v>106</v>
      </c>
      <c r="C309" s="197"/>
      <c r="D309" s="198"/>
      <c r="E309" s="199"/>
      <c r="F309" s="199"/>
      <c r="G309" s="199"/>
      <c r="H309" s="221">
        <f>SUM(H274:H308)</f>
        <v>747</v>
      </c>
      <c r="I309" s="107"/>
    </row>
    <row r="310" spans="1:9" ht="14.4" thickTop="1">
      <c r="A310" s="117"/>
      <c r="B310" s="42"/>
      <c r="C310" s="16"/>
      <c r="D310" s="180"/>
      <c r="E310" s="18"/>
      <c r="F310" s="18"/>
      <c r="G310" s="18"/>
      <c r="H310" s="224"/>
      <c r="I310" s="107"/>
    </row>
    <row r="311" spans="1:9" s="154" customFormat="1" ht="26.4">
      <c r="A311" s="119">
        <v>3.4</v>
      </c>
      <c r="B311" s="200" t="s">
        <v>212</v>
      </c>
      <c r="C311" s="36" t="s">
        <v>12</v>
      </c>
      <c r="D311" s="180"/>
      <c r="E311" s="184"/>
      <c r="F311" s="18"/>
      <c r="G311" s="18"/>
      <c r="H311" s="225"/>
      <c r="I311" s="153"/>
    </row>
    <row r="312" spans="1:9" ht="13.8">
      <c r="A312" s="117"/>
      <c r="B312" s="42"/>
      <c r="C312" s="23" t="s">
        <v>372</v>
      </c>
      <c r="D312" s="180">
        <v>1</v>
      </c>
      <c r="E312" s="184">
        <v>15</v>
      </c>
      <c r="F312" s="18"/>
      <c r="G312" s="18"/>
      <c r="H312" s="229">
        <f>D312*E312</f>
        <v>15</v>
      </c>
      <c r="I312" s="107"/>
    </row>
    <row r="313" spans="1:9" ht="13.8">
      <c r="A313" s="117"/>
      <c r="B313" s="42"/>
      <c r="C313" s="23" t="s">
        <v>372</v>
      </c>
      <c r="D313" s="180">
        <v>1</v>
      </c>
      <c r="E313" s="184">
        <v>20</v>
      </c>
      <c r="F313" s="18"/>
      <c r="G313" s="18"/>
      <c r="H313" s="229">
        <f t="shared" ref="H313:H315" si="9">D313*E313</f>
        <v>20</v>
      </c>
      <c r="I313" s="107"/>
    </row>
    <row r="314" spans="1:9" ht="13.8">
      <c r="A314" s="117"/>
      <c r="B314" s="42"/>
      <c r="C314" s="23" t="s">
        <v>372</v>
      </c>
      <c r="D314" s="180">
        <v>1</v>
      </c>
      <c r="E314" s="184">
        <v>32</v>
      </c>
      <c r="F314" s="18"/>
      <c r="G314" s="18"/>
      <c r="H314" s="229">
        <f t="shared" si="9"/>
        <v>32</v>
      </c>
      <c r="I314" s="107"/>
    </row>
    <row r="315" spans="1:9" ht="13.8">
      <c r="A315" s="117"/>
      <c r="B315" s="42"/>
      <c r="C315" s="23" t="s">
        <v>372</v>
      </c>
      <c r="D315" s="180">
        <v>1</v>
      </c>
      <c r="E315" s="184">
        <v>36</v>
      </c>
      <c r="F315" s="18"/>
      <c r="G315" s="18"/>
      <c r="H315" s="229">
        <f t="shared" si="9"/>
        <v>36</v>
      </c>
      <c r="I315" s="107"/>
    </row>
    <row r="316" spans="1:9" s="204" customFormat="1" ht="14.4" thickBot="1">
      <c r="A316" s="230"/>
      <c r="B316" s="169" t="s">
        <v>106</v>
      </c>
      <c r="C316" s="197"/>
      <c r="D316" s="198"/>
      <c r="E316" s="202"/>
      <c r="F316" s="199"/>
      <c r="G316" s="199"/>
      <c r="H316" s="221">
        <f>SUM(H312:H315)</f>
        <v>103</v>
      </c>
      <c r="I316" s="203"/>
    </row>
    <row r="317" spans="1:9" ht="14.4" thickTop="1">
      <c r="A317" s="117"/>
      <c r="B317" s="42"/>
      <c r="C317" s="16"/>
      <c r="D317" s="180"/>
      <c r="E317" s="184"/>
      <c r="F317" s="18"/>
      <c r="G317" s="18"/>
      <c r="H317" s="224"/>
      <c r="I317" s="107"/>
    </row>
    <row r="318" spans="1:9" ht="13.8">
      <c r="A318" s="117"/>
      <c r="B318" s="28"/>
      <c r="C318" s="16"/>
      <c r="D318" s="180"/>
      <c r="E318" s="18"/>
      <c r="F318" s="18"/>
      <c r="G318" s="18"/>
      <c r="H318" s="225"/>
      <c r="I318" s="107"/>
    </row>
    <row r="319" spans="1:9" s="139" customFormat="1" ht="13.8">
      <c r="A319" s="140">
        <v>3.5</v>
      </c>
      <c r="B319" s="135" t="s">
        <v>424</v>
      </c>
      <c r="C319" s="136" t="s">
        <v>5</v>
      </c>
      <c r="D319" s="185"/>
      <c r="E319" s="186"/>
      <c r="F319" s="186"/>
      <c r="G319" s="186"/>
      <c r="H319" s="228"/>
      <c r="I319" s="143"/>
    </row>
    <row r="320" spans="1:9" ht="13.8">
      <c r="A320" s="117"/>
      <c r="B320" s="28"/>
      <c r="C320" s="16"/>
      <c r="D320" s="180"/>
      <c r="E320" s="18"/>
      <c r="F320" s="18"/>
      <c r="G320" s="18"/>
      <c r="H320" s="225"/>
      <c r="I320" s="107"/>
    </row>
    <row r="321" spans="1:9" s="139" customFormat="1" ht="13.8">
      <c r="A321" s="140">
        <v>3.6</v>
      </c>
      <c r="B321" s="135" t="s">
        <v>31</v>
      </c>
      <c r="C321" s="136" t="s">
        <v>5</v>
      </c>
      <c r="D321" s="185"/>
      <c r="E321" s="186"/>
      <c r="F321" s="186"/>
      <c r="G321" s="186"/>
      <c r="H321" s="228"/>
      <c r="I321" s="143"/>
    </row>
    <row r="322" spans="1:9" ht="13.8">
      <c r="A322" s="117"/>
      <c r="B322" s="28"/>
      <c r="C322" s="16"/>
      <c r="D322" s="180"/>
      <c r="E322" s="18"/>
      <c r="F322" s="18"/>
      <c r="G322" s="18"/>
      <c r="H322" s="225"/>
      <c r="I322" s="107"/>
    </row>
    <row r="323" spans="1:9" s="139" customFormat="1" ht="13.8">
      <c r="A323" s="140">
        <v>3.7</v>
      </c>
      <c r="B323" s="135" t="s">
        <v>32</v>
      </c>
      <c r="C323" s="136" t="s">
        <v>5</v>
      </c>
      <c r="D323" s="185"/>
      <c r="E323" s="186"/>
      <c r="F323" s="186"/>
      <c r="G323" s="186"/>
      <c r="H323" s="228"/>
      <c r="I323" s="143"/>
    </row>
    <row r="324" spans="1:9" ht="13.8">
      <c r="A324" s="117"/>
      <c r="B324" s="41"/>
      <c r="C324" s="16"/>
      <c r="D324" s="180"/>
      <c r="E324" s="18"/>
      <c r="F324" s="18"/>
      <c r="G324" s="18"/>
      <c r="H324" s="225"/>
      <c r="I324" s="107"/>
    </row>
    <row r="325" spans="1:9" ht="14.4" thickBot="1">
      <c r="A325" s="124">
        <v>3.8</v>
      </c>
      <c r="B325" s="28" t="s">
        <v>39</v>
      </c>
      <c r="C325" s="16" t="s">
        <v>12</v>
      </c>
      <c r="D325" s="180">
        <v>1</v>
      </c>
      <c r="E325" s="184">
        <v>20</v>
      </c>
      <c r="F325" s="18"/>
      <c r="G325" s="18"/>
      <c r="H325" s="231">
        <f>E325</f>
        <v>20</v>
      </c>
      <c r="I325" s="107"/>
    </row>
    <row r="326" spans="1:9" ht="14.4" thickTop="1">
      <c r="A326" s="117"/>
      <c r="B326" s="28"/>
      <c r="C326" s="16"/>
      <c r="D326" s="180"/>
      <c r="E326" s="18"/>
      <c r="F326" s="18"/>
      <c r="G326" s="18"/>
      <c r="H326" s="224"/>
      <c r="I326" s="107"/>
    </row>
    <row r="327" spans="1:9" ht="13.8">
      <c r="A327" s="121"/>
      <c r="B327" s="30" t="s">
        <v>53</v>
      </c>
      <c r="C327" s="29"/>
      <c r="D327" s="180"/>
      <c r="E327" s="18"/>
      <c r="F327" s="18"/>
      <c r="G327" s="18"/>
      <c r="H327" s="225"/>
      <c r="I327" s="107"/>
    </row>
    <row r="328" spans="1:9" ht="13.8">
      <c r="A328" s="117"/>
      <c r="B328" s="34"/>
      <c r="C328" s="16"/>
      <c r="D328" s="180"/>
      <c r="E328" s="18"/>
      <c r="F328" s="18"/>
      <c r="G328" s="18"/>
      <c r="H328" s="225"/>
      <c r="I328" s="107"/>
    </row>
    <row r="329" spans="1:9" ht="13.8">
      <c r="A329" s="116">
        <v>4</v>
      </c>
      <c r="B329" s="32" t="s">
        <v>54</v>
      </c>
      <c r="C329" s="33"/>
      <c r="D329" s="180"/>
      <c r="E329" s="18"/>
      <c r="F329" s="18"/>
      <c r="G329" s="18"/>
      <c r="H329" s="225"/>
      <c r="I329" s="107"/>
    </row>
    <row r="330" spans="1:9" ht="13.8">
      <c r="A330" s="117"/>
      <c r="B330" s="34"/>
      <c r="C330" s="16"/>
      <c r="D330" s="180"/>
      <c r="E330" s="18"/>
      <c r="F330" s="18"/>
      <c r="G330" s="18"/>
      <c r="H330" s="225"/>
      <c r="I330" s="107"/>
    </row>
    <row r="331" spans="1:9" ht="13.8">
      <c r="A331" s="119">
        <v>4.0999999999999996</v>
      </c>
      <c r="B331" s="34" t="s">
        <v>220</v>
      </c>
      <c r="C331" s="16"/>
      <c r="D331" s="180"/>
      <c r="E331" s="18"/>
      <c r="F331" s="18"/>
      <c r="G331" s="18"/>
      <c r="H331" s="225"/>
      <c r="I331" s="107"/>
    </row>
    <row r="332" spans="1:9" ht="14.25" customHeight="1">
      <c r="A332" s="117"/>
      <c r="B332" s="17"/>
      <c r="C332" s="16"/>
      <c r="D332" s="180"/>
      <c r="E332" s="18"/>
      <c r="F332" s="18"/>
      <c r="G332" s="18"/>
      <c r="H332" s="225"/>
      <c r="I332" s="107"/>
    </row>
    <row r="333" spans="1:9" ht="13.8">
      <c r="A333" s="117" t="s">
        <v>19</v>
      </c>
      <c r="B333" s="27" t="s">
        <v>235</v>
      </c>
      <c r="C333" s="16" t="s">
        <v>9</v>
      </c>
      <c r="D333" s="177">
        <v>10</v>
      </c>
      <c r="E333" s="18"/>
      <c r="F333" s="18"/>
      <c r="G333" s="18"/>
      <c r="H333" s="232">
        <f>D333</f>
        <v>10</v>
      </c>
      <c r="I333" s="107"/>
    </row>
    <row r="334" spans="1:9" ht="13.8">
      <c r="A334" s="117" t="s">
        <v>86</v>
      </c>
      <c r="B334" s="27" t="s">
        <v>236</v>
      </c>
      <c r="C334" s="16" t="s">
        <v>9</v>
      </c>
      <c r="D334" s="177">
        <v>24</v>
      </c>
      <c r="E334" s="18"/>
      <c r="F334" s="18"/>
      <c r="G334" s="18"/>
      <c r="H334" s="232">
        <f t="shared" ref="H334:H342" si="10">D334</f>
        <v>24</v>
      </c>
      <c r="I334" s="107"/>
    </row>
    <row r="335" spans="1:9" ht="13.8">
      <c r="A335" s="117" t="s">
        <v>188</v>
      </c>
      <c r="B335" s="27" t="s">
        <v>294</v>
      </c>
      <c r="C335" s="16" t="s">
        <v>9</v>
      </c>
      <c r="D335" s="177">
        <v>4</v>
      </c>
      <c r="E335" s="18"/>
      <c r="F335" s="18"/>
      <c r="G335" s="18"/>
      <c r="H335" s="232">
        <f t="shared" si="10"/>
        <v>4</v>
      </c>
      <c r="I335" s="107"/>
    </row>
    <row r="336" spans="1:9" ht="13.8">
      <c r="A336" s="117" t="s">
        <v>189</v>
      </c>
      <c r="B336" s="27" t="s">
        <v>293</v>
      </c>
      <c r="C336" s="16" t="s">
        <v>9</v>
      </c>
      <c r="D336" s="177">
        <v>12</v>
      </c>
      <c r="E336" s="18"/>
      <c r="F336" s="18"/>
      <c r="G336" s="18"/>
      <c r="H336" s="232">
        <f t="shared" si="10"/>
        <v>12</v>
      </c>
      <c r="I336" s="107"/>
    </row>
    <row r="337" spans="1:9" ht="13.8">
      <c r="A337" s="117" t="s">
        <v>190</v>
      </c>
      <c r="B337" s="27" t="s">
        <v>241</v>
      </c>
      <c r="C337" s="16" t="s">
        <v>12</v>
      </c>
      <c r="D337" s="177">
        <v>3</v>
      </c>
      <c r="E337" s="18"/>
      <c r="F337" s="18"/>
      <c r="G337" s="18"/>
      <c r="H337" s="232">
        <f t="shared" si="10"/>
        <v>3</v>
      </c>
      <c r="I337" s="107"/>
    </row>
    <row r="338" spans="1:9" ht="13.8">
      <c r="A338" s="117" t="s">
        <v>228</v>
      </c>
      <c r="B338" s="27" t="s">
        <v>237</v>
      </c>
      <c r="C338" s="16" t="s">
        <v>9</v>
      </c>
      <c r="D338" s="177">
        <v>56</v>
      </c>
      <c r="E338" s="18"/>
      <c r="F338" s="18"/>
      <c r="G338" s="18"/>
      <c r="H338" s="232">
        <f t="shared" si="10"/>
        <v>56</v>
      </c>
      <c r="I338" s="107"/>
    </row>
    <row r="339" spans="1:9" ht="13.8">
      <c r="A339" s="117" t="s">
        <v>229</v>
      </c>
      <c r="B339" s="27" t="s">
        <v>238</v>
      </c>
      <c r="C339" s="16" t="s">
        <v>9</v>
      </c>
      <c r="D339" s="177">
        <v>4</v>
      </c>
      <c r="E339" s="18"/>
      <c r="F339" s="18"/>
      <c r="G339" s="18"/>
      <c r="H339" s="232">
        <f t="shared" si="10"/>
        <v>4</v>
      </c>
      <c r="I339" s="107"/>
    </row>
    <row r="340" spans="1:9" ht="13.8">
      <c r="A340" s="117" t="s">
        <v>230</v>
      </c>
      <c r="B340" s="27" t="s">
        <v>239</v>
      </c>
      <c r="C340" s="16" t="s">
        <v>9</v>
      </c>
      <c r="D340" s="177">
        <v>1</v>
      </c>
      <c r="E340" s="18"/>
      <c r="F340" s="18"/>
      <c r="G340" s="18"/>
      <c r="H340" s="232">
        <f t="shared" si="10"/>
        <v>1</v>
      </c>
      <c r="I340" s="107"/>
    </row>
    <row r="341" spans="1:9" ht="13.8">
      <c r="A341" s="117" t="s">
        <v>231</v>
      </c>
      <c r="B341" s="27" t="s">
        <v>240</v>
      </c>
      <c r="C341" s="16" t="s">
        <v>9</v>
      </c>
      <c r="D341" s="177">
        <v>8</v>
      </c>
      <c r="E341" s="18"/>
      <c r="F341" s="18"/>
      <c r="G341" s="18"/>
      <c r="H341" s="232">
        <f t="shared" si="10"/>
        <v>8</v>
      </c>
      <c r="I341" s="107"/>
    </row>
    <row r="342" spans="1:9" ht="13.8">
      <c r="A342" s="117" t="s">
        <v>232</v>
      </c>
      <c r="B342" s="27" t="s">
        <v>242</v>
      </c>
      <c r="C342" s="23" t="s">
        <v>284</v>
      </c>
      <c r="D342" s="177">
        <v>10</v>
      </c>
      <c r="E342" s="18"/>
      <c r="F342" s="18"/>
      <c r="G342" s="18"/>
      <c r="H342" s="232">
        <f t="shared" si="10"/>
        <v>10</v>
      </c>
      <c r="I342" s="107"/>
    </row>
    <row r="343" spans="1:9" ht="13.8">
      <c r="A343" s="117"/>
      <c r="B343" s="17"/>
      <c r="C343" s="16"/>
      <c r="D343" s="180"/>
      <c r="E343" s="18"/>
      <c r="F343" s="18"/>
      <c r="G343" s="18"/>
      <c r="H343" s="225"/>
      <c r="I343" s="107"/>
    </row>
    <row r="344" spans="1:9" ht="13.8" hidden="1">
      <c r="A344" s="119">
        <v>4.2</v>
      </c>
      <c r="B344" s="34" t="s">
        <v>177</v>
      </c>
      <c r="C344" s="16"/>
      <c r="D344" s="180"/>
      <c r="E344" s="18"/>
      <c r="F344" s="18"/>
      <c r="G344" s="18"/>
      <c r="H344" s="225"/>
      <c r="I344" s="107"/>
    </row>
    <row r="345" spans="1:9" ht="13.8" hidden="1">
      <c r="A345" s="119"/>
      <c r="B345" s="34"/>
      <c r="C345" s="16"/>
      <c r="D345" s="180"/>
      <c r="E345" s="18"/>
      <c r="F345" s="18"/>
      <c r="G345" s="18"/>
      <c r="H345" s="225"/>
      <c r="I345" s="107"/>
    </row>
    <row r="346" spans="1:9" ht="13.8" hidden="1">
      <c r="A346" s="120" t="s">
        <v>133</v>
      </c>
      <c r="B346" s="24"/>
      <c r="C346" s="16" t="s">
        <v>9</v>
      </c>
      <c r="D346" s="180"/>
      <c r="E346" s="18"/>
      <c r="F346" s="18"/>
      <c r="G346" s="18"/>
      <c r="H346" s="225"/>
      <c r="I346" s="107"/>
    </row>
    <row r="347" spans="1:9" ht="13.8" hidden="1">
      <c r="A347" s="120"/>
      <c r="B347" s="42"/>
      <c r="C347" s="16"/>
      <c r="D347" s="180"/>
      <c r="E347" s="18"/>
      <c r="F347" s="18"/>
      <c r="G347" s="18"/>
      <c r="H347" s="225"/>
      <c r="I347" s="107"/>
    </row>
    <row r="348" spans="1:9" ht="13.8" hidden="1">
      <c r="A348" s="120" t="s">
        <v>97</v>
      </c>
      <c r="B348" s="24"/>
      <c r="C348" s="16" t="s">
        <v>9</v>
      </c>
      <c r="D348" s="180"/>
      <c r="E348" s="18"/>
      <c r="F348" s="18"/>
      <c r="G348" s="18"/>
      <c r="H348" s="225"/>
      <c r="I348" s="107"/>
    </row>
    <row r="349" spans="1:9" ht="13.8" hidden="1">
      <c r="A349" s="120"/>
      <c r="B349" s="17"/>
      <c r="C349" s="16"/>
      <c r="D349" s="180"/>
      <c r="E349" s="18"/>
      <c r="F349" s="18"/>
      <c r="G349" s="18"/>
      <c r="H349" s="225"/>
      <c r="I349" s="107"/>
    </row>
    <row r="350" spans="1:9" ht="13.8" hidden="1">
      <c r="A350" s="120"/>
      <c r="B350" s="39"/>
      <c r="C350" s="16"/>
      <c r="D350" s="180"/>
      <c r="E350" s="18"/>
      <c r="F350" s="18"/>
      <c r="G350" s="18"/>
      <c r="H350" s="225"/>
      <c r="I350" s="107"/>
    </row>
    <row r="351" spans="1:9" ht="13.8" hidden="1">
      <c r="A351" s="120"/>
      <c r="B351" s="39"/>
      <c r="C351" s="16"/>
      <c r="D351" s="180"/>
      <c r="E351" s="18"/>
      <c r="F351" s="18"/>
      <c r="G351" s="18"/>
      <c r="H351" s="225"/>
      <c r="I351" s="107"/>
    </row>
    <row r="352" spans="1:9" ht="13.8">
      <c r="A352" s="119">
        <v>4.2</v>
      </c>
      <c r="B352" s="34" t="s">
        <v>277</v>
      </c>
      <c r="C352" s="16"/>
      <c r="D352" s="180"/>
      <c r="E352" s="18"/>
      <c r="F352" s="18"/>
      <c r="G352" s="18"/>
      <c r="H352" s="225"/>
      <c r="I352" s="107"/>
    </row>
    <row r="353" spans="1:9" ht="14.25" customHeight="1">
      <c r="A353" s="117"/>
      <c r="B353" s="17"/>
      <c r="C353" s="16"/>
      <c r="D353" s="180"/>
      <c r="E353" s="18"/>
      <c r="F353" s="18"/>
      <c r="G353" s="18"/>
      <c r="H353" s="225"/>
      <c r="I353" s="107"/>
    </row>
    <row r="354" spans="1:9" s="139" customFormat="1" ht="13.8">
      <c r="A354" s="140" t="s">
        <v>133</v>
      </c>
      <c r="B354" s="135" t="s">
        <v>243</v>
      </c>
      <c r="C354" s="136" t="s">
        <v>9</v>
      </c>
      <c r="D354" s="185">
        <v>0</v>
      </c>
      <c r="E354" s="186"/>
      <c r="F354" s="186"/>
      <c r="G354" s="186"/>
      <c r="H354" s="270">
        <f>D354</f>
        <v>0</v>
      </c>
      <c r="I354" s="143"/>
    </row>
    <row r="355" spans="1:9" ht="13.8">
      <c r="A355" s="120" t="s">
        <v>97</v>
      </c>
      <c r="B355" s="27" t="s">
        <v>292</v>
      </c>
      <c r="C355" s="23" t="s">
        <v>9</v>
      </c>
      <c r="D355" s="180">
        <v>4</v>
      </c>
      <c r="E355" s="18"/>
      <c r="F355" s="18"/>
      <c r="G355" s="18"/>
      <c r="H355" s="232">
        <f>D355</f>
        <v>4</v>
      </c>
      <c r="I355" s="107"/>
    </row>
    <row r="356" spans="1:9" ht="13.8">
      <c r="A356" s="120"/>
      <c r="B356" s="27"/>
      <c r="C356" s="23"/>
      <c r="D356" s="180"/>
      <c r="E356" s="18"/>
      <c r="F356" s="18"/>
      <c r="G356" s="18"/>
      <c r="H356" s="225"/>
      <c r="I356" s="107"/>
    </row>
    <row r="357" spans="1:9" ht="13.8">
      <c r="A357" s="121"/>
      <c r="B357" s="30" t="s">
        <v>55</v>
      </c>
      <c r="C357" s="29"/>
      <c r="D357" s="180"/>
      <c r="E357" s="18"/>
      <c r="F357" s="18"/>
      <c r="G357" s="18"/>
      <c r="H357" s="225"/>
      <c r="I357" s="107"/>
    </row>
    <row r="358" spans="1:9" ht="13.8">
      <c r="A358" s="117"/>
      <c r="B358" s="34"/>
      <c r="C358" s="16"/>
      <c r="D358" s="180"/>
      <c r="E358" s="18"/>
      <c r="F358" s="18"/>
      <c r="G358" s="18"/>
      <c r="H358" s="225"/>
      <c r="I358" s="107"/>
    </row>
    <row r="359" spans="1:9" ht="21" customHeight="1">
      <c r="A359" s="116">
        <v>5</v>
      </c>
      <c r="B359" s="32" t="s">
        <v>57</v>
      </c>
      <c r="C359" s="33"/>
      <c r="D359" s="180"/>
      <c r="E359" s="18"/>
      <c r="F359" s="18"/>
      <c r="G359" s="18"/>
      <c r="H359" s="225"/>
      <c r="I359" s="107"/>
    </row>
    <row r="360" spans="1:9" ht="13.8">
      <c r="A360" s="117"/>
      <c r="B360" s="34"/>
      <c r="C360" s="16"/>
      <c r="D360" s="180"/>
      <c r="E360" s="18"/>
      <c r="F360" s="18"/>
      <c r="G360" s="18"/>
      <c r="H360" s="225"/>
      <c r="I360" s="107"/>
    </row>
    <row r="361" spans="1:9" ht="22.5" customHeight="1">
      <c r="A361" s="119">
        <v>5.0999999999999996</v>
      </c>
      <c r="B361" s="41" t="s">
        <v>126</v>
      </c>
      <c r="C361" s="16"/>
      <c r="D361" s="180"/>
      <c r="E361" s="18"/>
      <c r="F361" s="18"/>
      <c r="G361" s="18"/>
      <c r="H361" s="225"/>
      <c r="I361" s="107"/>
    </row>
    <row r="362" spans="1:9" ht="13.8">
      <c r="A362" s="119"/>
      <c r="B362" s="41"/>
      <c r="C362" s="16"/>
      <c r="D362" s="180"/>
      <c r="E362" s="18"/>
      <c r="F362" s="18"/>
      <c r="G362" s="18"/>
      <c r="H362" s="225"/>
      <c r="I362" s="107"/>
    </row>
    <row r="363" spans="1:9" ht="53.25" customHeight="1" thickBot="1">
      <c r="A363" s="120" t="s">
        <v>127</v>
      </c>
      <c r="B363" s="27" t="s">
        <v>282</v>
      </c>
      <c r="C363" s="16" t="s">
        <v>5</v>
      </c>
      <c r="D363" s="180">
        <v>1</v>
      </c>
      <c r="E363" s="18"/>
      <c r="F363" s="18"/>
      <c r="G363" s="18"/>
      <c r="H363" s="223">
        <f>D363</f>
        <v>1</v>
      </c>
      <c r="I363" s="107"/>
    </row>
    <row r="364" spans="1:9" ht="53.25" hidden="1" customHeight="1" thickBot="1">
      <c r="A364" s="117"/>
      <c r="B364" s="27" t="s">
        <v>191</v>
      </c>
      <c r="C364" s="16" t="s">
        <v>5</v>
      </c>
      <c r="D364" s="180"/>
      <c r="E364" s="18"/>
      <c r="F364" s="18"/>
      <c r="G364" s="18"/>
      <c r="H364" s="224"/>
      <c r="I364" s="107"/>
    </row>
    <row r="365" spans="1:9" ht="53.25" hidden="1" customHeight="1">
      <c r="A365" s="117"/>
      <c r="B365" s="27" t="s">
        <v>178</v>
      </c>
      <c r="C365" s="16" t="s">
        <v>5</v>
      </c>
      <c r="D365" s="180"/>
      <c r="E365" s="18"/>
      <c r="F365" s="18"/>
      <c r="G365" s="18"/>
      <c r="H365" s="225"/>
      <c r="I365" s="107"/>
    </row>
    <row r="366" spans="1:9" ht="14.4" hidden="1" thickTop="1">
      <c r="A366" s="117"/>
      <c r="B366" s="17"/>
      <c r="C366" s="16"/>
      <c r="D366" s="180"/>
      <c r="E366" s="18"/>
      <c r="F366" s="18"/>
      <c r="G366" s="18"/>
      <c r="H366" s="225"/>
      <c r="I366" s="107"/>
    </row>
    <row r="367" spans="1:9" ht="14.4" thickTop="1">
      <c r="A367" s="117"/>
      <c r="B367" s="17"/>
      <c r="C367" s="16"/>
      <c r="D367" s="180"/>
      <c r="E367" s="18"/>
      <c r="F367" s="18"/>
      <c r="G367" s="18"/>
      <c r="H367" s="225"/>
      <c r="I367" s="107"/>
    </row>
    <row r="368" spans="1:9" ht="26.4">
      <c r="A368" s="119">
        <v>5.2</v>
      </c>
      <c r="B368" s="41" t="s">
        <v>129</v>
      </c>
      <c r="C368" s="16"/>
      <c r="D368" s="180"/>
      <c r="E368" s="18"/>
      <c r="F368" s="18"/>
      <c r="G368" s="18"/>
      <c r="H368" s="225"/>
      <c r="I368" s="107"/>
    </row>
    <row r="369" spans="1:9" ht="13.8">
      <c r="A369" s="117"/>
      <c r="B369" s="17"/>
      <c r="C369" s="16"/>
      <c r="D369" s="180"/>
      <c r="E369" s="18"/>
      <c r="F369" s="18"/>
      <c r="G369" s="18"/>
      <c r="H369" s="225"/>
      <c r="I369" s="107"/>
    </row>
    <row r="370" spans="1:9" ht="14.25" customHeight="1" thickBot="1">
      <c r="A370" s="120" t="s">
        <v>100</v>
      </c>
      <c r="B370" s="24" t="s">
        <v>244</v>
      </c>
      <c r="C370" s="16" t="s">
        <v>41</v>
      </c>
      <c r="D370" s="180">
        <v>1</v>
      </c>
      <c r="E370" s="18"/>
      <c r="F370" s="18"/>
      <c r="G370" s="18"/>
      <c r="H370" s="223">
        <f>D370</f>
        <v>1</v>
      </c>
      <c r="I370" s="107"/>
    </row>
    <row r="371" spans="1:9" ht="14.25" customHeight="1" thickTop="1">
      <c r="A371" s="117"/>
      <c r="B371" s="24" t="s">
        <v>245</v>
      </c>
      <c r="C371" s="16"/>
      <c r="D371" s="180"/>
      <c r="E371" s="18"/>
      <c r="F371" s="18"/>
      <c r="G371" s="18"/>
      <c r="H371" s="224"/>
      <c r="I371" s="107"/>
    </row>
    <row r="372" spans="1:9" ht="14.25" customHeight="1">
      <c r="A372" s="117"/>
      <c r="B372" s="24" t="s">
        <v>193</v>
      </c>
      <c r="C372" s="16"/>
      <c r="D372" s="180"/>
      <c r="E372" s="18"/>
      <c r="F372" s="18"/>
      <c r="G372" s="18"/>
      <c r="H372" s="225"/>
      <c r="I372" s="107"/>
    </row>
    <row r="373" spans="1:9" ht="13.8">
      <c r="A373" s="117"/>
      <c r="B373" s="24"/>
      <c r="C373" s="16"/>
      <c r="D373" s="180"/>
      <c r="E373" s="18"/>
      <c r="F373" s="18"/>
      <c r="G373" s="18"/>
      <c r="H373" s="225"/>
      <c r="I373" s="107"/>
    </row>
    <row r="374" spans="1:9" ht="14.4" thickBot="1">
      <c r="A374" s="120" t="s">
        <v>148</v>
      </c>
      <c r="B374" s="24" t="s">
        <v>246</v>
      </c>
      <c r="C374" s="16" t="s">
        <v>5</v>
      </c>
      <c r="D374" s="180">
        <v>1</v>
      </c>
      <c r="E374" s="18"/>
      <c r="F374" s="18"/>
      <c r="G374" s="18"/>
      <c r="H374" s="223">
        <f>D374</f>
        <v>1</v>
      </c>
      <c r="I374" s="107"/>
    </row>
    <row r="375" spans="1:9" ht="14.4" thickTop="1">
      <c r="A375" s="117"/>
      <c r="B375" s="24" t="s">
        <v>247</v>
      </c>
      <c r="C375" s="16"/>
      <c r="D375" s="180"/>
      <c r="E375" s="18"/>
      <c r="F375" s="18"/>
      <c r="G375" s="18"/>
      <c r="H375" s="224"/>
      <c r="I375" s="107"/>
    </row>
    <row r="376" spans="1:9" ht="13.8">
      <c r="A376" s="117"/>
      <c r="B376" s="24" t="s">
        <v>193</v>
      </c>
      <c r="C376" s="16"/>
      <c r="D376" s="180"/>
      <c r="E376" s="18"/>
      <c r="F376" s="18"/>
      <c r="G376" s="18"/>
      <c r="H376" s="225"/>
      <c r="I376" s="107"/>
    </row>
    <row r="377" spans="1:9" ht="13.8">
      <c r="A377" s="117"/>
      <c r="B377" s="17"/>
      <c r="C377" s="16"/>
      <c r="D377" s="180"/>
      <c r="E377" s="18"/>
      <c r="F377" s="18"/>
      <c r="G377" s="18"/>
      <c r="H377" s="225"/>
      <c r="I377" s="107"/>
    </row>
    <row r="378" spans="1:9" ht="14.4" thickBot="1">
      <c r="A378" s="120" t="s">
        <v>425</v>
      </c>
      <c r="B378" s="24" t="s">
        <v>248</v>
      </c>
      <c r="C378" s="16" t="s">
        <v>5</v>
      </c>
      <c r="D378" s="180">
        <v>1</v>
      </c>
      <c r="E378" s="18"/>
      <c r="F378" s="18"/>
      <c r="G378" s="18"/>
      <c r="H378" s="223">
        <f>D378</f>
        <v>1</v>
      </c>
      <c r="I378" s="107"/>
    </row>
    <row r="379" spans="1:9" ht="14.4" thickTop="1">
      <c r="A379" s="117"/>
      <c r="B379" s="24" t="s">
        <v>249</v>
      </c>
      <c r="C379" s="16"/>
      <c r="D379" s="180"/>
      <c r="E379" s="18"/>
      <c r="F379" s="18"/>
      <c r="G379" s="18"/>
      <c r="H379" s="224"/>
      <c r="I379" s="107"/>
    </row>
    <row r="380" spans="1:9" ht="13.8">
      <c r="A380" s="117"/>
      <c r="B380" s="24" t="s">
        <v>217</v>
      </c>
      <c r="C380" s="16"/>
      <c r="D380" s="180"/>
      <c r="E380" s="18"/>
      <c r="F380" s="18"/>
      <c r="G380" s="18"/>
      <c r="H380" s="225"/>
      <c r="I380" s="107"/>
    </row>
    <row r="381" spans="1:9" ht="13.8">
      <c r="A381" s="117"/>
      <c r="B381" s="24"/>
      <c r="C381" s="16"/>
      <c r="D381" s="180"/>
      <c r="E381" s="18"/>
      <c r="F381" s="18"/>
      <c r="G381" s="18"/>
      <c r="H381" s="225"/>
      <c r="I381" s="107"/>
    </row>
    <row r="382" spans="1:9" ht="14.4" thickBot="1">
      <c r="A382" s="120" t="s">
        <v>101</v>
      </c>
      <c r="B382" s="24" t="s">
        <v>251</v>
      </c>
      <c r="C382" s="16" t="s">
        <v>5</v>
      </c>
      <c r="D382" s="180">
        <v>1</v>
      </c>
      <c r="E382" s="18"/>
      <c r="F382" s="18"/>
      <c r="G382" s="18"/>
      <c r="H382" s="223">
        <f>D382</f>
        <v>1</v>
      </c>
      <c r="I382" s="107"/>
    </row>
    <row r="383" spans="1:9" ht="14.4" thickTop="1">
      <c r="A383" s="117"/>
      <c r="B383" s="24" t="s">
        <v>250</v>
      </c>
      <c r="C383" s="16"/>
      <c r="D383" s="180"/>
      <c r="E383" s="18"/>
      <c r="F383" s="18"/>
      <c r="G383" s="18"/>
      <c r="H383" s="224"/>
      <c r="I383" s="107"/>
    </row>
    <row r="384" spans="1:9" ht="13.8">
      <c r="A384" s="117"/>
      <c r="B384" s="24" t="s">
        <v>194</v>
      </c>
      <c r="C384" s="16"/>
      <c r="D384" s="180"/>
      <c r="E384" s="18"/>
      <c r="F384" s="18"/>
      <c r="G384" s="18"/>
      <c r="H384" s="225"/>
      <c r="I384" s="107"/>
    </row>
    <row r="385" spans="1:9" ht="13.8">
      <c r="A385" s="117"/>
      <c r="B385" s="17"/>
      <c r="C385" s="16"/>
      <c r="D385" s="180"/>
      <c r="E385" s="18"/>
      <c r="F385" s="18"/>
      <c r="G385" s="18"/>
      <c r="H385" s="225"/>
      <c r="I385" s="107"/>
    </row>
    <row r="386" spans="1:9" ht="13.8" hidden="1">
      <c r="A386" s="120" t="s">
        <v>101</v>
      </c>
      <c r="B386" s="49" t="s">
        <v>202</v>
      </c>
      <c r="C386" s="16" t="s">
        <v>5</v>
      </c>
      <c r="D386" s="180"/>
      <c r="E386" s="18"/>
      <c r="F386" s="18"/>
      <c r="G386" s="18"/>
      <c r="H386" s="225"/>
      <c r="I386" s="107"/>
    </row>
    <row r="387" spans="1:9" ht="13.8" hidden="1">
      <c r="A387" s="120"/>
      <c r="B387" s="24" t="s">
        <v>203</v>
      </c>
      <c r="C387" s="16"/>
      <c r="D387" s="180"/>
      <c r="E387" s="18"/>
      <c r="F387" s="18"/>
      <c r="G387" s="18"/>
      <c r="H387" s="225"/>
      <c r="I387" s="107"/>
    </row>
    <row r="388" spans="1:9" ht="13.8" hidden="1">
      <c r="A388" s="117"/>
      <c r="B388" s="24" t="s">
        <v>194</v>
      </c>
      <c r="C388" s="16"/>
      <c r="D388" s="180"/>
      <c r="E388" s="18"/>
      <c r="F388" s="18"/>
      <c r="G388" s="18"/>
      <c r="H388" s="225"/>
      <c r="I388" s="107"/>
    </row>
    <row r="389" spans="1:9" ht="13.8" hidden="1">
      <c r="A389" s="117"/>
      <c r="B389" s="17"/>
      <c r="C389" s="16"/>
      <c r="D389" s="180"/>
      <c r="E389" s="18"/>
      <c r="F389" s="18"/>
      <c r="G389" s="18"/>
      <c r="H389" s="225"/>
      <c r="I389" s="107"/>
    </row>
    <row r="390" spans="1:9" ht="13.8" hidden="1">
      <c r="A390" s="120" t="s">
        <v>102</v>
      </c>
      <c r="B390" s="24" t="s">
        <v>192</v>
      </c>
      <c r="C390" s="16" t="s">
        <v>5</v>
      </c>
      <c r="D390" s="180"/>
      <c r="E390" s="18"/>
      <c r="F390" s="18"/>
      <c r="G390" s="18"/>
      <c r="H390" s="225"/>
      <c r="I390" s="107"/>
    </row>
    <row r="391" spans="1:9" ht="13.8" hidden="1">
      <c r="A391" s="120"/>
      <c r="B391" s="24" t="s">
        <v>195</v>
      </c>
      <c r="C391" s="16"/>
      <c r="D391" s="180"/>
      <c r="E391" s="18"/>
      <c r="F391" s="18"/>
      <c r="G391" s="18"/>
      <c r="H391" s="225"/>
      <c r="I391" s="107"/>
    </row>
    <row r="392" spans="1:9" ht="13.8" hidden="1">
      <c r="A392" s="117"/>
      <c r="B392" s="24" t="s">
        <v>193</v>
      </c>
      <c r="C392" s="16"/>
      <c r="D392" s="180"/>
      <c r="E392" s="18"/>
      <c r="F392" s="18"/>
      <c r="G392" s="18"/>
      <c r="H392" s="225"/>
      <c r="I392" s="107"/>
    </row>
    <row r="393" spans="1:9" ht="13.8" hidden="1">
      <c r="A393" s="117"/>
      <c r="B393" s="24"/>
      <c r="C393" s="16"/>
      <c r="D393" s="180"/>
      <c r="E393" s="18"/>
      <c r="F393" s="18"/>
      <c r="G393" s="18"/>
      <c r="H393" s="225"/>
      <c r="I393" s="107"/>
    </row>
    <row r="394" spans="1:9" ht="13.8" hidden="1">
      <c r="A394" s="120" t="s">
        <v>103</v>
      </c>
      <c r="B394" s="24" t="s">
        <v>163</v>
      </c>
      <c r="C394" s="23" t="s">
        <v>5</v>
      </c>
      <c r="D394" s="180"/>
      <c r="E394" s="18"/>
      <c r="F394" s="18"/>
      <c r="G394" s="18"/>
      <c r="H394" s="225"/>
      <c r="I394" s="107"/>
    </row>
    <row r="395" spans="1:9" ht="13.8" hidden="1">
      <c r="A395" s="117"/>
      <c r="B395" s="24" t="s">
        <v>171</v>
      </c>
      <c r="C395" s="16"/>
      <c r="D395" s="180"/>
      <c r="E395" s="18"/>
      <c r="F395" s="18"/>
      <c r="G395" s="18"/>
      <c r="H395" s="225"/>
      <c r="I395" s="107"/>
    </row>
    <row r="396" spans="1:9" ht="13.8" hidden="1">
      <c r="A396" s="117"/>
      <c r="B396" s="24" t="s">
        <v>150</v>
      </c>
      <c r="C396" s="16"/>
      <c r="D396" s="180"/>
      <c r="E396" s="18"/>
      <c r="F396" s="18"/>
      <c r="G396" s="18"/>
      <c r="H396" s="225"/>
      <c r="I396" s="107"/>
    </row>
    <row r="397" spans="1:9" ht="13.8" hidden="1">
      <c r="A397" s="117"/>
      <c r="B397" s="24"/>
      <c r="C397" s="16"/>
      <c r="D397" s="180"/>
      <c r="E397" s="18"/>
      <c r="F397" s="18"/>
      <c r="G397" s="18"/>
      <c r="H397" s="225"/>
      <c r="I397" s="107"/>
    </row>
    <row r="398" spans="1:9" ht="13.8" hidden="1">
      <c r="A398" s="120" t="s">
        <v>151</v>
      </c>
      <c r="B398" s="17" t="s">
        <v>69</v>
      </c>
      <c r="C398" s="16" t="s">
        <v>8</v>
      </c>
      <c r="D398" s="180"/>
      <c r="E398" s="18"/>
      <c r="F398" s="18"/>
      <c r="G398" s="18"/>
      <c r="H398" s="225"/>
      <c r="I398" s="107"/>
    </row>
    <row r="399" spans="1:9" ht="13.8" hidden="1">
      <c r="A399" s="120"/>
      <c r="B399" s="17"/>
      <c r="C399" s="16"/>
      <c r="D399" s="180"/>
      <c r="E399" s="18"/>
      <c r="F399" s="18"/>
      <c r="G399" s="18"/>
      <c r="H399" s="225"/>
      <c r="I399" s="107"/>
    </row>
    <row r="400" spans="1:9" ht="14.4" thickBot="1">
      <c r="A400" s="120" t="s">
        <v>102</v>
      </c>
      <c r="B400" s="24" t="s">
        <v>252</v>
      </c>
      <c r="C400" s="16" t="s">
        <v>5</v>
      </c>
      <c r="D400" s="180">
        <v>1</v>
      </c>
      <c r="E400" s="18"/>
      <c r="F400" s="18"/>
      <c r="G400" s="18"/>
      <c r="H400" s="223">
        <f>D400</f>
        <v>1</v>
      </c>
      <c r="I400" s="107"/>
    </row>
    <row r="401" spans="1:9" ht="14.4" thickTop="1">
      <c r="A401" s="117"/>
      <c r="B401" s="24" t="s">
        <v>253</v>
      </c>
      <c r="C401" s="16"/>
      <c r="D401" s="180"/>
      <c r="E401" s="18"/>
      <c r="F401" s="18"/>
      <c r="G401" s="18"/>
      <c r="H401" s="224"/>
      <c r="I401" s="107"/>
    </row>
    <row r="402" spans="1:9" ht="13.8">
      <c r="A402" s="117"/>
      <c r="B402" s="24" t="s">
        <v>233</v>
      </c>
      <c r="C402" s="16"/>
      <c r="D402" s="180"/>
      <c r="E402" s="18"/>
      <c r="F402" s="18"/>
      <c r="G402" s="18"/>
      <c r="H402" s="225"/>
      <c r="I402" s="107"/>
    </row>
    <row r="403" spans="1:9" ht="13.8">
      <c r="A403" s="117"/>
      <c r="B403" s="24"/>
      <c r="C403" s="16"/>
      <c r="D403" s="180"/>
      <c r="E403" s="18"/>
      <c r="F403" s="18"/>
      <c r="G403" s="18"/>
      <c r="H403" s="225"/>
      <c r="I403" s="107"/>
    </row>
    <row r="404" spans="1:9" ht="27" thickBot="1">
      <c r="A404" s="120" t="s">
        <v>103</v>
      </c>
      <c r="B404" s="24" t="s">
        <v>295</v>
      </c>
      <c r="C404" s="16" t="s">
        <v>8</v>
      </c>
      <c r="D404" s="180">
        <v>1</v>
      </c>
      <c r="E404" s="18"/>
      <c r="F404" s="18"/>
      <c r="G404" s="18"/>
      <c r="H404" s="223">
        <f>D404</f>
        <v>1</v>
      </c>
      <c r="I404" s="107"/>
    </row>
    <row r="405" spans="1:9" ht="14.4" thickTop="1">
      <c r="A405" s="117"/>
      <c r="B405" s="24"/>
      <c r="C405" s="16"/>
      <c r="D405" s="180"/>
      <c r="E405" s="18"/>
      <c r="F405" s="18"/>
      <c r="G405" s="18"/>
      <c r="H405" s="224"/>
      <c r="I405" s="107"/>
    </row>
    <row r="406" spans="1:9" ht="26.4" hidden="1">
      <c r="A406" s="120" t="s">
        <v>141</v>
      </c>
      <c r="B406" s="27" t="s">
        <v>152</v>
      </c>
      <c r="C406" s="16" t="s">
        <v>8</v>
      </c>
      <c r="D406" s="180"/>
      <c r="E406" s="18"/>
      <c r="F406" s="18"/>
      <c r="G406" s="18"/>
      <c r="H406" s="225"/>
      <c r="I406" s="107"/>
    </row>
    <row r="407" spans="1:9" ht="12" hidden="1" customHeight="1">
      <c r="A407" s="117"/>
      <c r="B407" s="17"/>
      <c r="C407" s="16"/>
      <c r="D407" s="180"/>
      <c r="E407" s="18"/>
      <c r="F407" s="18"/>
      <c r="G407" s="18"/>
      <c r="H407" s="225"/>
      <c r="I407" s="107"/>
    </row>
    <row r="408" spans="1:9" ht="32.25" hidden="1" customHeight="1">
      <c r="A408" s="120" t="s">
        <v>164</v>
      </c>
      <c r="B408" s="27" t="s">
        <v>156</v>
      </c>
      <c r="C408" s="16" t="s">
        <v>8</v>
      </c>
      <c r="D408" s="180"/>
      <c r="E408" s="18"/>
      <c r="F408" s="18"/>
      <c r="G408" s="18"/>
      <c r="H408" s="225"/>
      <c r="I408" s="107"/>
    </row>
    <row r="409" spans="1:9" ht="13.5" hidden="1" customHeight="1">
      <c r="A409" s="117"/>
      <c r="B409" s="17"/>
      <c r="C409" s="16"/>
      <c r="D409" s="180"/>
      <c r="E409" s="18"/>
      <c r="F409" s="18"/>
      <c r="G409" s="18"/>
      <c r="H409" s="225"/>
      <c r="I409" s="107"/>
    </row>
    <row r="410" spans="1:9" ht="26.25" hidden="1" customHeight="1">
      <c r="A410" s="119">
        <v>5.3</v>
      </c>
      <c r="B410" s="41" t="s">
        <v>128</v>
      </c>
      <c r="C410" s="16"/>
      <c r="D410" s="180"/>
      <c r="E410" s="18"/>
      <c r="F410" s="18"/>
      <c r="G410" s="18"/>
      <c r="H410" s="225"/>
      <c r="I410" s="107"/>
    </row>
    <row r="411" spans="1:9" ht="13.5" hidden="1" customHeight="1">
      <c r="A411" s="119"/>
      <c r="B411" s="41"/>
      <c r="C411" s="16"/>
      <c r="D411" s="180"/>
      <c r="E411" s="18"/>
      <c r="F411" s="18"/>
      <c r="G411" s="18"/>
      <c r="H411" s="225"/>
      <c r="I411" s="107"/>
    </row>
    <row r="412" spans="1:9" ht="13.5" hidden="1" customHeight="1">
      <c r="A412" s="120" t="s">
        <v>130</v>
      </c>
      <c r="B412" s="24" t="s">
        <v>167</v>
      </c>
      <c r="C412" s="16" t="s">
        <v>8</v>
      </c>
      <c r="D412" s="180"/>
      <c r="E412" s="18"/>
      <c r="F412" s="18"/>
      <c r="G412" s="18"/>
      <c r="H412" s="225"/>
      <c r="I412" s="107"/>
    </row>
    <row r="413" spans="1:9" ht="13.5" hidden="1" customHeight="1">
      <c r="A413" s="117"/>
      <c r="B413" s="17"/>
      <c r="C413" s="16"/>
      <c r="D413" s="180"/>
      <c r="E413" s="18"/>
      <c r="F413" s="18"/>
      <c r="G413" s="18"/>
      <c r="H413" s="225"/>
      <c r="I413" s="107"/>
    </row>
    <row r="414" spans="1:9" ht="13.5" hidden="1" customHeight="1">
      <c r="A414" s="120" t="s">
        <v>131</v>
      </c>
      <c r="B414" s="24" t="s">
        <v>166</v>
      </c>
      <c r="C414" s="16" t="s">
        <v>8</v>
      </c>
      <c r="D414" s="180"/>
      <c r="E414" s="18"/>
      <c r="F414" s="18"/>
      <c r="G414" s="18"/>
      <c r="H414" s="225"/>
      <c r="I414" s="107"/>
    </row>
    <row r="415" spans="1:9" ht="13.5" hidden="1" customHeight="1">
      <c r="A415" s="117"/>
      <c r="B415" s="17"/>
      <c r="C415" s="16"/>
      <c r="D415" s="180"/>
      <c r="E415" s="18"/>
      <c r="F415" s="18"/>
      <c r="G415" s="18"/>
      <c r="H415" s="225"/>
      <c r="I415" s="107"/>
    </row>
    <row r="416" spans="1:9" ht="13.5" hidden="1" customHeight="1">
      <c r="A416" s="120" t="s">
        <v>132</v>
      </c>
      <c r="B416" s="24" t="s">
        <v>165</v>
      </c>
      <c r="C416" s="16" t="s">
        <v>8</v>
      </c>
      <c r="D416" s="180"/>
      <c r="E416" s="18"/>
      <c r="F416" s="18"/>
      <c r="G416" s="18"/>
      <c r="H416" s="225"/>
      <c r="I416" s="107"/>
    </row>
    <row r="417" spans="1:9" ht="13.5" hidden="1" customHeight="1">
      <c r="A417" s="117"/>
      <c r="B417" s="17"/>
      <c r="C417" s="16"/>
      <c r="D417" s="180"/>
      <c r="E417" s="18"/>
      <c r="F417" s="18"/>
      <c r="G417" s="18"/>
      <c r="H417" s="225"/>
      <c r="I417" s="107"/>
    </row>
    <row r="418" spans="1:9" ht="13.8">
      <c r="A418" s="121"/>
      <c r="B418" s="30" t="s">
        <v>56</v>
      </c>
      <c r="C418" s="29"/>
      <c r="D418" s="180"/>
      <c r="E418" s="18"/>
      <c r="F418" s="18"/>
      <c r="G418" s="18"/>
      <c r="H418" s="225"/>
      <c r="I418" s="107"/>
    </row>
    <row r="419" spans="1:9" ht="13.8">
      <c r="A419" s="117"/>
      <c r="B419" s="17"/>
      <c r="C419" s="16"/>
      <c r="D419" s="180"/>
      <c r="E419" s="18"/>
      <c r="F419" s="18"/>
      <c r="G419" s="18"/>
      <c r="H419" s="225"/>
      <c r="I419" s="107"/>
    </row>
    <row r="420" spans="1:9" ht="13.8">
      <c r="A420" s="116">
        <v>6</v>
      </c>
      <c r="B420" s="32" t="s">
        <v>58</v>
      </c>
      <c r="C420" s="33"/>
      <c r="D420" s="180"/>
      <c r="E420" s="18"/>
      <c r="F420" s="18"/>
      <c r="G420" s="18"/>
      <c r="H420" s="225"/>
      <c r="I420" s="107"/>
    </row>
    <row r="421" spans="1:9" ht="13.8">
      <c r="A421" s="117"/>
      <c r="B421" s="17"/>
      <c r="C421" s="16"/>
      <c r="D421" s="180"/>
      <c r="E421" s="18"/>
      <c r="F421" s="18"/>
      <c r="G421" s="18"/>
      <c r="H421" s="225"/>
      <c r="I421" s="107"/>
    </row>
    <row r="422" spans="1:9" ht="13.8">
      <c r="A422" s="119">
        <v>6.1</v>
      </c>
      <c r="B422" s="34" t="s">
        <v>17</v>
      </c>
      <c r="C422" s="16"/>
      <c r="D422" s="180"/>
      <c r="E422" s="18"/>
      <c r="F422" s="18"/>
      <c r="G422" s="18"/>
      <c r="H422" s="225"/>
      <c r="I422" s="107"/>
    </row>
    <row r="423" spans="1:9" ht="13.8" hidden="1">
      <c r="A423" s="117" t="s">
        <v>59</v>
      </c>
      <c r="B423" s="24" t="s">
        <v>168</v>
      </c>
      <c r="C423" s="16" t="s">
        <v>12</v>
      </c>
      <c r="D423" s="180"/>
      <c r="E423" s="18"/>
      <c r="F423" s="18"/>
      <c r="G423" s="18"/>
      <c r="H423" s="225"/>
      <c r="I423" s="107"/>
    </row>
    <row r="424" spans="1:9" ht="13.8" hidden="1">
      <c r="A424" s="117" t="s">
        <v>60</v>
      </c>
      <c r="B424" s="17" t="s">
        <v>72</v>
      </c>
      <c r="C424" s="16" t="s">
        <v>12</v>
      </c>
      <c r="D424" s="180"/>
      <c r="E424" s="18"/>
      <c r="F424" s="18"/>
      <c r="G424" s="18"/>
      <c r="H424" s="225"/>
      <c r="I424" s="107"/>
    </row>
    <row r="425" spans="1:9" ht="13.8" hidden="1">
      <c r="A425" s="117" t="s">
        <v>73</v>
      </c>
      <c r="B425" s="17" t="s">
        <v>45</v>
      </c>
      <c r="C425" s="16" t="s">
        <v>12</v>
      </c>
      <c r="D425" s="180"/>
      <c r="E425" s="18"/>
      <c r="F425" s="18"/>
      <c r="G425" s="18"/>
      <c r="H425" s="225"/>
      <c r="I425" s="107"/>
    </row>
    <row r="426" spans="1:9" ht="13.8" hidden="1">
      <c r="A426" s="117" t="s">
        <v>82</v>
      </c>
      <c r="B426" s="17" t="s">
        <v>99</v>
      </c>
      <c r="C426" s="16" t="s">
        <v>12</v>
      </c>
      <c r="D426" s="180"/>
      <c r="E426" s="18"/>
      <c r="F426" s="18"/>
      <c r="G426" s="18"/>
      <c r="H426" s="225"/>
      <c r="I426" s="107"/>
    </row>
    <row r="427" spans="1:9" ht="13.8" hidden="1">
      <c r="A427" s="117" t="s">
        <v>83</v>
      </c>
      <c r="B427" s="17" t="s">
        <v>98</v>
      </c>
      <c r="C427" s="16" t="s">
        <v>12</v>
      </c>
      <c r="D427" s="180"/>
      <c r="E427" s="18"/>
      <c r="F427" s="18"/>
      <c r="G427" s="18"/>
      <c r="H427" s="225"/>
      <c r="I427" s="107"/>
    </row>
    <row r="428" spans="1:9" ht="13.8">
      <c r="A428" s="291" t="s">
        <v>59</v>
      </c>
      <c r="B428" s="292" t="s">
        <v>213</v>
      </c>
      <c r="C428" s="16" t="s">
        <v>12</v>
      </c>
      <c r="D428" s="180"/>
      <c r="E428" s="18"/>
      <c r="F428" s="18"/>
      <c r="G428" s="18"/>
      <c r="H428" s="225"/>
      <c r="I428" s="107"/>
    </row>
    <row r="429" spans="1:9" ht="13.8">
      <c r="A429" s="120"/>
      <c r="B429" s="24" t="s">
        <v>432</v>
      </c>
      <c r="C429" s="23" t="s">
        <v>12</v>
      </c>
      <c r="D429" s="180">
        <v>1</v>
      </c>
      <c r="E429" s="18">
        <v>32</v>
      </c>
      <c r="F429" s="18"/>
      <c r="G429" s="18"/>
      <c r="H429" s="229">
        <f t="shared" ref="H429" si="11">D429*E429</f>
        <v>32</v>
      </c>
      <c r="I429" s="107"/>
    </row>
    <row r="430" spans="1:9" s="286" customFormat="1" ht="14.4" thickBot="1">
      <c r="A430" s="283"/>
      <c r="B430" s="275" t="s">
        <v>106</v>
      </c>
      <c r="C430" s="284" t="s">
        <v>12</v>
      </c>
      <c r="D430" s="198"/>
      <c r="E430" s="199"/>
      <c r="F430" s="199"/>
      <c r="G430" s="199"/>
      <c r="H430" s="221">
        <f>SUM(H429:H429)</f>
        <v>32</v>
      </c>
      <c r="I430" s="285"/>
    </row>
    <row r="431" spans="1:9" ht="14.4" thickTop="1">
      <c r="A431" s="120"/>
      <c r="B431" s="24"/>
      <c r="C431" s="16"/>
      <c r="D431" s="180"/>
      <c r="E431" s="18"/>
      <c r="F431" s="18"/>
      <c r="G431" s="18"/>
      <c r="H431" s="224"/>
      <c r="I431" s="107"/>
    </row>
    <row r="432" spans="1:9" s="154" customFormat="1" ht="13.8">
      <c r="A432" s="119" t="s">
        <v>60</v>
      </c>
      <c r="B432" s="34" t="s">
        <v>214</v>
      </c>
      <c r="C432" s="36" t="s">
        <v>12</v>
      </c>
      <c r="D432" s="180"/>
      <c r="E432" s="18"/>
      <c r="F432" s="18"/>
      <c r="G432" s="18"/>
      <c r="H432" s="225"/>
      <c r="I432" s="153"/>
    </row>
    <row r="433" spans="1:9" ht="13.8">
      <c r="A433" s="120"/>
      <c r="B433" s="24" t="s">
        <v>431</v>
      </c>
      <c r="C433" s="23" t="s">
        <v>12</v>
      </c>
      <c r="D433" s="180">
        <v>1</v>
      </c>
      <c r="E433" s="18">
        <v>8</v>
      </c>
      <c r="F433" s="18"/>
      <c r="G433" s="18"/>
      <c r="H433" s="229">
        <f t="shared" ref="H433:H442" si="12">D433*E433</f>
        <v>8</v>
      </c>
      <c r="I433" s="107"/>
    </row>
    <row r="434" spans="1:9" ht="13.8">
      <c r="A434" s="120"/>
      <c r="B434" s="24" t="s">
        <v>433</v>
      </c>
      <c r="C434" s="23" t="s">
        <v>12</v>
      </c>
      <c r="D434" s="180">
        <v>1</v>
      </c>
      <c r="E434" s="18">
        <v>31</v>
      </c>
      <c r="F434" s="18"/>
      <c r="G434" s="18"/>
      <c r="H434" s="229">
        <f t="shared" si="12"/>
        <v>31</v>
      </c>
      <c r="I434" s="107"/>
    </row>
    <row r="435" spans="1:9" ht="13.8">
      <c r="A435" s="120"/>
      <c r="B435" s="24" t="s">
        <v>434</v>
      </c>
      <c r="C435" s="23" t="s">
        <v>12</v>
      </c>
      <c r="D435" s="180">
        <v>1</v>
      </c>
      <c r="E435" s="18">
        <v>3.5</v>
      </c>
      <c r="F435" s="18"/>
      <c r="G435" s="18"/>
      <c r="H435" s="229">
        <f t="shared" si="12"/>
        <v>3.5</v>
      </c>
      <c r="I435" s="107"/>
    </row>
    <row r="436" spans="1:9" ht="13.8">
      <c r="A436" s="120"/>
      <c r="B436" s="24" t="s">
        <v>435</v>
      </c>
      <c r="C436" s="23" t="s">
        <v>12</v>
      </c>
      <c r="D436" s="180">
        <v>1</v>
      </c>
      <c r="E436" s="18">
        <v>31</v>
      </c>
      <c r="F436" s="18"/>
      <c r="G436" s="18"/>
      <c r="H436" s="229">
        <f t="shared" si="12"/>
        <v>31</v>
      </c>
      <c r="I436" s="107"/>
    </row>
    <row r="437" spans="1:9" ht="13.8">
      <c r="A437" s="120"/>
      <c r="B437" s="24" t="s">
        <v>434</v>
      </c>
      <c r="C437" s="23" t="s">
        <v>12</v>
      </c>
      <c r="D437" s="180">
        <v>1</v>
      </c>
      <c r="E437" s="18">
        <v>3.5</v>
      </c>
      <c r="F437" s="18"/>
      <c r="G437" s="18"/>
      <c r="H437" s="229">
        <f t="shared" si="12"/>
        <v>3.5</v>
      </c>
      <c r="I437" s="107"/>
    </row>
    <row r="438" spans="1:9" ht="13.8">
      <c r="A438" s="120"/>
      <c r="B438" s="24" t="s">
        <v>436</v>
      </c>
      <c r="C438" s="23" t="s">
        <v>12</v>
      </c>
      <c r="D438" s="180">
        <v>1</v>
      </c>
      <c r="E438" s="18">
        <v>35.5</v>
      </c>
      <c r="F438" s="18"/>
      <c r="G438" s="18"/>
      <c r="H438" s="229">
        <f t="shared" si="12"/>
        <v>35.5</v>
      </c>
      <c r="I438" s="107"/>
    </row>
    <row r="439" spans="1:9" ht="13.8">
      <c r="A439" s="120"/>
      <c r="B439" s="24" t="s">
        <v>434</v>
      </c>
      <c r="C439" s="23" t="s">
        <v>12</v>
      </c>
      <c r="D439" s="180">
        <v>1</v>
      </c>
      <c r="E439" s="18">
        <v>3.5</v>
      </c>
      <c r="F439" s="18"/>
      <c r="G439" s="18"/>
      <c r="H439" s="229">
        <f t="shared" si="12"/>
        <v>3.5</v>
      </c>
      <c r="I439" s="107"/>
    </row>
    <row r="440" spans="1:9" ht="13.8">
      <c r="A440" s="120"/>
      <c r="B440" s="24" t="s">
        <v>437</v>
      </c>
      <c r="C440" s="23" t="s">
        <v>12</v>
      </c>
      <c r="D440" s="180">
        <v>1</v>
      </c>
      <c r="E440" s="18">
        <v>23</v>
      </c>
      <c r="F440" s="18"/>
      <c r="G440" s="18"/>
      <c r="H440" s="229">
        <f t="shared" si="12"/>
        <v>23</v>
      </c>
      <c r="I440" s="107"/>
    </row>
    <row r="441" spans="1:9" ht="13.8">
      <c r="A441" s="120"/>
      <c r="B441" s="24" t="s">
        <v>438</v>
      </c>
      <c r="C441" s="23" t="s">
        <v>12</v>
      </c>
      <c r="D441" s="180">
        <v>1</v>
      </c>
      <c r="E441" s="18">
        <v>23</v>
      </c>
      <c r="F441" s="18"/>
      <c r="G441" s="18"/>
      <c r="H441" s="229">
        <f t="shared" si="12"/>
        <v>23</v>
      </c>
      <c r="I441" s="107"/>
    </row>
    <row r="442" spans="1:9" ht="13.8">
      <c r="A442" s="120"/>
      <c r="B442" s="24" t="s">
        <v>439</v>
      </c>
      <c r="C442" s="23" t="s">
        <v>12</v>
      </c>
      <c r="D442" s="180">
        <v>1</v>
      </c>
      <c r="E442" s="18">
        <v>12</v>
      </c>
      <c r="F442" s="18"/>
      <c r="G442" s="18"/>
      <c r="H442" s="229">
        <f t="shared" si="12"/>
        <v>12</v>
      </c>
      <c r="I442" s="107"/>
    </row>
    <row r="443" spans="1:9" ht="13.8">
      <c r="A443" s="120"/>
      <c r="B443" s="24" t="s">
        <v>430</v>
      </c>
      <c r="C443" s="23" t="s">
        <v>12</v>
      </c>
      <c r="D443" s="180">
        <v>1</v>
      </c>
      <c r="E443" s="18">
        <v>9.75</v>
      </c>
      <c r="F443" s="18"/>
      <c r="G443" s="18"/>
      <c r="H443" s="229">
        <f>D443*E443</f>
        <v>9.75</v>
      </c>
      <c r="I443" s="107"/>
    </row>
    <row r="444" spans="1:9" s="286" customFormat="1" ht="14.4" thickBot="1">
      <c r="A444" s="283"/>
      <c r="B444" s="275" t="s">
        <v>106</v>
      </c>
      <c r="C444" s="284"/>
      <c r="D444" s="198"/>
      <c r="E444" s="199"/>
      <c r="F444" s="199"/>
      <c r="G444" s="199"/>
      <c r="H444" s="221">
        <f>SUM(H433:H443)</f>
        <v>183.75</v>
      </c>
      <c r="I444" s="285"/>
    </row>
    <row r="445" spans="1:9" ht="14.4" thickTop="1">
      <c r="A445" s="120"/>
      <c r="B445" s="24"/>
      <c r="C445" s="16"/>
      <c r="D445" s="180"/>
      <c r="E445" s="18"/>
      <c r="F445" s="18"/>
      <c r="G445" s="18"/>
      <c r="H445" s="282"/>
      <c r="I445" s="107"/>
    </row>
    <row r="446" spans="1:9" ht="13.8">
      <c r="A446" s="120"/>
      <c r="B446" s="24"/>
      <c r="C446" s="16"/>
      <c r="D446" s="180"/>
      <c r="E446" s="18"/>
      <c r="F446" s="18"/>
      <c r="G446" s="18"/>
      <c r="H446" s="281"/>
      <c r="I446" s="107"/>
    </row>
    <row r="447" spans="1:9" s="154" customFormat="1" ht="13.5" customHeight="1">
      <c r="A447" s="119" t="s">
        <v>73</v>
      </c>
      <c r="B447" s="34" t="s">
        <v>136</v>
      </c>
      <c r="C447" s="36" t="s">
        <v>12</v>
      </c>
      <c r="D447" s="180"/>
      <c r="E447" s="18"/>
      <c r="F447" s="18"/>
      <c r="G447" s="18"/>
      <c r="H447" s="272"/>
      <c r="I447" s="153"/>
    </row>
    <row r="448" spans="1:9" ht="13.5" customHeight="1" thickBot="1">
      <c r="A448" s="120"/>
      <c r="B448" s="24" t="s">
        <v>427</v>
      </c>
      <c r="C448" s="16" t="s">
        <v>12</v>
      </c>
      <c r="D448" s="180">
        <v>1</v>
      </c>
      <c r="E448" s="18">
        <v>23</v>
      </c>
      <c r="F448" s="18"/>
      <c r="G448" s="271"/>
      <c r="H448" s="193">
        <f>D448*E448</f>
        <v>23</v>
      </c>
      <c r="I448" s="107"/>
    </row>
    <row r="449" spans="1:9" ht="13.5" customHeight="1" thickTop="1">
      <c r="A449" s="120"/>
      <c r="B449" s="24"/>
      <c r="C449" s="16"/>
      <c r="D449" s="180"/>
      <c r="E449" s="18"/>
      <c r="F449" s="18"/>
      <c r="G449" s="18"/>
      <c r="H449" s="225"/>
      <c r="I449" s="107"/>
    </row>
    <row r="450" spans="1:9" s="154" customFormat="1" ht="13.95" customHeight="1">
      <c r="A450" s="119" t="s">
        <v>82</v>
      </c>
      <c r="B450" s="34" t="s">
        <v>254</v>
      </c>
      <c r="C450" s="36" t="s">
        <v>12</v>
      </c>
      <c r="D450" s="180"/>
      <c r="E450" s="18"/>
      <c r="F450" s="18"/>
      <c r="G450" s="18"/>
      <c r="H450" s="225"/>
      <c r="I450" s="153"/>
    </row>
    <row r="451" spans="1:9" ht="13.95" customHeight="1">
      <c r="A451" s="120"/>
      <c r="B451" s="24" t="s">
        <v>428</v>
      </c>
      <c r="C451" s="23" t="s">
        <v>12</v>
      </c>
      <c r="D451" s="180">
        <v>1</v>
      </c>
      <c r="E451" s="18">
        <v>8</v>
      </c>
      <c r="F451" s="18"/>
      <c r="G451" s="18"/>
      <c r="H451" s="225">
        <f>E451</f>
        <v>8</v>
      </c>
      <c r="I451" s="107"/>
    </row>
    <row r="452" spans="1:9" ht="13.95" customHeight="1">
      <c r="A452" s="120"/>
      <c r="B452" s="24" t="s">
        <v>429</v>
      </c>
      <c r="C452" s="23" t="s">
        <v>12</v>
      </c>
      <c r="D452" s="180">
        <v>1</v>
      </c>
      <c r="E452" s="18">
        <v>22</v>
      </c>
      <c r="F452" s="18"/>
      <c r="G452" s="18"/>
      <c r="H452" s="229">
        <f>D452*E452</f>
        <v>22</v>
      </c>
      <c r="I452" s="107"/>
    </row>
    <row r="453" spans="1:9" s="290" customFormat="1" ht="13.95" customHeight="1" thickBot="1">
      <c r="A453" s="287"/>
      <c r="B453" s="275" t="s">
        <v>106</v>
      </c>
      <c r="C453" s="288"/>
      <c r="D453" s="274"/>
      <c r="E453" s="275"/>
      <c r="F453" s="275"/>
      <c r="G453" s="275"/>
      <c r="H453" s="231">
        <f>SUM(H451:H452)</f>
        <v>30</v>
      </c>
      <c r="I453" s="289"/>
    </row>
    <row r="454" spans="1:9" ht="13.95" customHeight="1" thickTop="1">
      <c r="A454" s="23"/>
      <c r="B454" s="24"/>
      <c r="C454" s="16"/>
      <c r="D454" s="180"/>
      <c r="E454" s="18"/>
      <c r="F454" s="18"/>
      <c r="G454" s="18"/>
      <c r="H454" s="194"/>
      <c r="I454" s="107"/>
    </row>
    <row r="455" spans="1:9" s="139" customFormat="1" ht="13.8">
      <c r="A455" s="276" t="s">
        <v>83</v>
      </c>
      <c r="B455" s="277" t="s">
        <v>255</v>
      </c>
      <c r="C455" s="278" t="s">
        <v>12</v>
      </c>
      <c r="D455" s="279"/>
      <c r="E455" s="280"/>
      <c r="F455" s="280"/>
      <c r="G455" s="280"/>
      <c r="H455" s="273"/>
      <c r="I455" s="143"/>
    </row>
    <row r="456" spans="1:9" ht="13.8" hidden="1">
      <c r="A456" s="120" t="s">
        <v>206</v>
      </c>
      <c r="B456" s="24" t="s">
        <v>216</v>
      </c>
      <c r="C456" s="16" t="s">
        <v>12</v>
      </c>
      <c r="D456" s="180"/>
      <c r="E456" s="18"/>
      <c r="F456" s="18"/>
      <c r="G456" s="18"/>
      <c r="H456" s="225"/>
      <c r="I456" s="107"/>
    </row>
    <row r="457" spans="1:9" ht="13.8" hidden="1">
      <c r="A457" s="117" t="s">
        <v>146</v>
      </c>
      <c r="B457" s="24" t="s">
        <v>180</v>
      </c>
      <c r="C457" s="16" t="s">
        <v>12</v>
      </c>
      <c r="D457" s="180"/>
      <c r="E457" s="18"/>
      <c r="F457" s="18"/>
      <c r="G457" s="18"/>
      <c r="H457" s="225"/>
      <c r="I457" s="107"/>
    </row>
    <row r="458" spans="1:9" ht="13.8">
      <c r="A458" s="117"/>
      <c r="B458" s="17"/>
      <c r="C458" s="16"/>
      <c r="D458" s="180"/>
      <c r="E458" s="18"/>
      <c r="F458" s="18"/>
      <c r="G458" s="18"/>
      <c r="H458" s="225"/>
      <c r="I458" s="107"/>
    </row>
    <row r="459" spans="1:9" ht="13.8">
      <c r="A459" s="119">
        <v>6.2</v>
      </c>
      <c r="B459" s="34" t="s">
        <v>285</v>
      </c>
      <c r="C459" s="23" t="s">
        <v>138</v>
      </c>
      <c r="D459" s="180"/>
      <c r="E459" s="18"/>
      <c r="F459" s="18"/>
      <c r="G459" s="18"/>
      <c r="H459" s="225"/>
      <c r="I459" s="107"/>
    </row>
    <row r="460" spans="1:9" ht="13.8" hidden="1">
      <c r="A460" s="117" t="s">
        <v>63</v>
      </c>
      <c r="B460" s="59" t="s">
        <v>168</v>
      </c>
      <c r="C460" s="60" t="s">
        <v>5</v>
      </c>
      <c r="D460" s="180"/>
      <c r="E460" s="18"/>
      <c r="F460" s="18"/>
      <c r="G460" s="18"/>
      <c r="H460" s="225"/>
      <c r="I460" s="107"/>
    </row>
    <row r="461" spans="1:9" ht="13.8" hidden="1">
      <c r="A461" s="117" t="s">
        <v>64</v>
      </c>
      <c r="B461" s="59" t="s">
        <v>72</v>
      </c>
      <c r="C461" s="60" t="s">
        <v>5</v>
      </c>
      <c r="D461" s="180"/>
      <c r="E461" s="18"/>
      <c r="F461" s="18"/>
      <c r="G461" s="18"/>
      <c r="H461" s="225"/>
      <c r="I461" s="107"/>
    </row>
    <row r="462" spans="1:9" ht="13.8" hidden="1">
      <c r="A462" s="117" t="s">
        <v>61</v>
      </c>
      <c r="B462" s="59" t="s">
        <v>45</v>
      </c>
      <c r="C462" s="60" t="s">
        <v>5</v>
      </c>
      <c r="D462" s="180"/>
      <c r="E462" s="18"/>
      <c r="F462" s="18"/>
      <c r="G462" s="18"/>
      <c r="H462" s="225"/>
      <c r="I462" s="107"/>
    </row>
    <row r="463" spans="1:9" ht="13.8" hidden="1">
      <c r="A463" s="117" t="s">
        <v>62</v>
      </c>
      <c r="B463" s="59" t="s">
        <v>99</v>
      </c>
      <c r="C463" s="60" t="s">
        <v>5</v>
      </c>
      <c r="D463" s="180"/>
      <c r="E463" s="18"/>
      <c r="F463" s="18"/>
      <c r="G463" s="18"/>
      <c r="H463" s="225"/>
      <c r="I463" s="107"/>
    </row>
    <row r="464" spans="1:9" ht="13.8" hidden="1">
      <c r="A464" s="117" t="s">
        <v>71</v>
      </c>
      <c r="B464" s="59" t="s">
        <v>98</v>
      </c>
      <c r="C464" s="60" t="s">
        <v>5</v>
      </c>
      <c r="D464" s="180"/>
      <c r="E464" s="18"/>
      <c r="F464" s="18"/>
      <c r="G464" s="18"/>
      <c r="H464" s="225"/>
      <c r="I464" s="107"/>
    </row>
    <row r="465" spans="1:9" ht="13.8">
      <c r="A465" s="120" t="s">
        <v>63</v>
      </c>
      <c r="B465" s="24" t="s">
        <v>286</v>
      </c>
      <c r="C465" s="23" t="s">
        <v>5</v>
      </c>
      <c r="D465" s="180">
        <v>22</v>
      </c>
      <c r="E465" s="18"/>
      <c r="F465" s="18"/>
      <c r="G465" s="18"/>
      <c r="H465" s="232">
        <f>D465</f>
        <v>22</v>
      </c>
      <c r="I465" s="107"/>
    </row>
    <row r="466" spans="1:9" ht="13.8">
      <c r="A466" s="120" t="s">
        <v>64</v>
      </c>
      <c r="B466" s="24" t="s">
        <v>287</v>
      </c>
      <c r="C466" s="23" t="s">
        <v>5</v>
      </c>
      <c r="D466" s="180">
        <v>8</v>
      </c>
      <c r="E466" s="18"/>
      <c r="F466" s="18"/>
      <c r="G466" s="18"/>
      <c r="H466" s="232">
        <f>D466</f>
        <v>8</v>
      </c>
      <c r="I466" s="107"/>
    </row>
    <row r="467" spans="1:9" ht="13.8">
      <c r="A467" s="120" t="s">
        <v>61</v>
      </c>
      <c r="B467" s="24" t="s">
        <v>288</v>
      </c>
      <c r="C467" s="23" t="s">
        <v>5</v>
      </c>
      <c r="D467" s="180">
        <v>2</v>
      </c>
      <c r="E467" s="18"/>
      <c r="F467" s="18"/>
      <c r="G467" s="18"/>
      <c r="H467" s="232">
        <f>D467</f>
        <v>2</v>
      </c>
      <c r="I467" s="107"/>
    </row>
    <row r="468" spans="1:9" ht="13.8" hidden="1">
      <c r="A468" s="120" t="s">
        <v>62</v>
      </c>
      <c r="B468" s="24" t="s">
        <v>218</v>
      </c>
      <c r="C468" s="23" t="s">
        <v>5</v>
      </c>
      <c r="D468" s="180"/>
      <c r="E468" s="18"/>
      <c r="F468" s="18"/>
      <c r="G468" s="18"/>
      <c r="H468" s="225"/>
      <c r="I468" s="107"/>
    </row>
    <row r="469" spans="1:9" ht="13.8" hidden="1">
      <c r="A469" s="120" t="s">
        <v>71</v>
      </c>
      <c r="B469" s="24" t="s">
        <v>184</v>
      </c>
      <c r="C469" s="23" t="s">
        <v>5</v>
      </c>
      <c r="D469" s="180"/>
      <c r="E469" s="18"/>
      <c r="F469" s="18"/>
      <c r="G469" s="18"/>
      <c r="H469" s="225"/>
      <c r="I469" s="107"/>
    </row>
    <row r="470" spans="1:9" ht="13.8" hidden="1">
      <c r="A470" s="120" t="s">
        <v>256</v>
      </c>
      <c r="B470" s="24" t="s">
        <v>186</v>
      </c>
      <c r="C470" s="23" t="s">
        <v>5</v>
      </c>
      <c r="D470" s="180"/>
      <c r="E470" s="18"/>
      <c r="F470" s="18"/>
      <c r="G470" s="18"/>
      <c r="H470" s="225"/>
      <c r="I470" s="107"/>
    </row>
    <row r="471" spans="1:9" ht="18" customHeight="1">
      <c r="A471" s="120" t="s">
        <v>62</v>
      </c>
      <c r="B471" s="24" t="s">
        <v>289</v>
      </c>
      <c r="C471" s="23" t="s">
        <v>5</v>
      </c>
      <c r="D471" s="180">
        <v>4</v>
      </c>
      <c r="E471" s="18"/>
      <c r="F471" s="18"/>
      <c r="G471" s="18"/>
      <c r="H471" s="232">
        <f>D471</f>
        <v>4</v>
      </c>
      <c r="I471" s="107"/>
    </row>
    <row r="472" spans="1:9" s="142" customFormat="1" ht="13.8">
      <c r="A472" s="120" t="s">
        <v>71</v>
      </c>
      <c r="B472" s="24" t="s">
        <v>290</v>
      </c>
      <c r="C472" s="23" t="s">
        <v>5</v>
      </c>
      <c r="D472" s="180">
        <v>1</v>
      </c>
      <c r="E472" s="18"/>
      <c r="F472" s="18"/>
      <c r="G472" s="18"/>
      <c r="H472" s="232">
        <f>D472</f>
        <v>1</v>
      </c>
      <c r="I472" s="150"/>
    </row>
    <row r="473" spans="1:9" ht="13.8" hidden="1">
      <c r="A473" s="120" t="s">
        <v>62</v>
      </c>
      <c r="B473" s="24" t="s">
        <v>215</v>
      </c>
      <c r="C473" s="16" t="s">
        <v>5</v>
      </c>
      <c r="D473" s="180"/>
      <c r="E473" s="18"/>
      <c r="F473" s="18"/>
      <c r="G473" s="18"/>
      <c r="H473" s="225"/>
      <c r="I473" s="107"/>
    </row>
    <row r="474" spans="1:9" ht="13.8" hidden="1">
      <c r="A474" s="117" t="s">
        <v>147</v>
      </c>
      <c r="B474" s="24" t="s">
        <v>181</v>
      </c>
      <c r="C474" s="16" t="s">
        <v>5</v>
      </c>
      <c r="D474" s="180"/>
      <c r="E474" s="18"/>
      <c r="F474" s="18"/>
      <c r="G474" s="18"/>
      <c r="H474" s="225"/>
      <c r="I474" s="107"/>
    </row>
    <row r="475" spans="1:9" ht="13.8">
      <c r="A475" s="117"/>
      <c r="B475" s="24"/>
      <c r="C475" s="16"/>
      <c r="D475" s="180"/>
      <c r="E475" s="18"/>
      <c r="F475" s="18"/>
      <c r="G475" s="18"/>
      <c r="H475" s="225"/>
      <c r="I475" s="107"/>
    </row>
    <row r="476" spans="1:9" ht="13.8">
      <c r="A476" s="117">
        <v>6.3</v>
      </c>
      <c r="B476" s="34" t="s">
        <v>291</v>
      </c>
      <c r="C476" s="23" t="s">
        <v>138</v>
      </c>
      <c r="D476" s="180"/>
      <c r="E476" s="18"/>
      <c r="F476" s="18"/>
      <c r="G476" s="18"/>
      <c r="H476" s="225"/>
      <c r="I476" s="107"/>
    </row>
    <row r="477" spans="1:9" s="302" customFormat="1" ht="13.8">
      <c r="A477" s="294">
        <v>1</v>
      </c>
      <c r="B477" s="295" t="s">
        <v>168</v>
      </c>
      <c r="C477" s="296" t="s">
        <v>5</v>
      </c>
      <c r="D477" s="305"/>
      <c r="E477" s="303"/>
      <c r="F477" s="303"/>
      <c r="G477" s="303"/>
      <c r="H477" s="304"/>
      <c r="I477" s="301"/>
    </row>
    <row r="478" spans="1:9" s="302" customFormat="1" ht="13.8">
      <c r="A478" s="294">
        <v>2</v>
      </c>
      <c r="B478" s="295" t="s">
        <v>72</v>
      </c>
      <c r="C478" s="296" t="s">
        <v>5</v>
      </c>
      <c r="D478" s="305"/>
      <c r="E478" s="303"/>
      <c r="F478" s="303"/>
      <c r="G478" s="303"/>
      <c r="H478" s="304"/>
      <c r="I478" s="301"/>
    </row>
    <row r="479" spans="1:9" ht="13.8">
      <c r="A479" s="117">
        <v>3</v>
      </c>
      <c r="B479" s="24" t="s">
        <v>286</v>
      </c>
      <c r="C479" s="23" t="s">
        <v>5</v>
      </c>
      <c r="D479" s="180">
        <v>50</v>
      </c>
      <c r="E479" s="18"/>
      <c r="F479" s="18"/>
      <c r="G479" s="18"/>
      <c r="H479" s="232">
        <f>D479</f>
        <v>50</v>
      </c>
      <c r="I479" s="107"/>
    </row>
    <row r="480" spans="1:9" ht="13.8">
      <c r="A480" s="117">
        <v>4</v>
      </c>
      <c r="B480" s="24" t="s">
        <v>287</v>
      </c>
      <c r="C480" s="23" t="s">
        <v>5</v>
      </c>
      <c r="D480" s="180">
        <v>32</v>
      </c>
      <c r="E480" s="18"/>
      <c r="F480" s="18"/>
      <c r="G480" s="18"/>
      <c r="H480" s="232">
        <f t="shared" ref="H480:H483" si="13">D480</f>
        <v>32</v>
      </c>
      <c r="I480" s="107"/>
    </row>
    <row r="481" spans="1:9" ht="13.8">
      <c r="A481" s="117">
        <v>5</v>
      </c>
      <c r="B481" s="24" t="s">
        <v>288</v>
      </c>
      <c r="C481" s="23" t="s">
        <v>5</v>
      </c>
      <c r="D481" s="180">
        <v>8</v>
      </c>
      <c r="E481" s="18"/>
      <c r="F481" s="18"/>
      <c r="G481" s="18"/>
      <c r="H481" s="232">
        <f t="shared" si="13"/>
        <v>8</v>
      </c>
      <c r="I481" s="107"/>
    </row>
    <row r="482" spans="1:9" ht="13.8">
      <c r="A482" s="117">
        <v>6</v>
      </c>
      <c r="B482" s="24" t="s">
        <v>289</v>
      </c>
      <c r="C482" s="23" t="s">
        <v>5</v>
      </c>
      <c r="D482" s="180">
        <v>16</v>
      </c>
      <c r="E482" s="18"/>
      <c r="F482" s="18"/>
      <c r="G482" s="18"/>
      <c r="H482" s="232">
        <f t="shared" si="13"/>
        <v>16</v>
      </c>
      <c r="I482" s="107"/>
    </row>
    <row r="483" spans="1:9" ht="13.8">
      <c r="A483" s="117">
        <v>7</v>
      </c>
      <c r="B483" s="24" t="s">
        <v>290</v>
      </c>
      <c r="C483" s="23" t="s">
        <v>5</v>
      </c>
      <c r="D483" s="180">
        <v>8</v>
      </c>
      <c r="E483" s="18"/>
      <c r="F483" s="18"/>
      <c r="G483" s="18"/>
      <c r="H483" s="232">
        <f t="shared" si="13"/>
        <v>8</v>
      </c>
      <c r="I483" s="107"/>
    </row>
    <row r="484" spans="1:9" ht="13.8">
      <c r="A484" s="117"/>
      <c r="B484" s="24"/>
      <c r="C484" s="16"/>
      <c r="D484" s="180"/>
      <c r="E484" s="18"/>
      <c r="F484" s="18"/>
      <c r="G484" s="18"/>
      <c r="H484" s="225"/>
      <c r="I484" s="107"/>
    </row>
    <row r="485" spans="1:9" ht="13.8">
      <c r="A485" s="119">
        <v>6.3</v>
      </c>
      <c r="B485" s="34" t="s">
        <v>77</v>
      </c>
      <c r="C485" s="16"/>
      <c r="D485" s="180"/>
      <c r="E485" s="18"/>
      <c r="F485" s="18"/>
      <c r="G485" s="18"/>
      <c r="H485" s="225"/>
      <c r="I485" s="107"/>
    </row>
    <row r="486" spans="1:9" ht="13.8" hidden="1">
      <c r="A486" s="117"/>
      <c r="B486" s="17"/>
      <c r="C486" s="16"/>
      <c r="D486" s="180"/>
      <c r="E486" s="18"/>
      <c r="F486" s="18"/>
      <c r="G486" s="18"/>
      <c r="H486" s="225"/>
      <c r="I486" s="107"/>
    </row>
    <row r="487" spans="1:9" ht="13.8" hidden="1">
      <c r="A487" s="117" t="s">
        <v>84</v>
      </c>
      <c r="B487" s="17" t="s">
        <v>79</v>
      </c>
      <c r="C487" s="16" t="s">
        <v>12</v>
      </c>
      <c r="D487" s="180"/>
      <c r="E487" s="18"/>
      <c r="F487" s="18"/>
      <c r="G487" s="18"/>
      <c r="H487" s="225"/>
      <c r="I487" s="107"/>
    </row>
    <row r="488" spans="1:9" ht="13.8" hidden="1">
      <c r="A488" s="117"/>
      <c r="B488" s="17"/>
      <c r="C488" s="16"/>
      <c r="D488" s="180"/>
      <c r="E488" s="18"/>
      <c r="F488" s="18"/>
      <c r="G488" s="18"/>
      <c r="H488" s="225"/>
      <c r="I488" s="107"/>
    </row>
    <row r="489" spans="1:9" ht="13.8" hidden="1">
      <c r="A489" s="117" t="s">
        <v>85</v>
      </c>
      <c r="B489" s="17" t="s">
        <v>81</v>
      </c>
      <c r="C489" s="16" t="s">
        <v>12</v>
      </c>
      <c r="D489" s="180"/>
      <c r="E489" s="18"/>
      <c r="F489" s="18"/>
      <c r="G489" s="18"/>
      <c r="H489" s="225"/>
      <c r="I489" s="107"/>
    </row>
    <row r="490" spans="1:9" ht="13.8" hidden="1">
      <c r="A490" s="117"/>
      <c r="B490" s="17"/>
      <c r="C490" s="16"/>
      <c r="D490" s="180"/>
      <c r="E490" s="18"/>
      <c r="F490" s="18"/>
      <c r="G490" s="18"/>
      <c r="H490" s="225"/>
      <c r="I490" s="107"/>
    </row>
    <row r="491" spans="1:9" ht="13.8">
      <c r="A491" s="117"/>
      <c r="B491" s="17"/>
      <c r="C491" s="16"/>
      <c r="D491" s="180"/>
      <c r="E491" s="18"/>
      <c r="F491" s="18"/>
      <c r="G491" s="18"/>
      <c r="H491" s="225"/>
      <c r="I491" s="107"/>
    </row>
    <row r="492" spans="1:9" s="302" customFormat="1" ht="13.8">
      <c r="A492" s="294" t="s">
        <v>84</v>
      </c>
      <c r="B492" s="295" t="s">
        <v>135</v>
      </c>
      <c r="C492" s="296" t="s">
        <v>12</v>
      </c>
      <c r="D492" s="305"/>
      <c r="E492" s="303"/>
      <c r="F492" s="303"/>
      <c r="G492" s="303"/>
      <c r="H492" s="304"/>
      <c r="I492" s="301"/>
    </row>
    <row r="493" spans="1:9" ht="13.8">
      <c r="A493" s="117"/>
      <c r="B493" s="17"/>
      <c r="C493" s="16"/>
      <c r="D493" s="180"/>
      <c r="E493" s="18"/>
      <c r="F493" s="18"/>
      <c r="G493" s="18"/>
      <c r="H493" s="225"/>
      <c r="I493" s="107"/>
    </row>
    <row r="494" spans="1:9" s="302" customFormat="1" ht="13.8">
      <c r="A494" s="294" t="s">
        <v>85</v>
      </c>
      <c r="B494" s="295" t="s">
        <v>143</v>
      </c>
      <c r="C494" s="296" t="s">
        <v>12</v>
      </c>
      <c r="D494" s="305"/>
      <c r="E494" s="303"/>
      <c r="F494" s="303"/>
      <c r="G494" s="303"/>
      <c r="H494" s="304"/>
      <c r="I494" s="301"/>
    </row>
    <row r="495" spans="1:9" ht="13.8">
      <c r="A495" s="117"/>
      <c r="B495" s="17"/>
      <c r="C495" s="16"/>
      <c r="D495" s="180"/>
      <c r="E495" s="18"/>
      <c r="F495" s="18"/>
      <c r="G495" s="18"/>
      <c r="H495" s="225"/>
      <c r="I495" s="107"/>
    </row>
    <row r="496" spans="1:9" ht="13.8" hidden="1">
      <c r="A496" s="120" t="s">
        <v>142</v>
      </c>
      <c r="B496" s="24" t="s">
        <v>187</v>
      </c>
      <c r="C496" s="16" t="s">
        <v>12</v>
      </c>
      <c r="D496" s="180"/>
      <c r="E496" s="18"/>
      <c r="F496" s="18"/>
      <c r="G496" s="18"/>
      <c r="H496" s="225"/>
      <c r="I496" s="107"/>
    </row>
    <row r="497" spans="1:9" ht="13.8">
      <c r="A497" s="119">
        <v>6.4</v>
      </c>
      <c r="B497" s="34" t="s">
        <v>18</v>
      </c>
      <c r="C497" s="16"/>
      <c r="D497" s="180"/>
      <c r="E497" s="18"/>
      <c r="F497" s="18"/>
      <c r="G497" s="18"/>
      <c r="H497" s="225"/>
      <c r="I497" s="107"/>
    </row>
    <row r="498" spans="1:9" ht="13.8">
      <c r="A498" s="119"/>
      <c r="B498" s="17"/>
      <c r="C498" s="16"/>
      <c r="D498" s="180"/>
      <c r="E498" s="18"/>
      <c r="F498" s="18"/>
      <c r="G498" s="18"/>
      <c r="H498" s="225"/>
      <c r="I498" s="107"/>
    </row>
    <row r="499" spans="1:9" ht="13.8" hidden="1">
      <c r="A499" s="117" t="s">
        <v>78</v>
      </c>
      <c r="B499" s="17" t="s">
        <v>145</v>
      </c>
      <c r="C499" s="16" t="s">
        <v>12</v>
      </c>
      <c r="D499" s="180"/>
      <c r="E499" s="18"/>
      <c r="F499" s="18"/>
      <c r="G499" s="18"/>
      <c r="H499" s="225"/>
      <c r="I499" s="107"/>
    </row>
    <row r="500" spans="1:9" ht="13.8" hidden="1">
      <c r="A500" s="117"/>
      <c r="B500" s="17"/>
      <c r="C500" s="16"/>
      <c r="D500" s="180"/>
      <c r="E500" s="18"/>
      <c r="F500" s="18"/>
      <c r="G500" s="18"/>
      <c r="H500" s="225"/>
      <c r="I500" s="107"/>
    </row>
    <row r="501" spans="1:9" ht="13.8" hidden="1">
      <c r="A501" s="117" t="s">
        <v>80</v>
      </c>
      <c r="B501" s="24" t="s">
        <v>170</v>
      </c>
      <c r="C501" s="16" t="s">
        <v>12</v>
      </c>
      <c r="D501" s="180"/>
      <c r="E501" s="18"/>
      <c r="F501" s="18"/>
      <c r="G501" s="18"/>
      <c r="H501" s="225"/>
      <c r="I501" s="107"/>
    </row>
    <row r="502" spans="1:9" ht="13.8" hidden="1">
      <c r="A502" s="117"/>
      <c r="B502" s="17"/>
      <c r="C502" s="16"/>
      <c r="D502" s="180"/>
      <c r="E502" s="18"/>
      <c r="F502" s="18"/>
      <c r="G502" s="18"/>
      <c r="H502" s="225"/>
      <c r="I502" s="107"/>
    </row>
    <row r="503" spans="1:9" ht="14.4" thickBot="1">
      <c r="A503" s="120" t="s">
        <v>78</v>
      </c>
      <c r="B503" s="24" t="s">
        <v>257</v>
      </c>
      <c r="C503" s="16" t="s">
        <v>12</v>
      </c>
      <c r="D503" s="180">
        <v>1</v>
      </c>
      <c r="E503" s="18">
        <v>171</v>
      </c>
      <c r="F503" s="18"/>
      <c r="G503" s="18"/>
      <c r="H503" s="221">
        <f>D503*E503</f>
        <v>171</v>
      </c>
      <c r="I503" s="107"/>
    </row>
    <row r="504" spans="1:9" ht="14.4" hidden="1" thickTop="1">
      <c r="A504" s="117"/>
      <c r="B504" s="17"/>
      <c r="C504" s="16"/>
      <c r="D504" s="180"/>
      <c r="E504" s="18"/>
      <c r="F504" s="18"/>
      <c r="G504" s="18"/>
      <c r="H504" s="224"/>
      <c r="I504" s="107"/>
    </row>
    <row r="505" spans="1:9" ht="14.4" hidden="1" thickTop="1">
      <c r="A505" s="117" t="s">
        <v>104</v>
      </c>
      <c r="B505" s="43" t="s">
        <v>46</v>
      </c>
      <c r="C505" s="16" t="s">
        <v>12</v>
      </c>
      <c r="D505" s="180"/>
      <c r="E505" s="18"/>
      <c r="F505" s="18"/>
      <c r="G505" s="18"/>
      <c r="H505" s="225"/>
      <c r="I505" s="107"/>
    </row>
    <row r="506" spans="1:9" ht="14.4" hidden="1" thickTop="1">
      <c r="A506" s="117"/>
      <c r="B506" s="17"/>
      <c r="C506" s="16"/>
      <c r="D506" s="180"/>
      <c r="E506" s="18"/>
      <c r="F506" s="18"/>
      <c r="G506" s="18"/>
      <c r="H506" s="225"/>
      <c r="I506" s="107"/>
    </row>
    <row r="507" spans="1:9" ht="14.4" hidden="1" thickTop="1">
      <c r="A507" s="117" t="s">
        <v>105</v>
      </c>
      <c r="B507" s="24" t="s">
        <v>169</v>
      </c>
      <c r="C507" s="16" t="s">
        <v>12</v>
      </c>
      <c r="D507" s="180"/>
      <c r="E507" s="18"/>
      <c r="F507" s="18"/>
      <c r="G507" s="18"/>
      <c r="H507" s="225"/>
      <c r="I507" s="107"/>
    </row>
    <row r="508" spans="1:9" ht="14.4" thickTop="1">
      <c r="A508" s="117"/>
      <c r="B508" s="24"/>
      <c r="C508" s="16"/>
      <c r="D508" s="180"/>
      <c r="E508" s="18"/>
      <c r="F508" s="18"/>
      <c r="G508" s="18"/>
      <c r="H508" s="225"/>
      <c r="I508" s="107"/>
    </row>
    <row r="509" spans="1:9" ht="13.8">
      <c r="A509" s="117"/>
      <c r="B509" s="17"/>
      <c r="C509" s="16"/>
      <c r="D509" s="180"/>
      <c r="E509" s="18"/>
      <c r="F509" s="18"/>
      <c r="G509" s="18"/>
      <c r="H509" s="225"/>
      <c r="I509" s="107"/>
    </row>
    <row r="510" spans="1:9" ht="13.8">
      <c r="A510" s="121"/>
      <c r="B510" s="30" t="s">
        <v>65</v>
      </c>
      <c r="C510" s="29"/>
      <c r="D510" s="180"/>
      <c r="E510" s="18"/>
      <c r="F510" s="18"/>
      <c r="G510" s="18"/>
      <c r="H510" s="225"/>
      <c r="I510" s="107"/>
    </row>
    <row r="511" spans="1:9" ht="13.8">
      <c r="A511" s="117"/>
      <c r="B511" s="34"/>
      <c r="C511" s="16"/>
      <c r="D511" s="180"/>
      <c r="E511" s="18"/>
      <c r="F511" s="18"/>
      <c r="G511" s="18"/>
      <c r="H511" s="225"/>
      <c r="I511" s="107"/>
    </row>
    <row r="512" spans="1:9" ht="13.8" hidden="1">
      <c r="A512" s="117"/>
      <c r="B512" s="34"/>
      <c r="C512" s="16"/>
      <c r="D512" s="180"/>
      <c r="E512" s="18"/>
      <c r="F512" s="18"/>
      <c r="G512" s="18"/>
      <c r="H512" s="225"/>
      <c r="I512" s="107"/>
    </row>
    <row r="513" spans="1:9" ht="13.5" customHeight="1">
      <c r="A513" s="116">
        <v>7</v>
      </c>
      <c r="B513" s="44" t="s">
        <v>199</v>
      </c>
      <c r="C513" s="33"/>
      <c r="D513" s="180"/>
      <c r="E513" s="18"/>
      <c r="F513" s="18"/>
      <c r="G513" s="18"/>
      <c r="H513" s="225"/>
      <c r="I513" s="107"/>
    </row>
    <row r="514" spans="1:9" ht="13.8">
      <c r="A514" s="117"/>
      <c r="B514" s="17"/>
      <c r="C514" s="16"/>
      <c r="D514" s="180"/>
      <c r="E514" s="18"/>
      <c r="F514" s="18"/>
      <c r="G514" s="18"/>
      <c r="H514" s="225"/>
      <c r="I514" s="107"/>
    </row>
    <row r="515" spans="1:9" ht="69">
      <c r="A515" s="117">
        <v>7.1</v>
      </c>
      <c r="B515" s="27" t="s">
        <v>278</v>
      </c>
      <c r="C515" s="16" t="s">
        <v>5</v>
      </c>
      <c r="D515" s="180"/>
      <c r="E515" s="184" t="s">
        <v>302</v>
      </c>
      <c r="F515" s="18"/>
      <c r="G515" s="18"/>
      <c r="H515" s="225"/>
      <c r="I515" s="107"/>
    </row>
    <row r="516" spans="1:9" ht="13.8" hidden="1">
      <c r="A516" s="117"/>
      <c r="B516" s="45"/>
      <c r="C516" s="16"/>
      <c r="D516" s="180"/>
      <c r="E516" s="18"/>
      <c r="F516" s="18"/>
      <c r="G516" s="18"/>
      <c r="H516" s="225"/>
      <c r="I516" s="107"/>
    </row>
    <row r="517" spans="1:9" ht="26.4" hidden="1">
      <c r="A517" s="117">
        <v>7.2</v>
      </c>
      <c r="B517" s="27" t="s">
        <v>153</v>
      </c>
      <c r="C517" s="16" t="s">
        <v>5</v>
      </c>
      <c r="D517" s="180"/>
      <c r="E517" s="18"/>
      <c r="F517" s="18"/>
      <c r="G517" s="18"/>
      <c r="H517" s="225"/>
      <c r="I517" s="107"/>
    </row>
    <row r="518" spans="1:9" ht="13.8">
      <c r="A518" s="117"/>
      <c r="B518" s="17"/>
      <c r="C518" s="16"/>
      <c r="D518" s="180"/>
      <c r="E518" s="18"/>
      <c r="F518" s="18"/>
      <c r="G518" s="18"/>
      <c r="H518" s="225"/>
      <c r="I518" s="107"/>
    </row>
    <row r="519" spans="1:9" ht="13.8">
      <c r="A519" s="121"/>
      <c r="B519" s="30" t="s">
        <v>66</v>
      </c>
      <c r="C519" s="29"/>
      <c r="D519" s="180"/>
      <c r="E519" s="18"/>
      <c r="F519" s="18"/>
      <c r="G519" s="18"/>
      <c r="H519" s="225"/>
      <c r="I519" s="107"/>
    </row>
    <row r="520" spans="1:9" ht="13.8" hidden="1">
      <c r="A520" s="117"/>
      <c r="B520" s="34"/>
      <c r="C520" s="16"/>
      <c r="D520" s="180"/>
      <c r="E520" s="18"/>
      <c r="F520" s="18"/>
      <c r="G520" s="18"/>
      <c r="H520" s="225"/>
      <c r="I520" s="107"/>
    </row>
    <row r="521" spans="1:9" ht="13.8">
      <c r="A521" s="117"/>
      <c r="B521" s="34"/>
      <c r="C521" s="16"/>
      <c r="D521" s="180"/>
      <c r="E521" s="18"/>
      <c r="F521" s="18"/>
      <c r="G521" s="18"/>
      <c r="H521" s="225"/>
      <c r="I521" s="107"/>
    </row>
    <row r="522" spans="1:9" ht="13.8">
      <c r="A522" s="117"/>
      <c r="B522" s="44" t="s">
        <v>299</v>
      </c>
      <c r="C522" s="16"/>
      <c r="D522" s="180"/>
      <c r="E522" s="18"/>
      <c r="F522" s="18"/>
      <c r="G522" s="18"/>
      <c r="H522" s="225"/>
      <c r="I522" s="107"/>
    </row>
    <row r="523" spans="1:9" ht="13.8">
      <c r="A523" s="121" t="s">
        <v>279</v>
      </c>
      <c r="B523" s="30" t="s">
        <v>280</v>
      </c>
      <c r="C523" s="29"/>
      <c r="D523" s="180"/>
      <c r="E523" s="18"/>
      <c r="F523" s="18"/>
      <c r="G523" s="18"/>
      <c r="H523" s="225"/>
      <c r="I523" s="107"/>
    </row>
    <row r="524" spans="1:9" s="58" customFormat="1" ht="13.8">
      <c r="A524" s="125"/>
      <c r="B524" s="56"/>
      <c r="C524" s="55"/>
      <c r="D524" s="180"/>
      <c r="E524" s="18"/>
      <c r="F524" s="18"/>
      <c r="G524" s="68"/>
      <c r="H524" s="233"/>
      <c r="I524" s="108"/>
    </row>
    <row r="525" spans="1:9" ht="52.8">
      <c r="A525" s="127">
        <v>1</v>
      </c>
      <c r="B525" s="27" t="s">
        <v>283</v>
      </c>
      <c r="C525" s="23" t="s">
        <v>281</v>
      </c>
      <c r="D525" s="180"/>
      <c r="E525" s="18"/>
      <c r="F525" s="18"/>
      <c r="G525" s="18"/>
      <c r="H525" s="225"/>
      <c r="I525" s="107"/>
    </row>
    <row r="526" spans="1:9" ht="13.8">
      <c r="A526" s="127"/>
      <c r="B526" s="27" t="s">
        <v>440</v>
      </c>
      <c r="C526" s="23" t="s">
        <v>281</v>
      </c>
      <c r="D526" s="180">
        <v>1</v>
      </c>
      <c r="E526" s="18">
        <v>8</v>
      </c>
      <c r="F526" s="18"/>
      <c r="G526" s="18"/>
      <c r="H526" s="229">
        <f>D526*E526</f>
        <v>8</v>
      </c>
      <c r="I526" s="107"/>
    </row>
    <row r="527" spans="1:9" ht="13.8">
      <c r="A527" s="127"/>
      <c r="B527" s="27" t="s">
        <v>441</v>
      </c>
      <c r="C527" s="23" t="s">
        <v>281</v>
      </c>
      <c r="D527" s="180">
        <v>1</v>
      </c>
      <c r="E527" s="18">
        <v>22</v>
      </c>
      <c r="F527" s="18"/>
      <c r="G527" s="18"/>
      <c r="H527" s="229">
        <f t="shared" ref="H527:H530" si="14">D527*E527</f>
        <v>22</v>
      </c>
      <c r="I527" s="107"/>
    </row>
    <row r="528" spans="1:9" ht="13.8">
      <c r="A528" s="127"/>
      <c r="B528" s="27" t="s">
        <v>442</v>
      </c>
      <c r="C528" s="23" t="s">
        <v>281</v>
      </c>
      <c r="D528" s="180">
        <v>1</v>
      </c>
      <c r="E528" s="18">
        <v>32</v>
      </c>
      <c r="F528" s="18"/>
      <c r="G528" s="18"/>
      <c r="H528" s="229">
        <f t="shared" si="14"/>
        <v>32</v>
      </c>
      <c r="I528" s="107"/>
    </row>
    <row r="529" spans="1:9" ht="13.8">
      <c r="A529" s="127"/>
      <c r="B529" s="27" t="s">
        <v>443</v>
      </c>
      <c r="C529" s="23" t="s">
        <v>281</v>
      </c>
      <c r="D529" s="180">
        <v>1</v>
      </c>
      <c r="E529" s="18">
        <v>17</v>
      </c>
      <c r="F529" s="18"/>
      <c r="G529" s="18"/>
      <c r="H529" s="229">
        <f t="shared" si="14"/>
        <v>17</v>
      </c>
      <c r="I529" s="107"/>
    </row>
    <row r="530" spans="1:9" ht="13.8">
      <c r="A530" s="127"/>
      <c r="B530" s="27" t="s">
        <v>444</v>
      </c>
      <c r="C530" s="23" t="s">
        <v>281</v>
      </c>
      <c r="D530" s="180">
        <v>1</v>
      </c>
      <c r="E530" s="18">
        <v>13</v>
      </c>
      <c r="F530" s="18"/>
      <c r="G530" s="18"/>
      <c r="H530" s="229">
        <f t="shared" si="14"/>
        <v>13</v>
      </c>
      <c r="I530" s="107"/>
    </row>
    <row r="531" spans="1:9" s="204" customFormat="1" ht="14.4" thickBot="1">
      <c r="A531" s="306"/>
      <c r="B531" s="106"/>
      <c r="C531" s="201"/>
      <c r="D531" s="198"/>
      <c r="E531" s="199"/>
      <c r="F531" s="199"/>
      <c r="G531" s="199"/>
      <c r="H531" s="221">
        <f>SUM(H526:H530)</f>
        <v>92</v>
      </c>
      <c r="I531" s="203"/>
    </row>
    <row r="532" spans="1:9" ht="14.4" thickTop="1">
      <c r="A532" s="117"/>
      <c r="B532" s="34"/>
      <c r="C532" s="16"/>
      <c r="D532" s="180"/>
      <c r="E532" s="18"/>
      <c r="F532" s="18"/>
      <c r="G532" s="18"/>
      <c r="H532" s="225"/>
      <c r="I532" s="107"/>
    </row>
    <row r="533" spans="1:9" ht="13.8">
      <c r="A533" s="128">
        <v>8</v>
      </c>
      <c r="B533" s="27" t="s">
        <v>296</v>
      </c>
      <c r="C533" s="23" t="s">
        <v>9</v>
      </c>
      <c r="D533" s="180">
        <v>2</v>
      </c>
      <c r="E533" s="18"/>
      <c r="F533" s="18"/>
      <c r="G533" s="18"/>
      <c r="H533" s="232">
        <f>D533</f>
        <v>2</v>
      </c>
      <c r="I533" s="107"/>
    </row>
    <row r="534" spans="1:9" ht="13.8">
      <c r="A534" s="128">
        <v>9</v>
      </c>
      <c r="B534" s="27" t="s">
        <v>297</v>
      </c>
      <c r="C534" s="23" t="s">
        <v>9</v>
      </c>
      <c r="D534" s="180">
        <v>15</v>
      </c>
      <c r="E534" s="18"/>
      <c r="F534" s="18"/>
      <c r="G534" s="18"/>
      <c r="H534" s="232">
        <f>D534</f>
        <v>15</v>
      </c>
      <c r="I534" s="107"/>
    </row>
    <row r="535" spans="1:9" ht="13.8">
      <c r="A535" s="128">
        <v>10</v>
      </c>
      <c r="B535" s="27" t="s">
        <v>445</v>
      </c>
      <c r="C535" s="23" t="s">
        <v>9</v>
      </c>
      <c r="D535" s="180">
        <v>1</v>
      </c>
      <c r="E535" s="18"/>
      <c r="F535" s="18"/>
      <c r="G535" s="18"/>
      <c r="H535" s="232">
        <f>D535</f>
        <v>1</v>
      </c>
      <c r="I535" s="107"/>
    </row>
    <row r="536" spans="1:9" ht="13.8">
      <c r="A536" s="128">
        <v>11</v>
      </c>
      <c r="B536" s="27" t="s">
        <v>298</v>
      </c>
      <c r="C536" s="23" t="s">
        <v>9</v>
      </c>
      <c r="D536" s="180">
        <v>3</v>
      </c>
      <c r="E536" s="18"/>
      <c r="F536" s="18"/>
      <c r="G536" s="18"/>
      <c r="H536" s="232">
        <f>D536</f>
        <v>3</v>
      </c>
      <c r="I536" s="107"/>
    </row>
    <row r="537" spans="1:9" ht="13.8">
      <c r="A537" s="128">
        <v>12</v>
      </c>
      <c r="B537" s="27" t="s">
        <v>300</v>
      </c>
      <c r="C537" s="23" t="s">
        <v>9</v>
      </c>
      <c r="D537" s="180">
        <v>1</v>
      </c>
      <c r="E537" s="18"/>
      <c r="F537" s="18"/>
      <c r="G537" s="18"/>
      <c r="H537" s="225">
        <f>D537</f>
        <v>1</v>
      </c>
      <c r="I537" s="107"/>
    </row>
    <row r="538" spans="1:9" ht="13.8">
      <c r="A538" s="117"/>
      <c r="B538" s="34"/>
      <c r="C538" s="16"/>
      <c r="D538" s="180"/>
      <c r="E538" s="18"/>
      <c r="F538" s="18"/>
      <c r="G538" s="18"/>
      <c r="H538" s="225"/>
      <c r="I538" s="107"/>
    </row>
    <row r="539" spans="1:9" ht="13.8">
      <c r="A539" s="119">
        <v>13</v>
      </c>
      <c r="B539" s="28" t="s">
        <v>108</v>
      </c>
      <c r="C539" s="16" t="s">
        <v>109</v>
      </c>
      <c r="D539" s="180">
        <v>1</v>
      </c>
      <c r="E539" s="18"/>
      <c r="F539" s="18"/>
      <c r="G539" s="18"/>
      <c r="H539" s="232">
        <f>D539</f>
        <v>1</v>
      </c>
      <c r="I539" s="107"/>
    </row>
    <row r="540" spans="1:9" ht="13.8">
      <c r="A540" s="117"/>
      <c r="B540" s="17"/>
      <c r="C540" s="16"/>
      <c r="D540" s="180"/>
      <c r="E540" s="18"/>
      <c r="F540" s="18"/>
      <c r="G540" s="18"/>
      <c r="H540" s="225"/>
      <c r="I540" s="107"/>
    </row>
    <row r="541" spans="1:9" ht="26.4">
      <c r="A541" s="117"/>
      <c r="B541" s="47" t="s">
        <v>110</v>
      </c>
      <c r="C541" s="16"/>
      <c r="D541" s="180"/>
      <c r="E541" s="18"/>
      <c r="F541" s="18"/>
      <c r="G541" s="18"/>
      <c r="H541" s="225"/>
      <c r="I541" s="107"/>
    </row>
    <row r="542" spans="1:9" ht="13.8">
      <c r="A542" s="117"/>
      <c r="B542" s="28" t="s">
        <v>111</v>
      </c>
      <c r="C542" s="16"/>
      <c r="D542" s="180"/>
      <c r="E542" s="18"/>
      <c r="F542" s="18"/>
      <c r="G542" s="18"/>
      <c r="H542" s="225"/>
      <c r="I542" s="107"/>
    </row>
    <row r="543" spans="1:9" ht="13.8">
      <c r="A543" s="117" t="s">
        <v>112</v>
      </c>
      <c r="B543" s="17" t="s">
        <v>113</v>
      </c>
      <c r="C543" s="16"/>
      <c r="D543" s="180"/>
      <c r="E543" s="18"/>
      <c r="F543" s="18"/>
      <c r="G543" s="18"/>
      <c r="H543" s="225"/>
      <c r="I543" s="107"/>
    </row>
    <row r="544" spans="1:9" ht="13.8">
      <c r="A544" s="117" t="s">
        <v>114</v>
      </c>
      <c r="B544" s="17" t="s">
        <v>115</v>
      </c>
      <c r="C544" s="16"/>
      <c r="D544" s="180"/>
      <c r="E544" s="18"/>
      <c r="F544" s="18"/>
      <c r="G544" s="18"/>
      <c r="H544" s="225"/>
      <c r="I544" s="107"/>
    </row>
    <row r="545" spans="1:9" ht="13.8">
      <c r="A545" s="117" t="s">
        <v>116</v>
      </c>
      <c r="B545" s="17" t="s">
        <v>117</v>
      </c>
      <c r="C545" s="16"/>
      <c r="D545" s="180"/>
      <c r="E545" s="18"/>
      <c r="F545" s="18"/>
      <c r="G545" s="18"/>
      <c r="H545" s="225"/>
      <c r="I545" s="107"/>
    </row>
    <row r="546" spans="1:9" ht="13.8">
      <c r="A546" s="117" t="s">
        <v>118</v>
      </c>
      <c r="B546" s="17" t="s">
        <v>119</v>
      </c>
      <c r="C546" s="16"/>
      <c r="D546" s="180"/>
      <c r="E546" s="18"/>
      <c r="F546" s="18"/>
      <c r="G546" s="18"/>
      <c r="H546" s="225"/>
      <c r="I546" s="107"/>
    </row>
    <row r="547" spans="1:9" ht="13.8">
      <c r="A547" s="117" t="s">
        <v>120</v>
      </c>
      <c r="B547" s="17" t="s">
        <v>121</v>
      </c>
      <c r="C547" s="16"/>
      <c r="D547" s="180"/>
      <c r="E547" s="18"/>
      <c r="F547" s="18"/>
      <c r="G547" s="18"/>
      <c r="H547" s="225"/>
      <c r="I547" s="107"/>
    </row>
    <row r="548" spans="1:9" ht="26.4">
      <c r="A548" s="117" t="s">
        <v>122</v>
      </c>
      <c r="B548" s="28" t="s">
        <v>123</v>
      </c>
      <c r="C548" s="16"/>
      <c r="D548" s="180"/>
      <c r="E548" s="18"/>
      <c r="F548" s="18"/>
      <c r="G548" s="18"/>
      <c r="H548" s="225"/>
      <c r="I548" s="107"/>
    </row>
    <row r="549" spans="1:9" ht="13.8">
      <c r="A549" s="117"/>
      <c r="B549" s="17"/>
      <c r="C549" s="16"/>
      <c r="D549" s="180"/>
      <c r="E549" s="18"/>
      <c r="F549" s="18"/>
      <c r="G549" s="18"/>
      <c r="H549" s="225"/>
      <c r="I549" s="107"/>
    </row>
    <row r="550" spans="1:9" ht="64.5" customHeight="1">
      <c r="A550" s="117"/>
      <c r="B550" s="28" t="s">
        <v>124</v>
      </c>
      <c r="C550" s="16"/>
      <c r="D550" s="180"/>
      <c r="E550" s="18"/>
      <c r="F550" s="18"/>
      <c r="G550" s="18"/>
      <c r="H550" s="225"/>
      <c r="I550" s="107"/>
    </row>
    <row r="551" spans="1:9" ht="13.8">
      <c r="A551" s="117"/>
      <c r="B551" s="28"/>
      <c r="C551" s="16"/>
      <c r="D551" s="180"/>
      <c r="E551" s="18"/>
      <c r="F551" s="18"/>
      <c r="G551" s="18"/>
      <c r="H551" s="225"/>
      <c r="I551" s="107"/>
    </row>
    <row r="552" spans="1:9" ht="27" hidden="1" customHeight="1">
      <c r="A552" s="117">
        <v>8.1999999999999993</v>
      </c>
      <c r="B552" s="28" t="s">
        <v>134</v>
      </c>
      <c r="C552" s="23" t="s">
        <v>8</v>
      </c>
      <c r="D552" s="35"/>
      <c r="E552" s="16"/>
      <c r="F552" s="16"/>
      <c r="G552" s="16"/>
      <c r="H552" s="213"/>
      <c r="I552" s="107"/>
    </row>
    <row r="553" spans="1:9" hidden="1">
      <c r="A553" s="117"/>
      <c r="B553" s="28"/>
      <c r="C553" s="16"/>
      <c r="D553" s="35"/>
      <c r="E553" s="16"/>
      <c r="F553" s="16"/>
      <c r="G553" s="16"/>
      <c r="H553" s="213"/>
      <c r="I553" s="107"/>
    </row>
    <row r="554" spans="1:9" hidden="1">
      <c r="A554" s="117">
        <v>8.3000000000000007</v>
      </c>
      <c r="B554" s="27" t="s">
        <v>182</v>
      </c>
      <c r="C554" s="23" t="s">
        <v>8</v>
      </c>
      <c r="D554" s="35"/>
      <c r="E554" s="16"/>
      <c r="F554" s="16"/>
      <c r="G554" s="16"/>
      <c r="H554" s="213"/>
      <c r="I554" s="107"/>
    </row>
    <row r="555" spans="1:9" hidden="1">
      <c r="A555" s="117"/>
      <c r="B555" s="28"/>
      <c r="C555" s="16"/>
      <c r="D555" s="35"/>
      <c r="E555" s="16"/>
      <c r="F555" s="16"/>
      <c r="G555" s="16"/>
      <c r="H555" s="213"/>
      <c r="I555" s="107"/>
    </row>
    <row r="556" spans="1:9" ht="13.8" thickBot="1">
      <c r="A556" s="234"/>
      <c r="B556" s="235" t="s">
        <v>198</v>
      </c>
      <c r="C556" s="236"/>
      <c r="D556" s="237"/>
      <c r="E556" s="131"/>
      <c r="F556" s="131"/>
      <c r="G556" s="131"/>
      <c r="H556" s="238"/>
      <c r="I556" s="107"/>
    </row>
    <row r="557" spans="1:9">
      <c r="A557" s="165"/>
      <c r="B557" s="205"/>
      <c r="C557" s="165"/>
      <c r="D557" s="206"/>
      <c r="E557" s="165"/>
      <c r="F557" s="165"/>
      <c r="G557" s="165"/>
      <c r="H557" s="192"/>
      <c r="I557" s="107"/>
    </row>
    <row r="558" spans="1:9">
      <c r="A558" s="16"/>
      <c r="B558" s="17"/>
      <c r="C558" s="16"/>
      <c r="D558" s="83"/>
      <c r="E558" s="16"/>
      <c r="F558" s="16"/>
      <c r="G558" s="16"/>
      <c r="H558" s="191"/>
      <c r="I558" s="107"/>
    </row>
    <row r="559" spans="1:9">
      <c r="A559" s="16"/>
      <c r="B559" s="17"/>
      <c r="C559" s="16"/>
      <c r="D559" s="26"/>
      <c r="E559" s="16"/>
      <c r="F559" s="16"/>
      <c r="G559" s="16"/>
      <c r="H559" s="191"/>
      <c r="I559" s="107"/>
    </row>
    <row r="560" spans="1:9">
      <c r="A560" s="20"/>
      <c r="B560" s="159"/>
      <c r="C560" s="20"/>
      <c r="D560" s="22"/>
      <c r="E560" s="20"/>
      <c r="F560" s="20"/>
      <c r="G560" s="20"/>
      <c r="H560" s="195"/>
    </row>
    <row r="561" spans="2:2">
      <c r="B561" s="54"/>
    </row>
    <row r="562" spans="2:2">
      <c r="B562" s="54"/>
    </row>
    <row r="563" spans="2:2">
      <c r="B563" s="54"/>
    </row>
  </sheetData>
  <mergeCells count="2">
    <mergeCell ref="A2:E2"/>
    <mergeCell ref="F2:H2"/>
  </mergeCells>
  <phoneticPr fontId="5" type="noConversion"/>
  <printOptions horizontalCentered="1"/>
  <pageMargins left="0" right="0" top="0.94488188976377996" bottom="0.511811023622047" header="0.511811023622047" footer="0.511811023622047"/>
  <pageSetup paperSize="9" scale="78" orientation="landscape" horizontalDpi="300" verticalDpi="300" r:id="rId1"/>
  <headerFooter alignWithMargins="0">
    <oddHeader>&amp;CPage &amp;P&amp;R&amp;A</oddHeader>
    <oddFooter>&amp;C&amp;P</oddFooter>
  </headerFooter>
  <rowBreaks count="2" manualBreakCount="2">
    <brk id="358" max="8" man="1"/>
    <brk id="41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675A8-9855-44C0-934A-F01CE22DFDFC}">
  <dimension ref="A2:F14"/>
  <sheetViews>
    <sheetView view="pageBreakPreview" zoomScaleNormal="100" zoomScaleSheetLayoutView="100" workbookViewId="0">
      <selection activeCell="K9" sqref="K9"/>
    </sheetView>
  </sheetViews>
  <sheetFormatPr defaultRowHeight="13.2"/>
  <cols>
    <col min="1" max="1" width="8.88671875" style="307"/>
    <col min="2" max="2" width="54.5546875" customWidth="1"/>
    <col min="3" max="3" width="11.5546875" customWidth="1"/>
    <col min="4" max="4" width="11.6640625" style="307" customWidth="1"/>
    <col min="5" max="5" width="17.21875" style="307" customWidth="1"/>
    <col min="6" max="6" width="19.5546875" style="308" customWidth="1"/>
  </cols>
  <sheetData>
    <row r="2" spans="1:6" ht="30" customHeight="1">
      <c r="A2" s="361" t="s">
        <v>505</v>
      </c>
      <c r="B2" s="361"/>
      <c r="C2" s="361"/>
      <c r="D2" s="361"/>
      <c r="E2" s="361"/>
      <c r="F2" s="361"/>
    </row>
    <row r="3" spans="1:6" ht="13.8" thickBot="1"/>
    <row r="4" spans="1:6" ht="25.2" customHeight="1" thickBot="1">
      <c r="A4" s="336" t="s">
        <v>451</v>
      </c>
      <c r="B4" s="337" t="s">
        <v>450</v>
      </c>
      <c r="C4" s="337" t="s">
        <v>448</v>
      </c>
      <c r="D4" s="336" t="s">
        <v>313</v>
      </c>
      <c r="E4" s="336" t="s">
        <v>449</v>
      </c>
      <c r="F4" s="342" t="s">
        <v>452</v>
      </c>
    </row>
    <row r="5" spans="1:6" ht="127.2" customHeight="1" thickBot="1">
      <c r="A5" s="338">
        <v>1</v>
      </c>
      <c r="B5" s="347" t="s">
        <v>516</v>
      </c>
      <c r="C5" s="339" t="s">
        <v>372</v>
      </c>
      <c r="D5" s="338">
        <v>164</v>
      </c>
      <c r="E5" s="338">
        <v>48</v>
      </c>
      <c r="F5" s="340">
        <f t="shared" ref="F5:F12" si="0">D5*E5</f>
        <v>7872</v>
      </c>
    </row>
    <row r="6" spans="1:6" ht="128.4" customHeight="1" thickBot="1">
      <c r="A6" s="338">
        <v>2</v>
      </c>
      <c r="B6" s="347" t="s">
        <v>517</v>
      </c>
      <c r="C6" s="339" t="s">
        <v>372</v>
      </c>
      <c r="D6" s="338">
        <v>158</v>
      </c>
      <c r="E6" s="338">
        <v>42</v>
      </c>
      <c r="F6" s="340">
        <f t="shared" si="0"/>
        <v>6636</v>
      </c>
    </row>
    <row r="7" spans="1:6" ht="29.4" customHeight="1" thickBot="1">
      <c r="A7" s="338">
        <v>3</v>
      </c>
      <c r="B7" s="339" t="s">
        <v>446</v>
      </c>
      <c r="C7" s="339" t="s">
        <v>317</v>
      </c>
      <c r="D7" s="338">
        <v>3</v>
      </c>
      <c r="E7" s="338">
        <v>1675</v>
      </c>
      <c r="F7" s="340">
        <f t="shared" si="0"/>
        <v>5025</v>
      </c>
    </row>
    <row r="8" spans="1:6" ht="35.4" thickBot="1">
      <c r="A8" s="338">
        <v>6</v>
      </c>
      <c r="B8" s="341" t="s">
        <v>518</v>
      </c>
      <c r="C8" s="339" t="s">
        <v>317</v>
      </c>
      <c r="D8" s="338">
        <v>2</v>
      </c>
      <c r="E8" s="338">
        <v>3450</v>
      </c>
      <c r="F8" s="340">
        <f t="shared" si="0"/>
        <v>6900</v>
      </c>
    </row>
    <row r="9" spans="1:6" ht="35.4" thickBot="1">
      <c r="A9" s="338">
        <v>7</v>
      </c>
      <c r="B9" s="347" t="s">
        <v>519</v>
      </c>
      <c r="C9" s="339" t="s">
        <v>317</v>
      </c>
      <c r="D9" s="338">
        <v>10</v>
      </c>
      <c r="E9" s="338">
        <v>28</v>
      </c>
      <c r="F9" s="340">
        <f t="shared" si="0"/>
        <v>280</v>
      </c>
    </row>
    <row r="10" spans="1:6" ht="29.4" customHeight="1" thickBot="1">
      <c r="A10" s="338">
        <v>8</v>
      </c>
      <c r="B10" s="339" t="s">
        <v>520</v>
      </c>
      <c r="C10" s="339" t="s">
        <v>317</v>
      </c>
      <c r="D10" s="338">
        <v>60</v>
      </c>
      <c r="E10" s="338">
        <v>25</v>
      </c>
      <c r="F10" s="340">
        <f t="shared" si="0"/>
        <v>1500</v>
      </c>
    </row>
    <row r="11" spans="1:6" ht="35.4" thickBot="1">
      <c r="A11" s="338">
        <v>9</v>
      </c>
      <c r="B11" s="341" t="s">
        <v>521</v>
      </c>
      <c r="C11" s="339" t="s">
        <v>317</v>
      </c>
      <c r="D11" s="338">
        <v>3</v>
      </c>
      <c r="E11" s="338">
        <v>3600</v>
      </c>
      <c r="F11" s="340">
        <f t="shared" si="0"/>
        <v>10800</v>
      </c>
    </row>
    <row r="12" spans="1:6" ht="24.6" customHeight="1" thickBot="1">
      <c r="A12" s="338">
        <v>10</v>
      </c>
      <c r="B12" s="341" t="s">
        <v>447</v>
      </c>
      <c r="C12" s="339" t="s">
        <v>317</v>
      </c>
      <c r="D12" s="338">
        <v>1</v>
      </c>
      <c r="E12" s="338">
        <v>6500</v>
      </c>
      <c r="F12" s="340">
        <f t="shared" si="0"/>
        <v>6500</v>
      </c>
    </row>
    <row r="13" spans="1:6" s="344" customFormat="1" ht="23.4" customHeight="1" thickBot="1">
      <c r="A13" s="343"/>
      <c r="B13" s="343" t="s">
        <v>106</v>
      </c>
      <c r="C13" s="343"/>
      <c r="D13" s="343"/>
      <c r="E13" s="343"/>
      <c r="F13" s="346">
        <f>SUM(F5:F12)</f>
        <v>45513</v>
      </c>
    </row>
    <row r="14" spans="1:6" ht="26.4" customHeight="1">
      <c r="A14" s="334"/>
      <c r="B14" s="335"/>
      <c r="C14" s="335"/>
      <c r="D14" s="334"/>
      <c r="E14" s="334"/>
      <c r="F14" s="333"/>
    </row>
  </sheetData>
  <mergeCells count="1">
    <mergeCell ref="A2:F2"/>
  </mergeCells>
  <pageMargins left="0.7" right="0.7" top="0.75" bottom="0.75" header="0.3" footer="0.3"/>
  <pageSetup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KITCHEN AND BAR BOQ</vt:lpstr>
      <vt:lpstr>APPD MAKES</vt:lpstr>
      <vt:lpstr>MB KITCHEN AND BAR</vt:lpstr>
      <vt:lpstr>NT ITEMS ELECTRICALS</vt:lpstr>
      <vt:lpstr>'KITCHEN AND BAR BOQ'!Print_Area</vt:lpstr>
      <vt:lpstr>'MB KITCHEN AND BAR'!Print_Area</vt:lpstr>
      <vt:lpstr>'KITCHEN AND BAR BOQ'!Print_Titles</vt:lpstr>
      <vt:lpstr>'MB KITCHEN AND BAR'!Print_Titles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mandar</dc:creator>
  <cp:lastModifiedBy>Shiraz Abbas</cp:lastModifiedBy>
  <cp:lastPrinted>2024-04-16T21:58:49Z</cp:lastPrinted>
  <dcterms:created xsi:type="dcterms:W3CDTF">2004-01-01T03:44:41Z</dcterms:created>
  <dcterms:modified xsi:type="dcterms:W3CDTF">2024-04-20T11:57:17Z</dcterms:modified>
</cp:coreProperties>
</file>