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E:\BAY INTERIORS PVT LTD\COPPER CHIMNEY OBEROI MALL\FINAL BILL\"/>
    </mc:Choice>
  </mc:AlternateContent>
  <xr:revisionPtr revIDLastSave="0" documentId="13_ncr:1_{95679DD2-9008-44DB-B689-23ED42E1A4B0}" xr6:coauthVersionLast="47" xr6:coauthVersionMax="47" xr10:uidLastSave="{00000000-0000-0000-0000-000000000000}"/>
  <bookViews>
    <workbookView xWindow="-108" yWindow="-108" windowWidth="23256" windowHeight="12456" tabRatio="644" xr2:uid="{00000000-000D-0000-FFFF-FFFF00000000}"/>
  </bookViews>
  <sheets>
    <sheet name="Summary" sheetId="5" r:id="rId1"/>
    <sheet name="KITCHEN AND BAR PLUMBING BOQ " sheetId="3" r:id="rId2"/>
    <sheet name="MB KITCHEN AND BAR PLUMBING " sheetId="6" r:id="rId3"/>
  </sheets>
  <definedNames>
    <definedName name="_xlnm.Print_Area" localSheetId="1">'KITCHEN AND BAR PLUMBING BOQ '!$A$1:$I$110</definedName>
    <definedName name="_xlnm.Print_Area" localSheetId="2">'MB KITCHEN AND BAR PLUMBING '!$A$1:$H$213</definedName>
    <definedName name="_xlnm.Print_Area" localSheetId="0">Summary!$A$1:$G$14</definedName>
    <definedName name="_xlnm.Print_Titles" localSheetId="1">'KITCHEN AND BAR PLUMBING BOQ '!$2:$3</definedName>
    <definedName name="_xlnm.Print_Titles" localSheetId="2">'MB KITCHEN AND BAR PLUMBING '!$2:$2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0" i="6" l="1"/>
  <c r="H5" i="3"/>
  <c r="H26" i="6"/>
  <c r="H25" i="6"/>
  <c r="H24" i="6"/>
  <c r="H23" i="6"/>
  <c r="H22" i="6"/>
  <c r="H21" i="6"/>
  <c r="H20" i="6"/>
  <c r="H19" i="6"/>
  <c r="H58" i="6"/>
  <c r="H31" i="6"/>
  <c r="H32" i="6"/>
  <c r="H33" i="6"/>
  <c r="H34" i="6"/>
  <c r="H35" i="6"/>
  <c r="H37" i="6"/>
  <c r="H38" i="6"/>
  <c r="H39" i="6"/>
  <c r="H47" i="6"/>
  <c r="H46" i="6"/>
  <c r="H97" i="6"/>
  <c r="H101" i="6"/>
  <c r="H93" i="6"/>
  <c r="H94" i="6"/>
  <c r="H95" i="6"/>
  <c r="H96" i="6"/>
  <c r="H98" i="6"/>
  <c r="H99" i="6"/>
  <c r="H100" i="6"/>
  <c r="H102" i="6"/>
  <c r="H103" i="6"/>
  <c r="H92" i="6"/>
  <c r="H109" i="6"/>
  <c r="H110" i="6"/>
  <c r="H111" i="6"/>
  <c r="H108" i="6"/>
  <c r="H56" i="6"/>
  <c r="H57" i="6"/>
  <c r="H17" i="6"/>
  <c r="H16" i="6"/>
  <c r="H15" i="6"/>
  <c r="H14" i="6"/>
  <c r="H13" i="6"/>
  <c r="H6" i="6"/>
  <c r="H7" i="6"/>
  <c r="H8" i="6"/>
  <c r="H9" i="6"/>
  <c r="H10" i="6"/>
  <c r="H11" i="6"/>
  <c r="H12" i="6"/>
  <c r="H85" i="6"/>
  <c r="H28" i="3" s="1"/>
  <c r="I28" i="3" s="1"/>
  <c r="H84" i="6"/>
  <c r="H27" i="3" s="1"/>
  <c r="I27" i="3" s="1"/>
  <c r="H83" i="6"/>
  <c r="H26" i="3" s="1"/>
  <c r="I26" i="3" s="1"/>
  <c r="H70" i="6"/>
  <c r="H71" i="6" s="1"/>
  <c r="H15" i="3" s="1"/>
  <c r="I15" i="3" s="1"/>
  <c r="I38" i="3"/>
  <c r="I37" i="3"/>
  <c r="I35" i="3"/>
  <c r="I23" i="3"/>
  <c r="I22" i="3"/>
  <c r="I21" i="3"/>
  <c r="I20" i="3"/>
  <c r="I19" i="3"/>
  <c r="I16" i="3"/>
  <c r="H63" i="6"/>
  <c r="H64" i="6"/>
  <c r="H65" i="6"/>
  <c r="H55" i="6"/>
  <c r="H62" i="6"/>
  <c r="H210" i="6"/>
  <c r="H105" i="3" s="1"/>
  <c r="I105" i="3" s="1"/>
  <c r="H208" i="6"/>
  <c r="H103" i="3" s="1"/>
  <c r="I103" i="3" s="1"/>
  <c r="H206" i="6"/>
  <c r="H101" i="3" s="1"/>
  <c r="I101" i="3" s="1"/>
  <c r="H201" i="6"/>
  <c r="H96" i="3" s="1"/>
  <c r="I96" i="3" s="1"/>
  <c r="H198" i="6"/>
  <c r="H93" i="3" s="1"/>
  <c r="I93" i="3" s="1"/>
  <c r="H193" i="6"/>
  <c r="H88" i="3" s="1"/>
  <c r="I88" i="3" s="1"/>
  <c r="H190" i="6"/>
  <c r="H189" i="6"/>
  <c r="H186" i="6"/>
  <c r="H84" i="3" s="1"/>
  <c r="I84" i="3" s="1"/>
  <c r="H182" i="6"/>
  <c r="H181" i="6"/>
  <c r="H180" i="6"/>
  <c r="H179" i="6"/>
  <c r="H178" i="6"/>
  <c r="H167" i="6"/>
  <c r="H72" i="3" s="1"/>
  <c r="I72" i="3" s="1"/>
  <c r="H161" i="6"/>
  <c r="H160" i="6"/>
  <c r="H159" i="6"/>
  <c r="H158" i="6"/>
  <c r="H157" i="6"/>
  <c r="H156" i="6"/>
  <c r="H155" i="6"/>
  <c r="H144" i="6"/>
  <c r="H143" i="6"/>
  <c r="H137" i="6"/>
  <c r="H136" i="6"/>
  <c r="H125" i="6"/>
  <c r="H124" i="6"/>
  <c r="H43" i="6"/>
  <c r="H30" i="6"/>
  <c r="H5" i="6"/>
  <c r="I107" i="3"/>
  <c r="G107" i="3"/>
  <c r="G105" i="3"/>
  <c r="G103" i="3"/>
  <c r="G101" i="3"/>
  <c r="I100" i="3"/>
  <c r="G100" i="3"/>
  <c r="I99" i="3"/>
  <c r="G99" i="3"/>
  <c r="G97" i="3"/>
  <c r="G96" i="3"/>
  <c r="G93" i="3"/>
  <c r="G92" i="3"/>
  <c r="G91" i="3"/>
  <c r="G88" i="3"/>
  <c r="G86" i="3"/>
  <c r="G84" i="3"/>
  <c r="G82" i="3"/>
  <c r="G80" i="3"/>
  <c r="G79" i="3"/>
  <c r="G78" i="3"/>
  <c r="G77" i="3"/>
  <c r="G75" i="3"/>
  <c r="G74" i="3"/>
  <c r="G73" i="3"/>
  <c r="G72" i="3"/>
  <c r="G70" i="3"/>
  <c r="G69" i="3"/>
  <c r="G68" i="3"/>
  <c r="I67" i="3"/>
  <c r="G67" i="3"/>
  <c r="I66" i="3"/>
  <c r="G66" i="3"/>
  <c r="G65" i="3"/>
  <c r="G64" i="3"/>
  <c r="G63" i="3"/>
  <c r="G62" i="3"/>
  <c r="G61" i="3"/>
  <c r="G59" i="3"/>
  <c r="G58" i="3"/>
  <c r="G57" i="3"/>
  <c r="G56" i="3"/>
  <c r="G54" i="3"/>
  <c r="G52" i="3"/>
  <c r="G51" i="3"/>
  <c r="G50" i="3"/>
  <c r="G47" i="3"/>
  <c r="G46" i="3"/>
  <c r="G45" i="3"/>
  <c r="G44" i="3"/>
  <c r="G42" i="3"/>
  <c r="G40" i="3"/>
  <c r="G38" i="3"/>
  <c r="G37" i="3"/>
  <c r="G36" i="3"/>
  <c r="G35" i="3"/>
  <c r="G34" i="3"/>
  <c r="G31" i="3"/>
  <c r="G30" i="3"/>
  <c r="G29" i="3"/>
  <c r="G28" i="3"/>
  <c r="G27" i="3"/>
  <c r="G26" i="3"/>
  <c r="G25" i="3"/>
  <c r="G23" i="3"/>
  <c r="G22" i="3"/>
  <c r="G21" i="3"/>
  <c r="G20" i="3"/>
  <c r="G19" i="3"/>
  <c r="G16" i="3"/>
  <c r="G15" i="3"/>
  <c r="G12" i="3"/>
  <c r="G11" i="3"/>
  <c r="G7" i="3"/>
  <c r="G6" i="3"/>
  <c r="G5" i="3"/>
  <c r="H59" i="6" l="1"/>
  <c r="H49" i="6"/>
  <c r="H7" i="3" s="1"/>
  <c r="I7" i="3" s="1"/>
  <c r="H6" i="3"/>
  <c r="I6" i="3" s="1"/>
  <c r="H104" i="6"/>
  <c r="H34" i="3" s="1"/>
  <c r="I34" i="3" s="1"/>
  <c r="H112" i="6"/>
  <c r="H36" i="3" s="1"/>
  <c r="I36" i="3" s="1"/>
  <c r="H66" i="6"/>
  <c r="H12" i="3" s="1"/>
  <c r="I12" i="3" s="1"/>
  <c r="H11" i="3"/>
  <c r="I11" i="3" s="1"/>
  <c r="H27" i="6"/>
  <c r="G108" i="3"/>
  <c r="G109" i="3" s="1"/>
  <c r="G110" i="3" s="1"/>
  <c r="H145" i="6"/>
  <c r="H57" i="3" s="1"/>
  <c r="I57" i="3" s="1"/>
  <c r="H191" i="6"/>
  <c r="H86" i="3" s="1"/>
  <c r="I86" i="3" s="1"/>
  <c r="H138" i="6"/>
  <c r="H56" i="3" s="1"/>
  <c r="I56" i="3" s="1"/>
  <c r="H126" i="6"/>
  <c r="H47" i="3" s="1"/>
  <c r="H162" i="6"/>
  <c r="H68" i="3" s="1"/>
  <c r="I68" i="3" s="1"/>
  <c r="H183" i="6"/>
  <c r="H82" i="3" s="1"/>
  <c r="I82" i="3" s="1"/>
  <c r="I5" i="3" l="1"/>
  <c r="C5" i="5"/>
  <c r="C8" i="5" s="1"/>
  <c r="I47" i="3"/>
  <c r="I108" i="3" l="1"/>
  <c r="G5" i="5" s="1"/>
  <c r="F5" i="5" s="1"/>
  <c r="F8" i="5" s="1"/>
  <c r="D5" i="5"/>
  <c r="D8" i="5" s="1"/>
  <c r="D10" i="5" s="1"/>
  <c r="D12" i="5" s="1"/>
  <c r="C10" i="5"/>
  <c r="C12" i="5" s="1"/>
  <c r="G8" i="5" l="1"/>
  <c r="G10" i="5" s="1"/>
  <c r="G12" i="5" s="1"/>
  <c r="F10" i="5"/>
  <c r="F12" i="5" s="1"/>
  <c r="I109" i="3"/>
  <c r="I11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tc={28487DA7-1266-48DB-9452-7C1B2DEB2A3D}</author>
  </authors>
  <commentList>
    <comment ref="C4" authorId="0" shapeId="0" xr:uid="{28487DA7-1266-48DB-9452-7C1B2DEB2A3D}">
      <text>
        <t>[Threaded comment]
Your version of Excel allows you to read this threaded comment; however, any edits to it will get removed if the file is opened in a newer version of Excel. Learn more: https://go.microsoft.com/fwlink/?linkid=870924
Comment:
    RO Water &amp; RAW Water Piping Considered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tc={8476A08A-1749-41C3-A01F-7817C86FB8E6}</author>
    <author>tc={3B0FA6EB-C378-4E3D-B99A-DBCE2FE2E07E}</author>
  </authors>
  <commentList>
    <comment ref="E167" authorId="0" shapeId="0" xr:uid="{8476A08A-1749-41C3-A01F-7817C86FB8E6}">
      <text>
        <t>[Threaded comment]
Your version of Excel allows you to read this threaded comment; however, any edits to it will get removed if the file is opened in a newer version of Excel. Learn more: https://go.microsoft.com/fwlink/?linkid=870924
Comment:
    Potwash and Dishwash</t>
      </text>
    </comment>
    <comment ref="H201" authorId="1" shapeId="0" xr:uid="{3B0FA6EB-C378-4E3D-B99A-DBCE2FE2E07E}">
      <text>
        <t>[Threaded comment]
Your version of Excel allows you to read this threaded comment; however, any edits to it will get removed if the file is opened in a newer version of Excel. Learn more: https://go.microsoft.com/fwlink/?linkid=870924
Comment:
    Pot wash and Dish wash</t>
      </text>
    </comment>
  </commentList>
</comments>
</file>

<file path=xl/sharedStrings.xml><?xml version="1.0" encoding="utf-8"?>
<sst xmlns="http://schemas.openxmlformats.org/spreadsheetml/2006/main" count="680" uniqueCount="217">
  <si>
    <t>15mm dia</t>
  </si>
  <si>
    <t>nos</t>
  </si>
  <si>
    <t>20mm dia</t>
  </si>
  <si>
    <t>25mm dia</t>
  </si>
  <si>
    <t>32mm dia</t>
  </si>
  <si>
    <t>40mm dia</t>
  </si>
  <si>
    <t>50mm dia</t>
  </si>
  <si>
    <t>63mm dia</t>
  </si>
  <si>
    <t>rft</t>
  </si>
  <si>
    <t>100mm dia</t>
  </si>
  <si>
    <t>G.I. `C' class pipes</t>
  </si>
  <si>
    <t>SR. NO.</t>
  </si>
  <si>
    <t>MATERIAL</t>
  </si>
  <si>
    <t>DESCRIPTION</t>
  </si>
  <si>
    <t>UNIT</t>
  </si>
  <si>
    <t>QTY.</t>
  </si>
  <si>
    <t>RATE</t>
  </si>
  <si>
    <t>AMOUNT</t>
  </si>
  <si>
    <t>CPVC pipes</t>
  </si>
  <si>
    <t>a</t>
  </si>
  <si>
    <t>b</t>
  </si>
  <si>
    <t>c</t>
  </si>
  <si>
    <t>d</t>
  </si>
  <si>
    <t>e</t>
  </si>
  <si>
    <t>f</t>
  </si>
  <si>
    <t>g</t>
  </si>
  <si>
    <t>160mm dia</t>
  </si>
  <si>
    <t>90mm dia</t>
  </si>
  <si>
    <t>75mm dia</t>
  </si>
  <si>
    <t>Floor Clean Out/Rodding Eye</t>
  </si>
  <si>
    <t>110mm dia</t>
  </si>
  <si>
    <t>Gully Trap</t>
  </si>
  <si>
    <t xml:space="preserve">Hooper </t>
  </si>
  <si>
    <t>W.C.</t>
  </si>
  <si>
    <t>Wash Basin</t>
  </si>
  <si>
    <t>Urinal</t>
  </si>
  <si>
    <t>Health faucet</t>
  </si>
  <si>
    <t>Bib cock</t>
  </si>
  <si>
    <t>Angle cock</t>
  </si>
  <si>
    <t>Piller cock</t>
  </si>
  <si>
    <t>Geyser storage</t>
  </si>
  <si>
    <t>Toilet paper holder</t>
  </si>
  <si>
    <t>Soap dispenser</t>
  </si>
  <si>
    <t>Paper napkin dispenser</t>
  </si>
  <si>
    <t>Hand dryer</t>
  </si>
  <si>
    <t>Sink mixture</t>
  </si>
  <si>
    <t>Channel Drain</t>
  </si>
  <si>
    <t>Sink connection</t>
  </si>
  <si>
    <t>Grease Trap</t>
  </si>
  <si>
    <t>Size 3'-0" X 2'-0"</t>
  </si>
  <si>
    <t>TOTAL</t>
  </si>
  <si>
    <t>Supply, laying, testing &amp; commissioning of patel patatent c.I. Gully trap of outlet size 100MM dia consisting of  CI black inlet chambers with 100 dia branch inlet as required with deep seal 'P' trap CI cover size 200 X 200 with SS crews   etc complete an</t>
  </si>
  <si>
    <t>65mm dia</t>
  </si>
  <si>
    <t>Foot paddle operated faucet</t>
  </si>
  <si>
    <t>foot paddle operated faucet</t>
  </si>
  <si>
    <t>Stop cock</t>
  </si>
  <si>
    <t>300X200mm size and 38mm thick</t>
  </si>
  <si>
    <t>1000X150mm size and 38mm thk. &amp; weighing more than 35Kg.</t>
  </si>
  <si>
    <t>Water level sensor indicative panel</t>
  </si>
  <si>
    <t>Supply ,laying,testing &amp; commissing of heavy quility SS Grating of thickness 38MM with MS angle runners including fixing with hold fast applaying three coats of anti corrosive Bitumastic paint etc complete and as directed</t>
  </si>
  <si>
    <t>Jali</t>
  </si>
  <si>
    <t>Jali with cokroch trap above nhani trap &amp; clean out POP up type</t>
  </si>
  <si>
    <t>Chamber</t>
  </si>
  <si>
    <t>Providing &amp; fixing SS MADE Greece Trap MAKE Bombay Iron Works or any approved make. OR CONSTRUCTING THE SAME AS PER DRAWING</t>
  </si>
  <si>
    <t>Supply, laying ,OF FLEXIBALE PIPES  pipes to required lengths, laying in position to required grade and level, jointing, making holes, pockets, chases in</t>
  </si>
  <si>
    <t>P/S trap</t>
  </si>
  <si>
    <t>UPVC SWR PIPES</t>
  </si>
  <si>
    <t xml:space="preserve">Providing &amp; fixing of GI inlet hooper with two or three inlets fittings to receive waste pipes from fixture waste including joints etc complete and as directed </t>
  </si>
  <si>
    <t>Thermal Insulation    (HOT WATER)</t>
  </si>
  <si>
    <t>CPVC pipes (HOT WATER)</t>
  </si>
  <si>
    <t>RO Plant</t>
  </si>
  <si>
    <t>Supply, laying, creating &amp; commissioning of SS chamber 16 G SS PLATE WITH SUITABLE DEPTH 5MM THK MS PIPE WELDED TO CHAMBER WITH SUITABLE THREAD AND LOCATION AS PER DRAWING WITH TOP GRATING AND PERFOARETED JALI AS PER DESIGN</t>
  </si>
  <si>
    <t>Rate to vary as per architectspecification</t>
  </si>
  <si>
    <t>Local Make</t>
  </si>
  <si>
    <t>Russel Make</t>
  </si>
  <si>
    <t>Deep Seal trap</t>
  </si>
  <si>
    <t>FLOOR TRAP/ MULTI FLOOR TRAP</t>
  </si>
  <si>
    <t>RAIN WATER PIPE</t>
  </si>
  <si>
    <t>100mm dia RAIN WATER PIPE</t>
  </si>
  <si>
    <t>WATER TANK</t>
  </si>
  <si>
    <t xml:space="preserve">Equipment connection </t>
  </si>
  <si>
    <t>MTR</t>
  </si>
  <si>
    <t>SIZE 18 X 26</t>
  </si>
  <si>
    <t>Providing and supplying 25 litrs geyser with c.p angle cock of hot and cold pvc connection pipes c.p elbows non return valves mounting bolts etc</t>
  </si>
  <si>
    <t>Ball Valves</t>
  </si>
  <si>
    <t>Size 18" X 24"</t>
  </si>
  <si>
    <t>TANK 1500 LTR</t>
  </si>
  <si>
    <t>SIZE 12" X 54"</t>
  </si>
  <si>
    <t>PLUMBING BOQ FOR COPPER CHIMNEY (OBEROI MALL)</t>
  </si>
  <si>
    <t xml:space="preserve">   </t>
  </si>
  <si>
    <t>SIZE 14" X 14"</t>
  </si>
  <si>
    <t>SIZE 87" X 08"</t>
  </si>
  <si>
    <t>Rinse Mixture</t>
  </si>
  <si>
    <t>Providing and fixing counter top tap ( Swan Neck )</t>
  </si>
  <si>
    <t>Sink Tap</t>
  </si>
  <si>
    <t xml:space="preserve">Providing and fixing Rinse Mixture </t>
  </si>
  <si>
    <t>RO connection only</t>
  </si>
  <si>
    <t>Providing and fixing 500 LTR water tank for RO water</t>
  </si>
  <si>
    <t>Providing and fixing of 1HP pressure pump in RO water line</t>
  </si>
  <si>
    <t>Pressure Pump</t>
  </si>
  <si>
    <t>Water Tank</t>
  </si>
  <si>
    <t>GST 18%</t>
  </si>
  <si>
    <t>SUB TOTAL</t>
  </si>
  <si>
    <t>S.NO</t>
  </si>
  <si>
    <t>Description</t>
  </si>
  <si>
    <t>A</t>
  </si>
  <si>
    <t>Total</t>
  </si>
  <si>
    <t>i) GST on Work Contracts</t>
  </si>
  <si>
    <t>Total with Taxes (A)</t>
  </si>
  <si>
    <t>PLUMBING WORKS</t>
  </si>
  <si>
    <t>BOQ AMOUNT</t>
  </si>
  <si>
    <t>RA-01 (60%)</t>
  </si>
  <si>
    <t>SUMMARY OF PLUMBING WORK, Copper Chimney, Oberoi Mall, Goregaon, Mumbai</t>
  </si>
  <si>
    <t>RA-02 (15%)</t>
  </si>
  <si>
    <t>FINAL BILL</t>
  </si>
  <si>
    <r>
      <t xml:space="preserve">Supply, laying, testing and commissioning of </t>
    </r>
    <r>
      <rPr>
        <b/>
        <sz val="12"/>
        <rFont val="Times New Roman"/>
        <family val="1"/>
      </rPr>
      <t>FOOD GRADE CPVC pipes FOR RO WATER PIPING</t>
    </r>
    <r>
      <rPr>
        <sz val="12"/>
        <rFont val="Times New Roman"/>
        <family val="1"/>
      </rPr>
      <t xml:space="preserve"> conforming to CTS (copper tube size) SDR-11 as per ASTM  D 2846  with necessary fittings up to the size of 50 mm dia , jointing with CPVC solvent cement of medium body IPS brand or equivalent conform</t>
    </r>
  </si>
  <si>
    <r>
      <t xml:space="preserve">Supply, laying, testing and commissioning of </t>
    </r>
    <r>
      <rPr>
        <b/>
        <sz val="12"/>
        <rFont val="Times New Roman"/>
        <family val="1"/>
      </rPr>
      <t>CPVC - Schedule 80 pipes</t>
    </r>
    <r>
      <rPr>
        <sz val="12"/>
        <rFont val="Times New Roman"/>
        <family val="1"/>
      </rPr>
      <t xml:space="preserve"> and fittings suitable for domestic  hot water application (max. temp.85 Deg.C) rated for a working pressure of 5 kg/cm2 and conforming to latest Indian / International Standards for Ver</t>
    </r>
  </si>
  <si>
    <r>
      <t xml:space="preserve">Supply and covering </t>
    </r>
    <r>
      <rPr>
        <b/>
        <sz val="12"/>
        <rFont val="Times New Roman"/>
        <family val="1"/>
      </rPr>
      <t>(Thermal Insulation)</t>
    </r>
    <r>
      <rPr>
        <sz val="12"/>
        <rFont val="Times New Roman"/>
        <family val="1"/>
      </rPr>
      <t xml:space="preserve"> hot water pipes with 13 mm thick performed closed cell nitrite rubber pipe section insulation having density not less than 60 kg/cm2 and "K" valve not more than 0.034 w/m Deg. K @ 20 Deg C mean temperature, jointin</t>
    </r>
  </si>
  <si>
    <r>
      <t xml:space="preserve">Supply, installing testing and commissioning of ISI marked gun metal screwed pattern non-return </t>
    </r>
    <r>
      <rPr>
        <b/>
        <sz val="12"/>
        <rFont val="Times New Roman"/>
        <family val="1"/>
      </rPr>
      <t>Valve</t>
    </r>
    <r>
      <rPr>
        <sz val="12"/>
        <rFont val="Times New Roman"/>
        <family val="1"/>
      </rPr>
      <t xml:space="preserve"> conforming to IS 778 Class 1 including jointing, supporting etc. complete and as directed.</t>
    </r>
  </si>
  <si>
    <r>
      <t xml:space="preserve">Supply, laying , testing &amp; commissioning of </t>
    </r>
    <r>
      <rPr>
        <b/>
        <sz val="12"/>
        <rFont val="Times New Roman"/>
        <family val="1"/>
      </rPr>
      <t>UPVC-SWR pipes</t>
    </r>
    <r>
      <rPr>
        <sz val="12"/>
        <rFont val="Times New Roman"/>
        <family val="1"/>
      </rPr>
      <t xml:space="preserve"> conforming to IS 13592/92  and fittings conforming to IS-14935/99, cutting the pipes to required lengths, laying in position to required grade and level, jointing, making holes, pockets, chases in </t>
    </r>
    <r>
      <rPr>
        <b/>
        <sz val="12"/>
        <rFont val="Times New Roman"/>
        <family val="1"/>
      </rPr>
      <t>TYPE B 6 KG</t>
    </r>
  </si>
  <si>
    <r>
      <t xml:space="preserve">Supply, laying, testing &amp; commissioning of approved C I make </t>
    </r>
    <r>
      <rPr>
        <b/>
        <sz val="12"/>
        <rFont val="Times New Roman"/>
        <family val="1"/>
      </rPr>
      <t>Deep Seal Trap</t>
    </r>
    <r>
      <rPr>
        <sz val="12"/>
        <rFont val="Times New Roman"/>
        <family val="1"/>
      </rPr>
      <t xml:space="preserve">  with aproved make leavy duty round or square s.s. grating etc. complete.</t>
    </r>
  </si>
  <si>
    <r>
      <t xml:space="preserve">Supply, laying, testing &amp; commissioning of approved uPVC /C I </t>
    </r>
    <r>
      <rPr>
        <b/>
        <sz val="12"/>
        <rFont val="Times New Roman"/>
        <family val="1"/>
      </rPr>
      <t>P/S trap</t>
    </r>
    <r>
      <rPr>
        <sz val="12"/>
        <rFont val="Times New Roman"/>
        <family val="1"/>
      </rPr>
      <t xml:space="preserve"> with aproved make  AS PER DRAWING &amp; REQUIREMENT</t>
    </r>
  </si>
  <si>
    <r>
      <t xml:space="preserve">Supply, laying, testing &amp; commissioning of approved uPVC </t>
    </r>
    <r>
      <rPr>
        <b/>
        <sz val="12"/>
        <rFont val="Times New Roman"/>
        <family val="1"/>
      </rPr>
      <t>Floor Clean Out/Rodding Eye</t>
    </r>
    <r>
      <rPr>
        <sz val="12"/>
        <rFont val="Times New Roman"/>
        <family val="1"/>
      </rPr>
      <t xml:space="preserve"> with aproved make leavy duty round or square s.s. grating etc. complete. Or ceiling eye for cleaning</t>
    </r>
  </si>
  <si>
    <r>
      <t xml:space="preserve">Providing and fixing of </t>
    </r>
    <r>
      <rPr>
        <b/>
        <sz val="12"/>
        <rFont val="Times New Roman"/>
        <family val="1"/>
      </rPr>
      <t>Wall hung water closet</t>
    </r>
    <r>
      <rPr>
        <sz val="12"/>
        <rFont val="Times New Roman"/>
        <family val="1"/>
      </rPr>
      <t xml:space="preserve"> ( hindware,parryware) with M.s frame, c.p bolt, nuts and solid seat cover and lid with c.p hinges and rubber buffers,brown clour</t>
    </r>
  </si>
  <si>
    <r>
      <t xml:space="preserve">Providing and fixing of </t>
    </r>
    <r>
      <rPr>
        <b/>
        <sz val="12"/>
        <rFont val="Times New Roman"/>
        <family val="1"/>
      </rPr>
      <t>Wash</t>
    </r>
    <r>
      <rPr>
        <sz val="12"/>
        <rFont val="Times New Roman"/>
        <family val="1"/>
      </rPr>
      <t xml:space="preserve"> </t>
    </r>
    <r>
      <rPr>
        <b/>
        <sz val="12"/>
        <rFont val="Times New Roman"/>
        <family val="1"/>
      </rPr>
      <t xml:space="preserve">basin </t>
    </r>
    <r>
      <rPr>
        <sz val="12"/>
        <rFont val="Times New Roman"/>
        <family val="1"/>
      </rPr>
      <t>ABOVE counter, 15mm coupling with plug chain 32mm dia c.p bottle trap cold water supply connecting pipe, AS PER ARCHITECTS SPECIFICAION</t>
    </r>
  </si>
  <si>
    <r>
      <t xml:space="preserve">Providing and fixing </t>
    </r>
    <r>
      <rPr>
        <b/>
        <sz val="12"/>
        <rFont val="Times New Roman"/>
        <family val="1"/>
      </rPr>
      <t>Sensor</t>
    </r>
    <r>
      <rPr>
        <sz val="12"/>
        <rFont val="Times New Roman"/>
        <family val="1"/>
      </rPr>
      <t xml:space="preserve"> </t>
    </r>
    <r>
      <rPr>
        <b/>
        <sz val="12"/>
        <rFont val="Times New Roman"/>
        <family val="1"/>
      </rPr>
      <t>urinal</t>
    </r>
    <r>
      <rPr>
        <sz val="12"/>
        <rFont val="Times New Roman"/>
        <family val="1"/>
      </rPr>
      <t xml:space="preserve"> (hindwear) with bottletrap </t>
    </r>
  </si>
  <si>
    <r>
      <t xml:space="preserve">Providing and fixing </t>
    </r>
    <r>
      <rPr>
        <b/>
        <sz val="12"/>
        <rFont val="Times New Roman"/>
        <family val="1"/>
      </rPr>
      <t>Health faucet</t>
    </r>
    <r>
      <rPr>
        <sz val="12"/>
        <rFont val="Times New Roman"/>
        <family val="1"/>
      </rPr>
      <t xml:space="preserve"> of closet mounting type with angle valve</t>
    </r>
  </si>
  <si>
    <r>
      <t xml:space="preserve">Providing and fixing </t>
    </r>
    <r>
      <rPr>
        <b/>
        <sz val="12"/>
        <rFont val="Times New Roman"/>
        <family val="1"/>
      </rPr>
      <t>Angle cock</t>
    </r>
    <r>
      <rPr>
        <sz val="12"/>
        <rFont val="Times New Roman"/>
        <family val="1"/>
      </rPr>
      <t xml:space="preserve"> with wall flange</t>
    </r>
  </si>
  <si>
    <r>
      <t>Providing and supplying</t>
    </r>
    <r>
      <rPr>
        <b/>
        <sz val="12"/>
        <rFont val="Times New Roman"/>
        <family val="1"/>
      </rPr>
      <t xml:space="preserve"> 25 litrs geyser</t>
    </r>
    <r>
      <rPr>
        <sz val="12"/>
        <rFont val="Times New Roman"/>
        <family val="1"/>
      </rPr>
      <t xml:space="preserve"> with c.p angle cock of hot and cold pvc connection &amp; coupper pipes  c.p elbows non return valves mounting bolts etc</t>
    </r>
  </si>
  <si>
    <r>
      <t xml:space="preserve">Providing and fixing </t>
    </r>
    <r>
      <rPr>
        <b/>
        <sz val="12"/>
        <rFont val="Times New Roman"/>
        <family val="1"/>
      </rPr>
      <t>Sink mixture</t>
    </r>
  </si>
  <si>
    <r>
      <t xml:space="preserve">Doing </t>
    </r>
    <r>
      <rPr>
        <b/>
        <sz val="12"/>
        <rFont val="Times New Roman"/>
        <family val="1"/>
      </rPr>
      <t xml:space="preserve">Equipment connection And Insallation </t>
    </r>
    <r>
      <rPr>
        <sz val="12"/>
        <rFont val="Times New Roman"/>
        <family val="1"/>
      </rPr>
      <t>(labour charges only)</t>
    </r>
  </si>
  <si>
    <r>
      <t xml:space="preserve">Providing &amp; fixing </t>
    </r>
    <r>
      <rPr>
        <b/>
        <sz val="12"/>
        <rFont val="Times New Roman"/>
        <family val="1"/>
      </rPr>
      <t>Sink</t>
    </r>
    <r>
      <rPr>
        <sz val="12"/>
        <rFont val="Times New Roman"/>
        <family val="1"/>
      </rPr>
      <t xml:space="preserve"> Drain outlet</t>
    </r>
    <r>
      <rPr>
        <b/>
        <sz val="12"/>
        <rFont val="Times New Roman"/>
        <family val="1"/>
      </rPr>
      <t xml:space="preserve"> Connection</t>
    </r>
    <r>
      <rPr>
        <sz val="12"/>
        <rFont val="Times New Roman"/>
        <family val="1"/>
      </rPr>
      <t xml:space="preserve"> with valve &amp; drain pipe complete with all necessary fittings</t>
    </r>
  </si>
  <si>
    <t>QTY</t>
  </si>
  <si>
    <t>AS PER SITE</t>
  </si>
  <si>
    <t>MEASUREMENT SHEET OF PLUMBING OF KITCHEN AND BAR, COPPER CHIMNEY (OBEROI MALL)</t>
  </si>
  <si>
    <r>
      <t xml:space="preserve">Supply, laying, testing &amp; commissioning of approved Cast iron </t>
    </r>
    <r>
      <rPr>
        <b/>
        <sz val="12"/>
        <color rgb="FFFF0000"/>
        <rFont val="Times New Roman"/>
        <family val="1"/>
      </rPr>
      <t>FLOOR TRAP/ MULTI FLOOR TRAP</t>
    </r>
    <r>
      <rPr>
        <sz val="12"/>
        <color rgb="FFFF0000"/>
        <rFont val="Times New Roman"/>
        <family val="1"/>
      </rPr>
      <t xml:space="preserve"> with aproved make leavy duty round or square s.s. grating etc. complete.</t>
    </r>
  </si>
  <si>
    <t>BAR</t>
  </si>
  <si>
    <t>POTWASH</t>
  </si>
  <si>
    <t>NOS</t>
  </si>
  <si>
    <t>LENGTH</t>
  </si>
  <si>
    <t>WIDTH/HEIGHT</t>
  </si>
  <si>
    <t>DISHWASH</t>
  </si>
  <si>
    <t>Nos</t>
  </si>
  <si>
    <t>RFT</t>
  </si>
  <si>
    <t>Live Kitchen</t>
  </si>
  <si>
    <t>Main Kitchen</t>
  </si>
  <si>
    <r>
      <t xml:space="preserve">Providing and fixing </t>
    </r>
    <r>
      <rPr>
        <b/>
        <sz val="12"/>
        <color rgb="FFFF0000"/>
        <rFont val="Times New Roman"/>
        <family val="1"/>
      </rPr>
      <t>Bib cock</t>
    </r>
    <r>
      <rPr>
        <sz val="12"/>
        <color rgb="FFFF0000"/>
        <rFont val="Times New Roman"/>
        <family val="1"/>
      </rPr>
      <t xml:space="preserve"> with wall flange</t>
    </r>
  </si>
  <si>
    <r>
      <t xml:space="preserve">Providing and fixing </t>
    </r>
    <r>
      <rPr>
        <b/>
        <sz val="12"/>
        <color rgb="FFFF0000"/>
        <rFont val="Times New Roman"/>
        <family val="1"/>
      </rPr>
      <t>Stop cock</t>
    </r>
    <r>
      <rPr>
        <sz val="12"/>
        <color rgb="FFFF0000"/>
        <rFont val="Times New Roman"/>
        <family val="1"/>
      </rPr>
      <t xml:space="preserve"> with wall flange</t>
    </r>
  </si>
  <si>
    <r>
      <t xml:space="preserve">Providing and fixing </t>
    </r>
    <r>
      <rPr>
        <b/>
        <sz val="12"/>
        <color rgb="FFFF0000"/>
        <rFont val="Times New Roman"/>
        <family val="1"/>
      </rPr>
      <t>Pillar cock</t>
    </r>
    <r>
      <rPr>
        <sz val="12"/>
        <color rgb="FFFF0000"/>
        <rFont val="Times New Roman"/>
        <family val="1"/>
      </rPr>
      <t xml:space="preserve"> of approved make for Wash room</t>
    </r>
  </si>
  <si>
    <r>
      <t xml:space="preserve">Providing and fixing </t>
    </r>
    <r>
      <rPr>
        <b/>
        <sz val="12"/>
        <color rgb="FFFF0000"/>
        <rFont val="Times New Roman"/>
        <family val="1"/>
      </rPr>
      <t>Pillar cock</t>
    </r>
    <r>
      <rPr>
        <sz val="12"/>
        <color rgb="FFFF0000"/>
        <rFont val="Times New Roman"/>
        <family val="1"/>
      </rPr>
      <t xml:space="preserve"> of approved make</t>
    </r>
  </si>
  <si>
    <r>
      <t xml:space="preserve">Supply, laying, testing and commissioning of </t>
    </r>
    <r>
      <rPr>
        <b/>
        <sz val="12"/>
        <color rgb="FFFF0000"/>
        <rFont val="Times New Roman"/>
        <family val="1"/>
      </rPr>
      <t>G.I. `C' class pipes</t>
    </r>
    <r>
      <rPr>
        <sz val="12"/>
        <color rgb="FFFF0000"/>
        <rFont val="Times New Roman"/>
        <family val="1"/>
      </rPr>
      <t xml:space="preserve"> and fittings 'suitable for domestic cold  water application  rated for a working pressure of 5 kg/cm2 and conforming to IS 1239 (Part-I)-1979 for and equipments, including bitumastic hessia</t>
    </r>
  </si>
  <si>
    <r>
      <t xml:space="preserve">Providing and fixing </t>
    </r>
    <r>
      <rPr>
        <b/>
        <sz val="12"/>
        <color rgb="FFFF0000"/>
        <rFont val="Times New Roman"/>
        <family val="1"/>
      </rPr>
      <t>Toilet paper holder</t>
    </r>
  </si>
  <si>
    <r>
      <t xml:space="preserve">Providing and fixing </t>
    </r>
    <r>
      <rPr>
        <b/>
        <sz val="12"/>
        <color rgb="FFFF0000"/>
        <rFont val="Times New Roman"/>
        <family val="1"/>
      </rPr>
      <t>Soap dispenser</t>
    </r>
  </si>
  <si>
    <r>
      <t xml:space="preserve">Providing and fixing </t>
    </r>
    <r>
      <rPr>
        <b/>
        <sz val="12"/>
        <color rgb="FFFF0000"/>
        <rFont val="Times New Roman"/>
        <family val="1"/>
      </rPr>
      <t>Paper napkin dispenser</t>
    </r>
  </si>
  <si>
    <r>
      <t xml:space="preserve">Providing and fixing </t>
    </r>
    <r>
      <rPr>
        <b/>
        <sz val="12"/>
        <color rgb="FFFF0000"/>
        <rFont val="Times New Roman"/>
        <family val="1"/>
      </rPr>
      <t>Hand dryer</t>
    </r>
  </si>
  <si>
    <t>FLEXIBLE PIPES</t>
  </si>
  <si>
    <r>
      <t xml:space="preserve">Supply, laying, testing &amp; commissioning of approved uPVC /C I </t>
    </r>
    <r>
      <rPr>
        <b/>
        <sz val="12"/>
        <color rgb="FFFF0000"/>
        <rFont val="Times New Roman"/>
        <family val="1"/>
      </rPr>
      <t>P/S trap</t>
    </r>
    <r>
      <rPr>
        <sz val="12"/>
        <color rgb="FFFF0000"/>
        <rFont val="Times New Roman"/>
        <family val="1"/>
      </rPr>
      <t xml:space="preserve"> with aproved make  AS PER DRAWING &amp; REQUIREMENT</t>
    </r>
  </si>
  <si>
    <r>
      <t xml:space="preserve">Supply, laying, testing &amp; commissioning of approved C I make </t>
    </r>
    <r>
      <rPr>
        <b/>
        <sz val="12"/>
        <color rgb="FFFF0000"/>
        <rFont val="Times New Roman"/>
        <family val="1"/>
      </rPr>
      <t>Deep Seal Trap</t>
    </r>
    <r>
      <rPr>
        <sz val="12"/>
        <color rgb="FFFF0000"/>
        <rFont val="Times New Roman"/>
        <family val="1"/>
      </rPr>
      <t xml:space="preserve">  with aproved make leavy duty round or square s.s. grating etc. complete.</t>
    </r>
  </si>
  <si>
    <t>Supply, laying, testing &amp; commissioning of approved Cast iron FLOOR TRAP/ MULTI FLOOR TRAP with aproved make leavy duty round or square s.s. grating etc. complete.</t>
  </si>
  <si>
    <r>
      <t xml:space="preserve">Supply, laying, testing &amp; commissioning of approved uPVC </t>
    </r>
    <r>
      <rPr>
        <b/>
        <sz val="12"/>
        <color rgb="FFFF0000"/>
        <rFont val="Times New Roman"/>
        <family val="1"/>
      </rPr>
      <t>Floor Clean Out/Rodding Eye</t>
    </r>
    <r>
      <rPr>
        <sz val="12"/>
        <color rgb="FFFF0000"/>
        <rFont val="Times New Roman"/>
        <family val="1"/>
      </rPr>
      <t xml:space="preserve"> with aproved make leavy duty round or square s.s. grating etc. complete. Or ceiling eye for cleaning</t>
    </r>
  </si>
  <si>
    <r>
      <t xml:space="preserve">Providing and fixing of </t>
    </r>
    <r>
      <rPr>
        <b/>
        <sz val="12"/>
        <color rgb="FFFF0000"/>
        <rFont val="Times New Roman"/>
        <family val="1"/>
      </rPr>
      <t>Wall hung water closet</t>
    </r>
    <r>
      <rPr>
        <sz val="12"/>
        <color rgb="FFFF0000"/>
        <rFont val="Times New Roman"/>
        <family val="1"/>
      </rPr>
      <t xml:space="preserve"> ( hindware,parryware) with M.s frame, c.p bolt, nuts and solid seat cover and lid with c.p hinges and rubber buffers,brown clour</t>
    </r>
  </si>
  <si>
    <r>
      <t xml:space="preserve">Providing and fixing of </t>
    </r>
    <r>
      <rPr>
        <b/>
        <sz val="12"/>
        <color rgb="FFFF0000"/>
        <rFont val="Times New Roman"/>
        <family val="1"/>
      </rPr>
      <t>Wash</t>
    </r>
    <r>
      <rPr>
        <sz val="12"/>
        <color rgb="FFFF0000"/>
        <rFont val="Times New Roman"/>
        <family val="1"/>
      </rPr>
      <t xml:space="preserve"> </t>
    </r>
    <r>
      <rPr>
        <b/>
        <sz val="12"/>
        <color rgb="FFFF0000"/>
        <rFont val="Times New Roman"/>
        <family val="1"/>
      </rPr>
      <t xml:space="preserve">basin </t>
    </r>
    <r>
      <rPr>
        <sz val="12"/>
        <color rgb="FFFF0000"/>
        <rFont val="Times New Roman"/>
        <family val="1"/>
      </rPr>
      <t>ABOVE counter, 15mm coupling with plug chain 32mm dia c.p bottle trap cold water supply connecting pipe, AS PER ARCHITECTS SPECIFICAION</t>
    </r>
  </si>
  <si>
    <r>
      <t xml:space="preserve">Providing and fixing </t>
    </r>
    <r>
      <rPr>
        <b/>
        <sz val="12"/>
        <color rgb="FFFF0000"/>
        <rFont val="Times New Roman"/>
        <family val="1"/>
      </rPr>
      <t>Sensor</t>
    </r>
    <r>
      <rPr>
        <sz val="12"/>
        <color rgb="FFFF0000"/>
        <rFont val="Times New Roman"/>
        <family val="1"/>
      </rPr>
      <t xml:space="preserve"> </t>
    </r>
    <r>
      <rPr>
        <b/>
        <sz val="12"/>
        <color rgb="FFFF0000"/>
        <rFont val="Times New Roman"/>
        <family val="1"/>
      </rPr>
      <t>urinal</t>
    </r>
    <r>
      <rPr>
        <sz val="12"/>
        <color rgb="FFFF0000"/>
        <rFont val="Times New Roman"/>
        <family val="1"/>
      </rPr>
      <t xml:space="preserve"> (hindwear) with bottletrap </t>
    </r>
  </si>
  <si>
    <r>
      <t xml:space="preserve">Providing and fixing </t>
    </r>
    <r>
      <rPr>
        <b/>
        <sz val="12"/>
        <color rgb="FFFF0000"/>
        <rFont val="Times New Roman"/>
        <family val="1"/>
      </rPr>
      <t>Health faucet</t>
    </r>
    <r>
      <rPr>
        <sz val="12"/>
        <color rgb="FFFF0000"/>
        <rFont val="Times New Roman"/>
        <family val="1"/>
      </rPr>
      <t xml:space="preserve"> of closet mounting type with angle valve</t>
    </r>
  </si>
  <si>
    <r>
      <t xml:space="preserve">Providing and supplying </t>
    </r>
    <r>
      <rPr>
        <b/>
        <sz val="12"/>
        <color rgb="FFFF0000"/>
        <rFont val="Times New Roman"/>
        <family val="1"/>
      </rPr>
      <t>15 litrs geyser</t>
    </r>
    <r>
      <rPr>
        <sz val="12"/>
        <color rgb="FFFF0000"/>
        <rFont val="Times New Roman"/>
        <family val="1"/>
      </rPr>
      <t xml:space="preserve"> with c.p angle cock of hot and cold pvc connection &amp; coupper pipes  c.p elbows non return valves mounting bolts etc </t>
    </r>
  </si>
  <si>
    <r>
      <t>Providing and supplying</t>
    </r>
    <r>
      <rPr>
        <b/>
        <sz val="12"/>
        <color rgb="FFFF0000"/>
        <rFont val="Times New Roman"/>
        <family val="1"/>
      </rPr>
      <t xml:space="preserve"> 15 litrs geyser</t>
    </r>
    <r>
      <rPr>
        <sz val="12"/>
        <color rgb="FFFF0000"/>
        <rFont val="Times New Roman"/>
        <family val="1"/>
      </rPr>
      <t xml:space="preserve"> with c.p angle cock of hot and cold pvc connection pipes c.p elbows non return valves mounting bolts etc</t>
    </r>
  </si>
  <si>
    <t>Live kitchen outer near freezer</t>
  </si>
  <si>
    <t>Potwash</t>
  </si>
  <si>
    <t>Hot section sink</t>
  </si>
  <si>
    <t>Water cooler</t>
  </si>
  <si>
    <t>Dishwash</t>
  </si>
  <si>
    <t>Live kitchen outer sink</t>
  </si>
  <si>
    <t>Main line towards BAR</t>
  </si>
  <si>
    <t>Supply to angle cock</t>
  </si>
  <si>
    <t>Main line 32mm to 25mm dia=&gt; BAR</t>
  </si>
  <si>
    <t>Main line to Loft tank =&gt; RO</t>
  </si>
  <si>
    <t>RO towards Water cooler=&gt; Kitchen door</t>
  </si>
  <si>
    <t>Kitchen door=&gt; Sink outside Live kitchen</t>
  </si>
  <si>
    <t>Main line from 32 to 25 Towards Potwash</t>
  </si>
  <si>
    <t>Geyser to potwash</t>
  </si>
  <si>
    <t>Dishwash Drop</t>
  </si>
  <si>
    <t>BAR NANHI TRAP=&gt; CHAMBER</t>
  </si>
  <si>
    <t>Water cooler to Dishwash Drain nali</t>
  </si>
  <si>
    <t>Hot section chamber to other chamber</t>
  </si>
  <si>
    <t>Dishwash drain nali to Hot section chamber</t>
  </si>
  <si>
    <t>Burner chamber to chamber near long jali</t>
  </si>
  <si>
    <t>chamber to long drain</t>
  </si>
  <si>
    <t>long drain to grease chamber</t>
  </si>
  <si>
    <t>Grease chamber to end point</t>
  </si>
  <si>
    <t>cold room to grease chamber</t>
  </si>
  <si>
    <t>Main kitchen freezer =&gt;</t>
  </si>
  <si>
    <t>Live kitchen outer sink to chamber</t>
  </si>
  <si>
    <t>AS PER ORDER</t>
  </si>
  <si>
    <t>20mm dia RO WATER SUPPLY</t>
  </si>
  <si>
    <t>20mm dia RAW WATER SUPPLY</t>
  </si>
  <si>
    <t>32mm dia RO WATER SUPPLY</t>
  </si>
  <si>
    <t>32MM Dia RAW WATER SUPPLY</t>
  </si>
  <si>
    <t>Main supply Towards Bar</t>
  </si>
  <si>
    <t>Potwash Drop to angle cock</t>
  </si>
  <si>
    <t>Potwash &amp; Dishwash</t>
  </si>
  <si>
    <t>Main supply =&gt; Towards Hot section=&gt;Dishwash</t>
  </si>
  <si>
    <t>Bar 25mmm dia =&gt; 20mm to Angle Cock</t>
  </si>
  <si>
    <t>25mm DIA RAW WATER SUPPLY</t>
  </si>
  <si>
    <t>Main connection line to Live Kitchen &amp; BAR</t>
  </si>
  <si>
    <t>Geyser to Main line</t>
  </si>
  <si>
    <t>''</t>
  </si>
  <si>
    <t>25mm dia to 20mm dia Live Kitchen outer sink</t>
  </si>
  <si>
    <t>Live Kitchen sink drop</t>
  </si>
  <si>
    <t>Bar Sink drop</t>
  </si>
  <si>
    <t>Potwash sink drop</t>
  </si>
  <si>
    <t>Hot section sink drop</t>
  </si>
  <si>
    <t>Dishwash sink drop</t>
  </si>
  <si>
    <t>Water cooler sink drop</t>
  </si>
  <si>
    <t>Dishwasher drop</t>
  </si>
  <si>
    <t>bar</t>
  </si>
  <si>
    <t>CUMULATIVE BILL 100%</t>
  </si>
  <si>
    <t>DATE: 20-04-2024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</si>
</sst>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0"/>
  </numFmts>
  <fonts count="33">
    <font>
      <sz val="10"/>
      <name val="Arial"/>
    </font>
    <font>
      <sz val="8"/>
      <name val="Arial"/>
      <family val="2"/>
    </font>
    <font>
      <sz val="10"/>
      <name val="Arial"/>
      <family val="2"/>
    </font>
    <font>
      <sz val="10"/>
      <name val="Helv"/>
      <charset val="204"/>
    </font>
    <font>
      <b/>
      <sz val="8"/>
      <name val="Verdana"/>
      <family val="2"/>
    </font>
    <font>
      <sz val="8"/>
      <name val="Verdana"/>
      <family val="2"/>
    </font>
    <font>
      <sz val="10"/>
      <color rgb="FF000000"/>
      <name val="Arial"/>
      <family val="2"/>
    </font>
    <font>
      <sz val="11"/>
      <name val="Calibri"/>
      <family val="2"/>
    </font>
    <font>
      <sz val="10"/>
      <name val="Arial"/>
      <family val="2"/>
    </font>
    <font>
      <b/>
      <sz val="11"/>
      <color theme="1"/>
      <name val="Calibri"/>
      <family val="2"/>
      <scheme val="minor"/>
    </font>
    <font>
      <b/>
      <sz val="14"/>
      <color theme="1"/>
      <name val="Calibri"/>
      <family val="2"/>
      <scheme val="minor"/>
    </font>
    <font>
      <b/>
      <sz val="10"/>
      <name val="Arial"/>
      <family val="2"/>
    </font>
    <font>
      <b/>
      <sz val="10"/>
      <name val="Times New Roman"/>
      <family val="1"/>
    </font>
    <font>
      <sz val="10"/>
      <name val="Times New Roman"/>
      <family val="1"/>
    </font>
    <font>
      <b/>
      <sz val="12"/>
      <name val="Times New Roman"/>
      <family val="1"/>
    </font>
    <font>
      <sz val="12"/>
      <name val="Times New Roman"/>
      <family val="1"/>
    </font>
    <font>
      <b/>
      <sz val="11"/>
      <name val="Times New Roman"/>
      <family val="1"/>
    </font>
    <font>
      <b/>
      <sz val="12"/>
      <color rgb="FFFF0000"/>
      <name val="Times New Roman"/>
      <family val="1"/>
    </font>
    <font>
      <sz val="12"/>
      <color rgb="FFFF0000"/>
      <name val="Times New Roman"/>
      <family val="1"/>
    </font>
    <font>
      <sz val="8"/>
      <color rgb="FFFF0000"/>
      <name val="Verdana"/>
      <family val="2"/>
    </font>
    <font>
      <b/>
      <sz val="11"/>
      <color rgb="FFFF0000"/>
      <name val="Times New Roman"/>
      <family val="1"/>
    </font>
    <font>
      <sz val="12"/>
      <color theme="0"/>
      <name val="Times New Roman"/>
      <family val="1"/>
    </font>
    <font>
      <sz val="14"/>
      <name val="Times New Roman"/>
      <family val="1"/>
    </font>
    <font>
      <b/>
      <sz val="14"/>
      <name val="Times New Roman"/>
      <family val="1"/>
    </font>
    <font>
      <sz val="14"/>
      <name val="Verdana"/>
      <family val="2"/>
    </font>
    <font>
      <sz val="10"/>
      <name val="Verdana"/>
      <family val="2"/>
    </font>
    <font>
      <b/>
      <sz val="10"/>
      <name val="Verdana"/>
      <family val="2"/>
    </font>
    <font>
      <b/>
      <i/>
      <sz val="12"/>
      <name val="Times New Roman"/>
      <family val="1"/>
    </font>
    <font>
      <b/>
      <sz val="11"/>
      <name val="Verdana"/>
      <family val="2"/>
    </font>
    <font>
      <b/>
      <sz val="11"/>
      <color theme="1"/>
      <name val="Arial Black"/>
      <family val="2"/>
    </font>
    <font>
      <sz val="10"/>
      <name val="Arial Black"/>
      <family val="2"/>
    </font>
    <font>
      <b/>
      <sz val="12"/>
      <color theme="1"/>
      <name val="Arial"/>
      <family val="2"/>
    </font>
    <font>
      <sz val="12"/>
      <name val="Arial"/>
      <family val="2"/>
    </font>
  </fonts>
  <fills count="12">
    <fill>
      <patternFill patternType="none"/>
    </fill>
    <fill>
      <patternFill patternType="gray125"/>
    </fill>
    <fill>
      <patternFill patternType="solid">
        <fgColor indexed="44"/>
        <bgColor indexed="64"/>
      </patternFill>
    </fill>
    <fill>
      <patternFill patternType="solid">
        <fgColor theme="0"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0" fontId="3" fillId="0" borderId="0"/>
    <xf numFmtId="0" fontId="6" fillId="0" borderId="0"/>
    <xf numFmtId="0" fontId="2" fillId="0" borderId="0"/>
    <xf numFmtId="0" fontId="7" fillId="0" borderId="0"/>
    <xf numFmtId="43" fontId="8" fillId="0" borderId="0" applyFont="0" applyFill="0" applyBorder="0" applyAlignment="0" applyProtection="0"/>
  </cellStyleXfs>
  <cellXfs count="275">
    <xf numFmtId="0" fontId="0" fillId="0" borderId="0" xfId="0"/>
    <xf numFmtId="0" fontId="5" fillId="0" borderId="0" xfId="0" applyFont="1" applyAlignment="1">
      <alignment vertical="top"/>
    </xf>
    <xf numFmtId="0" fontId="5" fillId="0" borderId="0" xfId="3" applyFont="1" applyAlignment="1">
      <alignment vertical="top" wrapText="1"/>
    </xf>
    <xf numFmtId="2" fontId="5" fillId="0" borderId="0" xfId="3" applyNumberFormat="1" applyFont="1" applyAlignment="1">
      <alignment horizontal="center" vertical="center" wrapText="1"/>
    </xf>
    <xf numFmtId="0" fontId="4" fillId="0" borderId="0" xfId="3" applyFont="1" applyAlignment="1">
      <alignment horizontal="left" vertical="center" wrapText="1"/>
    </xf>
    <xf numFmtId="0" fontId="5" fillId="0" borderId="0" xfId="3" applyFont="1" applyAlignment="1">
      <alignment horizontal="left" vertical="center" wrapText="1"/>
    </xf>
    <xf numFmtId="0" fontId="5" fillId="0" borderId="0" xfId="3" applyFont="1" applyAlignment="1">
      <alignment horizontal="center" vertical="center" wrapText="1"/>
    </xf>
    <xf numFmtId="0" fontId="5" fillId="3" borderId="3" xfId="3" applyFont="1" applyFill="1" applyBorder="1" applyAlignment="1">
      <alignment horizontal="center" vertical="center" wrapText="1"/>
    </xf>
    <xf numFmtId="2" fontId="5" fillId="0" borderId="1" xfId="3" applyNumberFormat="1" applyFont="1" applyBorder="1" applyAlignment="1">
      <alignment vertical="center" wrapText="1"/>
    </xf>
    <xf numFmtId="2" fontId="5" fillId="0" borderId="5" xfId="3" applyNumberFormat="1" applyFont="1" applyBorder="1" applyAlignment="1">
      <alignment vertical="center" wrapText="1"/>
    </xf>
    <xf numFmtId="2" fontId="5" fillId="0" borderId="0" xfId="3" applyNumberFormat="1" applyFont="1" applyAlignment="1">
      <alignment vertical="center" wrapText="1"/>
    </xf>
    <xf numFmtId="2" fontId="5" fillId="0" borderId="7" xfId="3" applyNumberFormat="1" applyFont="1" applyBorder="1" applyAlignment="1">
      <alignment vertical="center" wrapText="1"/>
    </xf>
    <xf numFmtId="2" fontId="5" fillId="0" borderId="8" xfId="3" applyNumberFormat="1" applyFont="1" applyBorder="1" applyAlignment="1">
      <alignment vertical="center" wrapText="1"/>
    </xf>
    <xf numFmtId="2" fontId="5" fillId="0" borderId="9" xfId="3" applyNumberFormat="1" applyFont="1" applyBorder="1" applyAlignment="1">
      <alignment vertical="center" wrapText="1"/>
    </xf>
    <xf numFmtId="0" fontId="10" fillId="0" borderId="13" xfId="0" applyFont="1" applyBorder="1" applyAlignment="1">
      <alignment horizontal="center"/>
    </xf>
    <xf numFmtId="0" fontId="10" fillId="0" borderId="14" xfId="0" applyFont="1" applyBorder="1"/>
    <xf numFmtId="43" fontId="10" fillId="0" borderId="14" xfId="5" applyFont="1" applyBorder="1" applyAlignment="1">
      <alignment horizontal="center"/>
    </xf>
    <xf numFmtId="0" fontId="9" fillId="0" borderId="16" xfId="0" applyFont="1" applyBorder="1"/>
    <xf numFmtId="0" fontId="9" fillId="0" borderId="1" xfId="0" applyFont="1" applyBorder="1"/>
    <xf numFmtId="43" fontId="9" fillId="0" borderId="1" xfId="5" applyFont="1" applyBorder="1" applyAlignment="1">
      <alignment horizontal="center"/>
    </xf>
    <xf numFmtId="43" fontId="9" fillId="0" borderId="17" xfId="5" applyFont="1" applyBorder="1"/>
    <xf numFmtId="43" fontId="9" fillId="0" borderId="1" xfId="5" applyFont="1" applyBorder="1"/>
    <xf numFmtId="43" fontId="9" fillId="0" borderId="1" xfId="5" applyFont="1" applyBorder="1" applyAlignment="1">
      <alignment horizontal="right"/>
    </xf>
    <xf numFmtId="43" fontId="9" fillId="0" borderId="17" xfId="5" applyFont="1" applyBorder="1" applyAlignment="1">
      <alignment horizontal="center"/>
    </xf>
    <xf numFmtId="43" fontId="0" fillId="0" borderId="0" xfId="5" applyFont="1"/>
    <xf numFmtId="43" fontId="5" fillId="0" borderId="0" xfId="5" applyFont="1" applyAlignment="1">
      <alignment vertical="center" wrapText="1"/>
    </xf>
    <xf numFmtId="43" fontId="5" fillId="0" borderId="0" xfId="5" applyFont="1" applyAlignment="1">
      <alignment horizontal="right" vertical="center" wrapText="1"/>
    </xf>
    <xf numFmtId="43" fontId="9" fillId="0" borderId="19" xfId="5" applyFont="1" applyBorder="1" applyAlignment="1">
      <alignment horizontal="center"/>
    </xf>
    <xf numFmtId="43" fontId="9" fillId="0" borderId="19" xfId="5" applyFont="1" applyBorder="1" applyAlignment="1">
      <alignment horizontal="right"/>
    </xf>
    <xf numFmtId="43" fontId="10" fillId="4" borderId="14" xfId="5" applyFont="1" applyFill="1" applyBorder="1" applyAlignment="1">
      <alignment horizontal="center"/>
    </xf>
    <xf numFmtId="43" fontId="9" fillId="4" borderId="1" xfId="5" applyFont="1" applyFill="1" applyBorder="1" applyAlignment="1">
      <alignment horizontal="center"/>
    </xf>
    <xf numFmtId="43" fontId="9" fillId="4" borderId="1" xfId="5" applyFont="1" applyFill="1" applyBorder="1"/>
    <xf numFmtId="43" fontId="9" fillId="4" borderId="1" xfId="5" applyFont="1" applyFill="1" applyBorder="1" applyAlignment="1">
      <alignment horizontal="right"/>
    </xf>
    <xf numFmtId="43" fontId="10" fillId="6" borderId="18" xfId="5" applyFont="1" applyFill="1" applyBorder="1" applyAlignment="1">
      <alignment horizontal="center"/>
    </xf>
    <xf numFmtId="43" fontId="0" fillId="0" borderId="0" xfId="0" applyNumberFormat="1"/>
    <xf numFmtId="43" fontId="10" fillId="0" borderId="15" xfId="5" applyFont="1" applyBorder="1" applyAlignment="1">
      <alignment horizontal="center" wrapText="1"/>
    </xf>
    <xf numFmtId="43" fontId="9" fillId="0" borderId="19" xfId="5" applyFont="1" applyBorder="1"/>
    <xf numFmtId="2" fontId="5" fillId="0" borderId="0" xfId="3" applyNumberFormat="1" applyFont="1" applyAlignment="1">
      <alignment horizontal="left" vertical="center" wrapText="1"/>
    </xf>
    <xf numFmtId="0" fontId="13" fillId="0" borderId="0" xfId="0" applyFont="1" applyAlignment="1">
      <alignment vertical="top"/>
    </xf>
    <xf numFmtId="2" fontId="14"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xf>
    <xf numFmtId="1" fontId="15" fillId="0" borderId="1" xfId="0" applyNumberFormat="1" applyFont="1" applyBorder="1" applyAlignment="1">
      <alignment horizontal="center" vertical="center"/>
    </xf>
    <xf numFmtId="1" fontId="15" fillId="0" borderId="1" xfId="0" applyNumberFormat="1" applyFont="1" applyBorder="1" applyAlignment="1">
      <alignment horizontal="right" vertical="center"/>
    </xf>
    <xf numFmtId="43" fontId="15" fillId="0" borderId="1" xfId="5" applyFont="1" applyBorder="1" applyAlignment="1">
      <alignment horizontal="right" vertical="center"/>
    </xf>
    <xf numFmtId="2" fontId="15" fillId="0" borderId="1" xfId="0" applyNumberFormat="1" applyFont="1" applyBorder="1" applyAlignment="1">
      <alignment horizontal="center" vertical="center"/>
    </xf>
    <xf numFmtId="2" fontId="15" fillId="0" borderId="1" xfId="0" applyNumberFormat="1" applyFont="1" applyBorder="1" applyAlignment="1">
      <alignment horizontal="left" vertical="center" wrapText="1"/>
    </xf>
    <xf numFmtId="1" fontId="15" fillId="0" borderId="1" xfId="0" applyNumberFormat="1" applyFont="1" applyBorder="1" applyAlignment="1">
      <alignment horizontal="center" vertical="center" wrapText="1"/>
    </xf>
    <xf numFmtId="2" fontId="14" fillId="0" borderId="1" xfId="0" applyNumberFormat="1" applyFont="1" applyBorder="1" applyAlignment="1">
      <alignment horizontal="left" vertical="center"/>
    </xf>
    <xf numFmtId="0" fontId="15" fillId="0" borderId="1" xfId="4" applyFont="1" applyBorder="1" applyAlignment="1">
      <alignment horizontal="left" vertical="center" wrapText="1"/>
    </xf>
    <xf numFmtId="0" fontId="15" fillId="0" borderId="1" xfId="4" applyFont="1" applyBorder="1" applyAlignment="1">
      <alignment horizontal="right" vertical="center"/>
    </xf>
    <xf numFmtId="2" fontId="14" fillId="0" borderId="1" xfId="0" applyNumberFormat="1" applyFont="1" applyBorder="1" applyAlignment="1">
      <alignment vertical="center"/>
    </xf>
    <xf numFmtId="1" fontId="14" fillId="0" borderId="1" xfId="3" applyNumberFormat="1" applyFont="1" applyBorder="1" applyAlignment="1">
      <alignment horizontal="right" vertical="center" wrapText="1"/>
    </xf>
    <xf numFmtId="1" fontId="15" fillId="0" borderId="1" xfId="3" applyNumberFormat="1" applyFont="1" applyBorder="1" applyAlignment="1">
      <alignment horizontal="right" vertical="center" wrapText="1"/>
    </xf>
    <xf numFmtId="0" fontId="14" fillId="0" borderId="1" xfId="3" applyFont="1" applyBorder="1" applyAlignment="1">
      <alignment horizontal="left" vertical="center" wrapText="1"/>
    </xf>
    <xf numFmtId="0" fontId="15" fillId="0" borderId="1" xfId="0" applyFont="1" applyBorder="1" applyAlignment="1">
      <alignment horizontal="left" vertical="center"/>
    </xf>
    <xf numFmtId="2" fontId="15" fillId="0" borderId="1" xfId="0" applyNumberFormat="1" applyFont="1" applyBorder="1" applyAlignment="1">
      <alignment horizontal="center" vertical="center" wrapText="1"/>
    </xf>
    <xf numFmtId="2" fontId="15" fillId="0" borderId="1" xfId="3" applyNumberFormat="1" applyFont="1" applyBorder="1" applyAlignment="1">
      <alignment vertical="center" wrapText="1"/>
    </xf>
    <xf numFmtId="0" fontId="5" fillId="4" borderId="0" xfId="0" applyFont="1" applyFill="1" applyAlignment="1">
      <alignment vertical="top"/>
    </xf>
    <xf numFmtId="2" fontId="15" fillId="0" borderId="1" xfId="3" applyNumberFormat="1" applyFont="1" applyBorder="1" applyAlignment="1">
      <alignment horizontal="left" vertical="center" wrapText="1"/>
    </xf>
    <xf numFmtId="2" fontId="17"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1" fontId="18" fillId="0" borderId="1" xfId="0" applyNumberFormat="1" applyFont="1" applyBorder="1" applyAlignment="1">
      <alignment horizontal="center" vertical="center"/>
    </xf>
    <xf numFmtId="43" fontId="18" fillId="0" borderId="1" xfId="5" applyFont="1" applyBorder="1" applyAlignment="1">
      <alignment horizontal="right" vertical="center"/>
    </xf>
    <xf numFmtId="0" fontId="19" fillId="0" borderId="0" xfId="0" applyFont="1" applyAlignment="1">
      <alignment vertical="top"/>
    </xf>
    <xf numFmtId="2" fontId="17" fillId="10" borderId="1" xfId="0" applyNumberFormat="1" applyFont="1" applyFill="1" applyBorder="1" applyAlignment="1">
      <alignment horizontal="left" vertical="center" wrapText="1"/>
    </xf>
    <xf numFmtId="0" fontId="18" fillId="10" borderId="1" xfId="0" applyFont="1" applyFill="1" applyBorder="1" applyAlignment="1">
      <alignment horizontal="left" vertical="center" wrapText="1"/>
    </xf>
    <xf numFmtId="0" fontId="18" fillId="10" borderId="1" xfId="0" applyFont="1" applyFill="1" applyBorder="1" applyAlignment="1">
      <alignment horizontal="center" vertical="center"/>
    </xf>
    <xf numFmtId="1" fontId="18" fillId="10" borderId="1" xfId="0" applyNumberFormat="1" applyFont="1" applyFill="1" applyBorder="1" applyAlignment="1">
      <alignment horizontal="center" vertical="center"/>
    </xf>
    <xf numFmtId="1" fontId="18" fillId="10" borderId="1" xfId="0" applyNumberFormat="1" applyFont="1" applyFill="1" applyBorder="1" applyAlignment="1">
      <alignment horizontal="right" vertical="center"/>
    </xf>
    <xf numFmtId="43" fontId="18" fillId="10" borderId="1" xfId="5" applyFont="1" applyFill="1" applyBorder="1" applyAlignment="1">
      <alignment horizontal="right" vertical="center"/>
    </xf>
    <xf numFmtId="0" fontId="19" fillId="10" borderId="0" xfId="0" applyFont="1" applyFill="1" applyAlignment="1">
      <alignment vertical="top"/>
    </xf>
    <xf numFmtId="49" fontId="12" fillId="7" borderId="3" xfId="0" applyNumberFormat="1" applyFont="1" applyFill="1" applyBorder="1" applyAlignment="1">
      <alignment horizontal="center" vertical="center"/>
    </xf>
    <xf numFmtId="2" fontId="12" fillId="7" borderId="23" xfId="0" applyNumberFormat="1" applyFont="1" applyFill="1" applyBorder="1" applyAlignment="1">
      <alignment horizontal="center" vertical="center" wrapText="1"/>
    </xf>
    <xf numFmtId="0" fontId="12" fillId="7" borderId="23" xfId="0" applyFont="1" applyFill="1" applyBorder="1" applyAlignment="1">
      <alignment horizontal="left" vertical="center" wrapText="1"/>
    </xf>
    <xf numFmtId="0" fontId="12" fillId="7" borderId="11" xfId="0" applyFont="1" applyFill="1" applyBorder="1" applyAlignment="1">
      <alignment horizontal="center" vertical="center"/>
    </xf>
    <xf numFmtId="0" fontId="12" fillId="7" borderId="23" xfId="0" applyFont="1" applyFill="1" applyBorder="1" applyAlignment="1">
      <alignment horizontal="center" vertical="center"/>
    </xf>
    <xf numFmtId="2" fontId="12" fillId="7" borderId="23" xfId="0" applyNumberFormat="1" applyFont="1" applyFill="1" applyBorder="1" applyAlignment="1">
      <alignment horizontal="center" vertical="center"/>
    </xf>
    <xf numFmtId="43" fontId="12" fillId="7" borderId="23" xfId="5" applyFont="1" applyFill="1" applyBorder="1" applyAlignment="1">
      <alignment horizontal="center" vertical="center" wrapText="1"/>
    </xf>
    <xf numFmtId="43" fontId="12" fillId="7" borderId="24" xfId="5" applyFont="1" applyFill="1" applyBorder="1" applyAlignment="1">
      <alignment horizontal="center" vertical="center" wrapText="1"/>
    </xf>
    <xf numFmtId="2" fontId="14" fillId="0" borderId="13" xfId="0" applyNumberFormat="1" applyFont="1" applyBorder="1" applyAlignment="1">
      <alignment horizontal="center" vertical="center"/>
    </xf>
    <xf numFmtId="2" fontId="14" fillId="0" borderId="14" xfId="0" applyNumberFormat="1" applyFont="1" applyBorder="1" applyAlignment="1">
      <alignment horizontal="left" vertical="center" wrapText="1"/>
    </xf>
    <xf numFmtId="0" fontId="15" fillId="0" borderId="14" xfId="0" applyFont="1" applyBorder="1" applyAlignment="1">
      <alignment horizontal="left" vertical="center" wrapText="1"/>
    </xf>
    <xf numFmtId="0" fontId="15" fillId="0" borderId="14" xfId="0" applyFont="1" applyBorder="1" applyAlignment="1">
      <alignment horizontal="center" vertical="center"/>
    </xf>
    <xf numFmtId="1" fontId="15" fillId="0" borderId="14" xfId="0" applyNumberFormat="1" applyFont="1" applyBorder="1" applyAlignment="1">
      <alignment horizontal="center" vertical="center"/>
    </xf>
    <xf numFmtId="43" fontId="15" fillId="0" borderId="14" xfId="5" applyFont="1" applyBorder="1" applyAlignment="1">
      <alignment horizontal="right" vertical="center"/>
    </xf>
    <xf numFmtId="164" fontId="15" fillId="0" borderId="16" xfId="0" applyNumberFormat="1" applyFont="1" applyBorder="1" applyAlignment="1">
      <alignment horizontal="center" vertical="center"/>
    </xf>
    <xf numFmtId="2" fontId="14" fillId="0" borderId="16" xfId="0" applyNumberFormat="1" applyFont="1" applyBorder="1" applyAlignment="1">
      <alignment horizontal="center" vertical="center"/>
    </xf>
    <xf numFmtId="2" fontId="15" fillId="0" borderId="16" xfId="0" applyNumberFormat="1" applyFont="1" applyBorder="1" applyAlignment="1">
      <alignment horizontal="center" vertical="center"/>
    </xf>
    <xf numFmtId="0" fontId="15" fillId="0" borderId="16" xfId="0" applyFont="1" applyBorder="1" applyAlignment="1">
      <alignment horizontal="center" vertical="center"/>
    </xf>
    <xf numFmtId="164" fontId="14" fillId="0" borderId="16" xfId="0" applyNumberFormat="1" applyFont="1" applyBorder="1" applyAlignment="1">
      <alignment horizontal="center" vertical="center"/>
    </xf>
    <xf numFmtId="2" fontId="17" fillId="10" borderId="16" xfId="0" applyNumberFormat="1" applyFont="1" applyFill="1" applyBorder="1" applyAlignment="1">
      <alignment horizontal="center" vertical="center"/>
    </xf>
    <xf numFmtId="2" fontId="14" fillId="0" borderId="16" xfId="0" applyNumberFormat="1" applyFont="1" applyBorder="1" applyAlignment="1">
      <alignment horizontal="center" vertical="center" wrapText="1"/>
    </xf>
    <xf numFmtId="2" fontId="15" fillId="0" borderId="16" xfId="0" applyNumberFormat="1" applyFont="1" applyBorder="1" applyAlignment="1">
      <alignment horizontal="center" vertical="center" wrapText="1"/>
    </xf>
    <xf numFmtId="2" fontId="15" fillId="0" borderId="16" xfId="3" applyNumberFormat="1" applyFont="1" applyBorder="1" applyAlignment="1">
      <alignment vertical="center" wrapText="1"/>
    </xf>
    <xf numFmtId="2" fontId="5" fillId="0" borderId="20" xfId="3" applyNumberFormat="1" applyFont="1" applyBorder="1" applyAlignment="1">
      <alignment vertical="center" wrapText="1"/>
    </xf>
    <xf numFmtId="2" fontId="5" fillId="0" borderId="2" xfId="3" applyNumberFormat="1" applyFont="1" applyBorder="1" applyAlignment="1">
      <alignment vertical="center" wrapText="1"/>
    </xf>
    <xf numFmtId="2" fontId="5" fillId="0" borderId="2" xfId="3" applyNumberFormat="1" applyFont="1" applyBorder="1" applyAlignment="1">
      <alignment horizontal="left" vertical="center" wrapText="1"/>
    </xf>
    <xf numFmtId="0" fontId="15" fillId="0" borderId="15" xfId="0" applyFont="1" applyBorder="1" applyAlignment="1">
      <alignment horizontal="center" vertical="top"/>
    </xf>
    <xf numFmtId="0" fontId="15" fillId="0" borderId="17" xfId="0" applyFont="1" applyBorder="1" applyAlignment="1">
      <alignment horizontal="center" vertical="top"/>
    </xf>
    <xf numFmtId="0" fontId="18" fillId="10" borderId="17" xfId="0" applyFont="1" applyFill="1" applyBorder="1" applyAlignment="1">
      <alignment horizontal="center" vertical="top"/>
    </xf>
    <xf numFmtId="0" fontId="5" fillId="0" borderId="0" xfId="3" applyFont="1" applyAlignment="1">
      <alignment horizontal="center" vertical="top"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1" fontId="14" fillId="0" borderId="1" xfId="0" applyNumberFormat="1" applyFont="1" applyBorder="1" applyAlignment="1">
      <alignment horizontal="center" vertical="center"/>
    </xf>
    <xf numFmtId="43" fontId="14" fillId="0" borderId="1" xfId="5" applyFont="1" applyBorder="1" applyAlignment="1">
      <alignment horizontal="right" vertical="center"/>
    </xf>
    <xf numFmtId="1" fontId="14" fillId="0" borderId="17" xfId="0" applyNumberFormat="1" applyFont="1" applyBorder="1" applyAlignment="1">
      <alignment horizontal="center" vertical="top"/>
    </xf>
    <xf numFmtId="0" fontId="4" fillId="0" borderId="0" xfId="0" applyFont="1" applyAlignment="1">
      <alignment vertical="top"/>
    </xf>
    <xf numFmtId="2" fontId="14" fillId="6" borderId="16" xfId="0" applyNumberFormat="1" applyFont="1" applyFill="1" applyBorder="1" applyAlignment="1">
      <alignment horizontal="center" vertical="center"/>
    </xf>
    <xf numFmtId="2" fontId="14" fillId="6" borderId="1" xfId="0" applyNumberFormat="1" applyFont="1" applyFill="1" applyBorder="1" applyAlignment="1">
      <alignment horizontal="left" vertical="center" wrapText="1"/>
    </xf>
    <xf numFmtId="0" fontId="14" fillId="6" borderId="1" xfId="0" applyFont="1" applyFill="1" applyBorder="1" applyAlignment="1">
      <alignment horizontal="center" vertical="center" wrapText="1"/>
    </xf>
    <xf numFmtId="0" fontId="14" fillId="6" borderId="1" xfId="0" applyFont="1" applyFill="1" applyBorder="1" applyAlignment="1">
      <alignment horizontal="center" vertical="center"/>
    </xf>
    <xf numFmtId="1" fontId="14" fillId="6" borderId="1" xfId="0" applyNumberFormat="1" applyFont="1" applyFill="1" applyBorder="1" applyAlignment="1">
      <alignment horizontal="center" vertical="center"/>
    </xf>
    <xf numFmtId="43" fontId="14" fillId="6" borderId="1" xfId="5" applyFont="1" applyFill="1" applyBorder="1" applyAlignment="1">
      <alignment horizontal="right" vertical="center"/>
    </xf>
    <xf numFmtId="0" fontId="15" fillId="0" borderId="27" xfId="0" applyFont="1" applyBorder="1" applyAlignment="1">
      <alignment horizontal="center" vertical="top"/>
    </xf>
    <xf numFmtId="1" fontId="14" fillId="6" borderId="26" xfId="0" applyNumberFormat="1" applyFont="1" applyFill="1" applyBorder="1" applyAlignment="1">
      <alignment horizontal="center" vertical="top"/>
    </xf>
    <xf numFmtId="43" fontId="5" fillId="0" borderId="0" xfId="5" applyFont="1" applyAlignment="1">
      <alignment horizontal="center" vertical="center" wrapText="1"/>
    </xf>
    <xf numFmtId="43" fontId="5" fillId="0" borderId="0" xfId="5" applyFont="1" applyAlignment="1">
      <alignment horizontal="center" vertical="top" wrapText="1"/>
    </xf>
    <xf numFmtId="0" fontId="14" fillId="0" borderId="17" xfId="0" applyFont="1" applyBorder="1" applyAlignment="1">
      <alignment horizontal="center" vertical="top"/>
    </xf>
    <xf numFmtId="164" fontId="15" fillId="6" borderId="16" xfId="0" applyNumberFormat="1" applyFont="1" applyFill="1" applyBorder="1" applyAlignment="1">
      <alignment horizontal="center" vertical="center"/>
    </xf>
    <xf numFmtId="164" fontId="14" fillId="6" borderId="16" xfId="0" applyNumberFormat="1" applyFont="1" applyFill="1" applyBorder="1" applyAlignment="1">
      <alignment horizontal="center" vertical="center"/>
    </xf>
    <xf numFmtId="2" fontId="17" fillId="0" borderId="16" xfId="0" applyNumberFormat="1" applyFont="1" applyBorder="1" applyAlignment="1">
      <alignment horizontal="center" vertical="center"/>
    </xf>
    <xf numFmtId="2" fontId="18" fillId="10" borderId="1" xfId="0" applyNumberFormat="1" applyFont="1" applyFill="1" applyBorder="1" applyAlignment="1">
      <alignment horizontal="left" vertical="center" wrapText="1"/>
    </xf>
    <xf numFmtId="0" fontId="19" fillId="10" borderId="0" xfId="3" applyFont="1" applyFill="1" applyAlignment="1">
      <alignment vertical="top" wrapText="1"/>
    </xf>
    <xf numFmtId="0" fontId="18" fillId="10" borderId="17" xfId="3" applyFont="1" applyFill="1" applyBorder="1" applyAlignment="1">
      <alignment horizontal="center" vertical="top" wrapText="1"/>
    </xf>
    <xf numFmtId="164" fontId="18" fillId="10" borderId="16" xfId="0" applyNumberFormat="1" applyFont="1" applyFill="1" applyBorder="1" applyAlignment="1">
      <alignment horizontal="center" vertical="center"/>
    </xf>
    <xf numFmtId="2" fontId="18" fillId="10" borderId="16" xfId="0" applyNumberFormat="1" applyFont="1" applyFill="1" applyBorder="1" applyAlignment="1">
      <alignment horizontal="center" vertical="center"/>
    </xf>
    <xf numFmtId="1" fontId="18" fillId="10" borderId="1" xfId="0" applyNumberFormat="1" applyFont="1" applyFill="1" applyBorder="1" applyAlignment="1">
      <alignment horizontal="center" vertical="center" wrapText="1"/>
    </xf>
    <xf numFmtId="0" fontId="18" fillId="0" borderId="17" xfId="0" applyFont="1" applyBorder="1" applyAlignment="1">
      <alignment horizontal="center" vertical="top"/>
    </xf>
    <xf numFmtId="164" fontId="17" fillId="10" borderId="16" xfId="0" applyNumberFormat="1" applyFont="1" applyFill="1" applyBorder="1" applyAlignment="1">
      <alignment horizontal="center" vertical="center"/>
    </xf>
    <xf numFmtId="2" fontId="17" fillId="10" borderId="1" xfId="0" applyNumberFormat="1" applyFont="1" applyFill="1" applyBorder="1" applyAlignment="1">
      <alignment horizontal="left" vertical="center"/>
    </xf>
    <xf numFmtId="43" fontId="17" fillId="10" borderId="1" xfId="5" applyFont="1" applyFill="1" applyBorder="1" applyAlignment="1">
      <alignment horizontal="right" vertical="center" wrapText="1"/>
    </xf>
    <xf numFmtId="1" fontId="18" fillId="10" borderId="1" xfId="3" applyNumberFormat="1" applyFont="1" applyFill="1" applyBorder="1" applyAlignment="1">
      <alignment horizontal="right" vertical="center" wrapText="1"/>
    </xf>
    <xf numFmtId="0" fontId="18" fillId="10" borderId="16" xfId="3" applyFont="1" applyFill="1" applyBorder="1" applyAlignment="1">
      <alignment horizontal="center" vertical="center" wrapText="1"/>
    </xf>
    <xf numFmtId="0" fontId="17" fillId="10" borderId="1" xfId="3" applyFont="1" applyFill="1" applyBorder="1" applyAlignment="1">
      <alignment horizontal="left" vertical="center" wrapText="1"/>
    </xf>
    <xf numFmtId="2" fontId="18" fillId="10" borderId="16" xfId="3" applyNumberFormat="1" applyFont="1" applyFill="1" applyBorder="1" applyAlignment="1">
      <alignment horizontal="center" vertical="center" wrapText="1"/>
    </xf>
    <xf numFmtId="2" fontId="17" fillId="10" borderId="16" xfId="3" applyNumberFormat="1" applyFont="1" applyFill="1" applyBorder="1" applyAlignment="1">
      <alignment horizontal="center" vertical="center" wrapText="1"/>
    </xf>
    <xf numFmtId="2" fontId="18" fillId="10" borderId="1" xfId="0" applyNumberFormat="1" applyFont="1" applyFill="1" applyBorder="1" applyAlignment="1">
      <alignment horizontal="center" vertical="center"/>
    </xf>
    <xf numFmtId="2" fontId="18" fillId="10" borderId="1" xfId="3" applyNumberFormat="1" applyFont="1" applyFill="1" applyBorder="1" applyAlignment="1">
      <alignment horizontal="center" vertical="center" wrapText="1"/>
    </xf>
    <xf numFmtId="0" fontId="5" fillId="6" borderId="0" xfId="3" applyFont="1" applyFill="1" applyAlignment="1">
      <alignment vertical="top" wrapText="1"/>
    </xf>
    <xf numFmtId="0" fontId="4" fillId="6" borderId="0" xfId="3" applyFont="1" applyFill="1" applyAlignment="1">
      <alignment vertical="top" wrapText="1"/>
    </xf>
    <xf numFmtId="2" fontId="14" fillId="6" borderId="1" xfId="0" applyNumberFormat="1" applyFont="1" applyFill="1" applyBorder="1" applyAlignment="1">
      <alignment horizontal="center" vertical="center" wrapText="1"/>
    </xf>
    <xf numFmtId="1" fontId="14" fillId="6" borderId="26" xfId="3" applyNumberFormat="1" applyFont="1" applyFill="1" applyBorder="1" applyAlignment="1">
      <alignment horizontal="center" vertical="top" wrapText="1"/>
    </xf>
    <xf numFmtId="1" fontId="14" fillId="6" borderId="26" xfId="3" applyNumberFormat="1" applyFont="1" applyFill="1" applyBorder="1" applyAlignment="1">
      <alignment horizontal="center" vertical="center" wrapText="1"/>
    </xf>
    <xf numFmtId="2" fontId="14" fillId="6" borderId="1" xfId="0" applyNumberFormat="1" applyFont="1" applyFill="1" applyBorder="1" applyAlignment="1">
      <alignment horizontal="left" vertical="center"/>
    </xf>
    <xf numFmtId="0" fontId="12" fillId="8" borderId="21" xfId="0" applyFont="1" applyFill="1" applyBorder="1" applyAlignment="1">
      <alignment horizontal="center" vertical="center"/>
    </xf>
    <xf numFmtId="49" fontId="12" fillId="7" borderId="21" xfId="0" applyNumberFormat="1" applyFont="1" applyFill="1" applyBorder="1" applyAlignment="1">
      <alignment horizontal="center" vertical="center"/>
    </xf>
    <xf numFmtId="2" fontId="12" fillId="7" borderId="21" xfId="0" applyNumberFormat="1" applyFont="1" applyFill="1" applyBorder="1" applyAlignment="1">
      <alignment horizontal="center" vertical="center" wrapText="1"/>
    </xf>
    <xf numFmtId="0" fontId="12" fillId="7" borderId="21" xfId="0" applyFont="1" applyFill="1" applyBorder="1" applyAlignment="1">
      <alignment horizontal="left" vertical="center" wrapText="1"/>
    </xf>
    <xf numFmtId="0" fontId="12" fillId="7" borderId="21" xfId="0" applyFont="1" applyFill="1" applyBorder="1" applyAlignment="1">
      <alignment horizontal="center" vertical="center"/>
    </xf>
    <xf numFmtId="2" fontId="12" fillId="7" borderId="21" xfId="0" applyNumberFormat="1" applyFont="1" applyFill="1" applyBorder="1" applyAlignment="1">
      <alignment horizontal="center" vertical="center"/>
    </xf>
    <xf numFmtId="43" fontId="12" fillId="7" borderId="21" xfId="5" applyFont="1" applyFill="1" applyBorder="1" applyAlignment="1">
      <alignment horizontal="center" vertical="center"/>
    </xf>
    <xf numFmtId="43" fontId="12" fillId="8" borderId="10" xfId="5" applyFont="1" applyFill="1" applyBorder="1" applyAlignment="1">
      <alignment horizontal="center" vertical="center"/>
    </xf>
    <xf numFmtId="43" fontId="15" fillId="0" borderId="19" xfId="5" applyFont="1" applyBorder="1" applyAlignment="1">
      <alignment vertical="center" wrapText="1"/>
    </xf>
    <xf numFmtId="43" fontId="18" fillId="10" borderId="19" xfId="5" applyFont="1" applyFill="1" applyBorder="1" applyAlignment="1">
      <alignment horizontal="right" vertical="center" wrapText="1"/>
    </xf>
    <xf numFmtId="43" fontId="15" fillId="0" borderId="18" xfId="5" applyFont="1" applyBorder="1" applyAlignment="1">
      <alignment horizontal="right" vertical="center"/>
    </xf>
    <xf numFmtId="43" fontId="15" fillId="0" borderId="19" xfId="5" applyFont="1" applyBorder="1" applyAlignment="1">
      <alignment horizontal="right" vertical="center"/>
    </xf>
    <xf numFmtId="43" fontId="18" fillId="10" borderId="19" xfId="5" applyFont="1" applyFill="1" applyBorder="1" applyAlignment="1">
      <alignment horizontal="right" vertical="center"/>
    </xf>
    <xf numFmtId="43" fontId="14" fillId="0" borderId="19" xfId="5" applyFont="1" applyBorder="1" applyAlignment="1">
      <alignment horizontal="right" vertical="center" wrapText="1"/>
    </xf>
    <xf numFmtId="43" fontId="15" fillId="0" borderId="19" xfId="5" applyFont="1" applyBorder="1" applyAlignment="1">
      <alignment horizontal="right" vertical="center" wrapText="1"/>
    </xf>
    <xf numFmtId="2" fontId="20" fillId="10" borderId="1" xfId="0" applyNumberFormat="1" applyFont="1" applyFill="1" applyBorder="1" applyAlignment="1">
      <alignment horizontal="left" vertical="center" wrapText="1"/>
    </xf>
    <xf numFmtId="2" fontId="15" fillId="0" borderId="1" xfId="0" applyNumberFormat="1" applyFont="1" applyBorder="1" applyAlignment="1">
      <alignment horizontal="right" vertical="center"/>
    </xf>
    <xf numFmtId="2" fontId="15" fillId="0" borderId="14" xfId="0" applyNumberFormat="1" applyFont="1" applyBorder="1" applyAlignment="1">
      <alignment horizontal="center" vertical="center"/>
    </xf>
    <xf numFmtId="2" fontId="18" fillId="10" borderId="1" xfId="0" applyNumberFormat="1" applyFont="1" applyFill="1" applyBorder="1" applyAlignment="1">
      <alignment horizontal="right" vertical="center"/>
    </xf>
    <xf numFmtId="2" fontId="18" fillId="0" borderId="1" xfId="0" applyNumberFormat="1" applyFont="1" applyBorder="1" applyAlignment="1">
      <alignment horizontal="right" vertical="center"/>
    </xf>
    <xf numFmtId="2" fontId="14" fillId="0" borderId="1" xfId="0" applyNumberFormat="1" applyFont="1" applyBorder="1" applyAlignment="1">
      <alignment horizontal="right" vertical="center"/>
    </xf>
    <xf numFmtId="2" fontId="14" fillId="6" borderId="1" xfId="0" applyNumberFormat="1" applyFont="1" applyFill="1" applyBorder="1" applyAlignment="1">
      <alignment horizontal="right" vertical="center"/>
    </xf>
    <xf numFmtId="2" fontId="17" fillId="10" borderId="1" xfId="3" applyNumberFormat="1" applyFont="1" applyFill="1" applyBorder="1" applyAlignment="1">
      <alignment horizontal="right" vertical="center" wrapText="1"/>
    </xf>
    <xf numFmtId="0" fontId="14" fillId="6" borderId="1" xfId="0" applyFont="1" applyFill="1" applyBorder="1" applyAlignment="1">
      <alignment horizontal="left" vertical="center" wrapText="1"/>
    </xf>
    <xf numFmtId="0" fontId="4" fillId="6" borderId="0" xfId="0" applyFont="1" applyFill="1" applyAlignment="1">
      <alignment vertical="top"/>
    </xf>
    <xf numFmtId="0" fontId="14" fillId="6" borderId="26" xfId="0" applyFont="1" applyFill="1" applyBorder="1" applyAlignment="1">
      <alignment horizontal="center" vertical="top"/>
    </xf>
    <xf numFmtId="43" fontId="17" fillId="10" borderId="29" xfId="5" applyFont="1" applyFill="1" applyBorder="1" applyAlignment="1">
      <alignment horizontal="center" vertical="top" wrapText="1"/>
    </xf>
    <xf numFmtId="0" fontId="18" fillId="10" borderId="16" xfId="0" applyFont="1" applyFill="1" applyBorder="1" applyAlignment="1">
      <alignment horizontal="center" vertical="center"/>
    </xf>
    <xf numFmtId="0" fontId="14" fillId="0" borderId="30" xfId="0" applyFont="1" applyBorder="1" applyAlignment="1">
      <alignment horizontal="center" vertical="top"/>
    </xf>
    <xf numFmtId="0" fontId="14" fillId="0" borderId="27" xfId="0" applyFont="1" applyBorder="1" applyAlignment="1">
      <alignment horizontal="center" vertical="top"/>
    </xf>
    <xf numFmtId="0" fontId="17" fillId="10" borderId="1" xfId="0" applyFont="1" applyFill="1" applyBorder="1" applyAlignment="1">
      <alignment horizontal="center" vertical="center"/>
    </xf>
    <xf numFmtId="1" fontId="17" fillId="10" borderId="1" xfId="0" applyNumberFormat="1" applyFont="1" applyFill="1" applyBorder="1" applyAlignment="1">
      <alignment horizontal="center" vertical="center"/>
    </xf>
    <xf numFmtId="2" fontId="17" fillId="10" borderId="1" xfId="0" applyNumberFormat="1" applyFont="1" applyFill="1" applyBorder="1" applyAlignment="1">
      <alignment horizontal="right" vertical="center"/>
    </xf>
    <xf numFmtId="43" fontId="17" fillId="10" borderId="1" xfId="5" applyFont="1" applyFill="1" applyBorder="1" applyAlignment="1">
      <alignment horizontal="right" vertical="center"/>
    </xf>
    <xf numFmtId="0" fontId="17" fillId="10" borderId="17" xfId="0" applyFont="1" applyFill="1" applyBorder="1" applyAlignment="1">
      <alignment horizontal="center" vertical="top" wrapText="1"/>
    </xf>
    <xf numFmtId="0" fontId="17" fillId="10" borderId="17" xfId="3" applyFont="1" applyFill="1" applyBorder="1" applyAlignment="1">
      <alignment horizontal="center" vertical="top" wrapText="1"/>
    </xf>
    <xf numFmtId="0" fontId="14" fillId="0" borderId="17" xfId="3" applyFont="1" applyBorder="1" applyAlignment="1">
      <alignment horizontal="center" vertical="top" wrapText="1"/>
    </xf>
    <xf numFmtId="1" fontId="14" fillId="0" borderId="17" xfId="3" applyNumberFormat="1" applyFont="1" applyBorder="1" applyAlignment="1">
      <alignment horizontal="center" vertical="top" wrapText="1"/>
    </xf>
    <xf numFmtId="0" fontId="14" fillId="0" borderId="27" xfId="3" applyFont="1" applyBorder="1" applyAlignment="1">
      <alignment horizontal="center" vertical="top" wrapText="1"/>
    </xf>
    <xf numFmtId="0" fontId="17" fillId="10" borderId="27" xfId="3" applyFont="1" applyFill="1" applyBorder="1" applyAlignment="1">
      <alignment horizontal="center" vertical="top" wrapText="1"/>
    </xf>
    <xf numFmtId="2" fontId="17" fillId="10" borderId="1" xfId="0" applyNumberFormat="1" applyFont="1" applyFill="1" applyBorder="1" applyAlignment="1">
      <alignment horizontal="center" vertical="center" wrapText="1"/>
    </xf>
    <xf numFmtId="2" fontId="14" fillId="0" borderId="1" xfId="0" applyNumberFormat="1" applyFont="1" applyBorder="1" applyAlignment="1">
      <alignment horizontal="center" vertical="center" wrapText="1"/>
    </xf>
    <xf numFmtId="2" fontId="14" fillId="0" borderId="1" xfId="3" applyNumberFormat="1" applyFont="1" applyBorder="1" applyAlignment="1">
      <alignment horizontal="right" vertical="center" wrapText="1"/>
    </xf>
    <xf numFmtId="43" fontId="14" fillId="0" borderId="1" xfId="5" applyFont="1" applyBorder="1" applyAlignment="1">
      <alignment horizontal="right" vertical="center" wrapText="1"/>
    </xf>
    <xf numFmtId="2" fontId="14" fillId="0" borderId="1" xfId="0" applyNumberFormat="1" applyFont="1" applyBorder="1" applyAlignment="1">
      <alignment horizontal="center" vertical="center"/>
    </xf>
    <xf numFmtId="2" fontId="17" fillId="10" borderId="1" xfId="0" applyNumberFormat="1" applyFont="1" applyFill="1" applyBorder="1" applyAlignment="1">
      <alignment horizontal="center" vertical="center"/>
    </xf>
    <xf numFmtId="2" fontId="17" fillId="10" borderId="1" xfId="3" applyNumberFormat="1" applyFont="1" applyFill="1" applyBorder="1" applyAlignment="1">
      <alignment horizontal="center" vertical="center" wrapText="1"/>
    </xf>
    <xf numFmtId="2" fontId="4" fillId="0" borderId="2" xfId="3" applyNumberFormat="1" applyFont="1" applyBorder="1" applyAlignment="1">
      <alignment vertical="center" wrapText="1"/>
    </xf>
    <xf numFmtId="43" fontId="4" fillId="0" borderId="2" xfId="5" applyFont="1" applyBorder="1" applyAlignment="1">
      <alignment vertical="center" wrapText="1"/>
    </xf>
    <xf numFmtId="2" fontId="4" fillId="0" borderId="25" xfId="3" applyNumberFormat="1" applyFont="1" applyBorder="1" applyAlignment="1">
      <alignment horizontal="center" vertical="center" wrapText="1"/>
    </xf>
    <xf numFmtId="0" fontId="18" fillId="10" borderId="27" xfId="0" applyFont="1" applyFill="1" applyBorder="1" applyAlignment="1">
      <alignment horizontal="center" vertical="top"/>
    </xf>
    <xf numFmtId="2" fontId="15" fillId="6" borderId="16" xfId="3" applyNumberFormat="1" applyFont="1" applyFill="1" applyBorder="1" applyAlignment="1">
      <alignment vertical="center" wrapText="1"/>
    </xf>
    <xf numFmtId="2" fontId="15" fillId="6" borderId="1" xfId="3" applyNumberFormat="1" applyFont="1" applyFill="1" applyBorder="1" applyAlignment="1">
      <alignment vertical="center" wrapText="1"/>
    </xf>
    <xf numFmtId="2" fontId="14" fillId="6" borderId="1" xfId="3" applyNumberFormat="1" applyFont="1" applyFill="1" applyBorder="1" applyAlignment="1">
      <alignment horizontal="left" vertical="center" wrapText="1"/>
    </xf>
    <xf numFmtId="43" fontId="14" fillId="6" borderId="19" xfId="5" applyFont="1" applyFill="1" applyBorder="1" applyAlignment="1">
      <alignment vertical="center" wrapText="1"/>
    </xf>
    <xf numFmtId="2" fontId="5" fillId="6" borderId="0" xfId="3" applyNumberFormat="1" applyFont="1" applyFill="1" applyAlignment="1">
      <alignment vertical="center" wrapText="1"/>
    </xf>
    <xf numFmtId="2" fontId="5" fillId="6" borderId="7" xfId="3" applyNumberFormat="1" applyFont="1" applyFill="1" applyBorder="1" applyAlignment="1">
      <alignment vertical="center" wrapText="1"/>
    </xf>
    <xf numFmtId="2" fontId="5" fillId="6" borderId="1" xfId="3" applyNumberFormat="1" applyFont="1" applyFill="1" applyBorder="1" applyAlignment="1">
      <alignment vertical="center" wrapText="1"/>
    </xf>
    <xf numFmtId="0" fontId="22" fillId="0" borderId="16" xfId="3" applyFont="1" applyBorder="1" applyAlignment="1">
      <alignment horizontal="center" vertical="center" wrapText="1"/>
    </xf>
    <xf numFmtId="2" fontId="23" fillId="9" borderId="1" xfId="0" applyNumberFormat="1" applyFont="1" applyFill="1" applyBorder="1" applyAlignment="1">
      <alignment horizontal="left" vertical="center" wrapText="1"/>
    </xf>
    <xf numFmtId="0" fontId="23" fillId="9" borderId="1" xfId="0" applyFont="1" applyFill="1" applyBorder="1" applyAlignment="1">
      <alignment horizontal="left" vertical="center" wrapText="1"/>
    </xf>
    <xf numFmtId="2" fontId="22" fillId="9" borderId="1" xfId="0" applyNumberFormat="1" applyFont="1" applyFill="1" applyBorder="1" applyAlignment="1">
      <alignment horizontal="center" vertical="center" wrapText="1"/>
    </xf>
    <xf numFmtId="43" fontId="23" fillId="9" borderId="19" xfId="5" applyFont="1" applyFill="1" applyBorder="1" applyAlignment="1">
      <alignment horizontal="right" vertical="center" wrapText="1"/>
    </xf>
    <xf numFmtId="2" fontId="24" fillId="0" borderId="0" xfId="3" applyNumberFormat="1" applyFont="1" applyAlignment="1">
      <alignment vertical="center" wrapText="1"/>
    </xf>
    <xf numFmtId="2" fontId="24" fillId="0" borderId="4" xfId="3" applyNumberFormat="1" applyFont="1" applyBorder="1" applyAlignment="1">
      <alignment vertical="center" wrapText="1"/>
    </xf>
    <xf numFmtId="2" fontId="24" fillId="0" borderId="6" xfId="3" applyNumberFormat="1" applyFont="1" applyBorder="1" applyAlignment="1">
      <alignment vertical="center" wrapText="1"/>
    </xf>
    <xf numFmtId="2" fontId="24" fillId="0" borderId="1" xfId="3" applyNumberFormat="1" applyFont="1" applyBorder="1" applyAlignment="1">
      <alignment vertical="center" wrapText="1"/>
    </xf>
    <xf numFmtId="43" fontId="17" fillId="10" borderId="29" xfId="5" applyFont="1" applyFill="1" applyBorder="1" applyAlignment="1">
      <alignment horizontal="center" vertical="top"/>
    </xf>
    <xf numFmtId="43" fontId="14" fillId="0" borderId="31" xfId="5" applyFont="1" applyBorder="1" applyAlignment="1">
      <alignment horizontal="center" vertical="top"/>
    </xf>
    <xf numFmtId="43" fontId="14" fillId="0" borderId="29" xfId="5" applyFont="1" applyBorder="1" applyAlignment="1">
      <alignment horizontal="center" vertical="top"/>
    </xf>
    <xf numFmtId="43" fontId="21" fillId="4" borderId="29" xfId="5" applyFont="1" applyFill="1" applyBorder="1" applyAlignment="1">
      <alignment horizontal="center" vertical="top"/>
    </xf>
    <xf numFmtId="43" fontId="14" fillId="0" borderId="29" xfId="5" applyFont="1" applyBorder="1" applyAlignment="1">
      <alignment horizontal="center" vertical="top" wrapText="1"/>
    </xf>
    <xf numFmtId="43" fontId="14" fillId="0" borderId="29" xfId="5" applyFont="1" applyBorder="1" applyAlignment="1">
      <alignment horizontal="center" vertical="center" wrapText="1"/>
    </xf>
    <xf numFmtId="43" fontId="17" fillId="10" borderId="29" xfId="5" applyFont="1" applyFill="1" applyBorder="1" applyAlignment="1">
      <alignment horizontal="center" vertical="center" wrapText="1"/>
    </xf>
    <xf numFmtId="43" fontId="23" fillId="9" borderId="29" xfId="5" applyFont="1" applyFill="1" applyBorder="1" applyAlignment="1">
      <alignment horizontal="right" vertical="center" wrapText="1"/>
    </xf>
    <xf numFmtId="43" fontId="15" fillId="0" borderId="29" xfId="5" applyFont="1" applyBorder="1" applyAlignment="1">
      <alignment vertical="center" wrapText="1"/>
    </xf>
    <xf numFmtId="43" fontId="14" fillId="6" borderId="32" xfId="5" applyFont="1" applyFill="1" applyBorder="1" applyAlignment="1">
      <alignment vertical="center" wrapText="1"/>
    </xf>
    <xf numFmtId="0" fontId="14" fillId="0" borderId="33" xfId="0" applyFont="1" applyBorder="1" applyAlignment="1">
      <alignment horizontal="center" vertical="top"/>
    </xf>
    <xf numFmtId="0" fontId="14" fillId="0" borderId="28" xfId="0" applyFont="1" applyBorder="1" applyAlignment="1">
      <alignment horizontal="center" vertical="top"/>
    </xf>
    <xf numFmtId="2" fontId="14" fillId="0" borderId="28" xfId="0" applyNumberFormat="1" applyFont="1" applyBorder="1" applyAlignment="1">
      <alignment horizontal="center" vertical="top"/>
    </xf>
    <xf numFmtId="0" fontId="17" fillId="10" borderId="28" xfId="0" applyFont="1" applyFill="1" applyBorder="1" applyAlignment="1">
      <alignment horizontal="center" vertical="top"/>
    </xf>
    <xf numFmtId="1" fontId="14" fillId="0" borderId="28" xfId="0" applyNumberFormat="1" applyFont="1" applyBorder="1" applyAlignment="1">
      <alignment horizontal="center" vertical="top"/>
    </xf>
    <xf numFmtId="0" fontId="14" fillId="0" borderId="28" xfId="3" applyFont="1" applyBorder="1" applyAlignment="1">
      <alignment horizontal="center" vertical="top" wrapText="1"/>
    </xf>
    <xf numFmtId="0" fontId="14" fillId="0" borderId="28" xfId="0" applyFont="1" applyBorder="1" applyAlignment="1">
      <alignment horizontal="center" vertical="top" wrapText="1"/>
    </xf>
    <xf numFmtId="0" fontId="17" fillId="10" borderId="28" xfId="3" applyFont="1" applyFill="1" applyBorder="1" applyAlignment="1">
      <alignment horizontal="center" vertical="top" wrapText="1"/>
    </xf>
    <xf numFmtId="1" fontId="14" fillId="0" borderId="28" xfId="3" applyNumberFormat="1" applyFont="1" applyBorder="1" applyAlignment="1">
      <alignment horizontal="center" vertical="top" wrapText="1"/>
    </xf>
    <xf numFmtId="0" fontId="17" fillId="10" borderId="28" xfId="0" applyFont="1" applyFill="1" applyBorder="1" applyAlignment="1">
      <alignment horizontal="center" vertical="top" wrapText="1"/>
    </xf>
    <xf numFmtId="1" fontId="14" fillId="0" borderId="28" xfId="3" applyNumberFormat="1" applyFont="1" applyBorder="1" applyAlignment="1">
      <alignment horizontal="center" vertical="center" wrapText="1"/>
    </xf>
    <xf numFmtId="0" fontId="17" fillId="10" borderId="28" xfId="3" applyFont="1" applyFill="1" applyBorder="1" applyAlignment="1">
      <alignment horizontal="center" vertical="center" wrapText="1"/>
    </xf>
    <xf numFmtId="0" fontId="22" fillId="9" borderId="28" xfId="3" applyFont="1" applyFill="1" applyBorder="1" applyAlignment="1">
      <alignment horizontal="center" vertical="top" wrapText="1"/>
    </xf>
    <xf numFmtId="2" fontId="15" fillId="0" borderId="28" xfId="3" applyNumberFormat="1" applyFont="1" applyBorder="1" applyAlignment="1">
      <alignment horizontal="center" vertical="center" wrapText="1"/>
    </xf>
    <xf numFmtId="2" fontId="15" fillId="6" borderId="34" xfId="3" applyNumberFormat="1"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25" fillId="11" borderId="0" xfId="0" applyFont="1" applyFill="1" applyAlignment="1">
      <alignment vertical="top"/>
    </xf>
    <xf numFmtId="0" fontId="27" fillId="0" borderId="1" xfId="0" applyFont="1" applyBorder="1" applyAlignment="1">
      <alignment horizontal="left" vertical="center" wrapText="1"/>
    </xf>
    <xf numFmtId="0" fontId="15" fillId="0" borderId="1" xfId="0" quotePrefix="1" applyFont="1" applyBorder="1" applyAlignment="1">
      <alignment horizontal="center" vertical="center" wrapText="1"/>
    </xf>
    <xf numFmtId="0" fontId="29" fillId="0" borderId="16" xfId="0" applyFont="1" applyBorder="1"/>
    <xf numFmtId="0" fontId="29" fillId="0" borderId="1" xfId="0" applyFont="1" applyBorder="1"/>
    <xf numFmtId="43" fontId="29" fillId="0" borderId="1" xfId="5" applyFont="1" applyBorder="1"/>
    <xf numFmtId="43" fontId="29" fillId="4" borderId="1" xfId="5" applyFont="1" applyFill="1" applyBorder="1"/>
    <xf numFmtId="0" fontId="30" fillId="0" borderId="0" xfId="0" applyFont="1"/>
    <xf numFmtId="43" fontId="29" fillId="0" borderId="1" xfId="5" applyFont="1" applyBorder="1" applyAlignment="1">
      <alignment horizontal="center"/>
    </xf>
    <xf numFmtId="43" fontId="29" fillId="4" borderId="1" xfId="5" applyFont="1" applyFill="1" applyBorder="1" applyAlignment="1">
      <alignment horizontal="center"/>
    </xf>
    <xf numFmtId="0" fontId="31" fillId="0" borderId="16" xfId="0" applyFont="1" applyBorder="1" applyAlignment="1">
      <alignment horizontal="center" vertical="center"/>
    </xf>
    <xf numFmtId="0" fontId="31" fillId="0" borderId="1" xfId="0" applyFont="1" applyBorder="1" applyAlignment="1">
      <alignment vertical="center" wrapText="1"/>
    </xf>
    <xf numFmtId="43" fontId="31" fillId="0" borderId="1" xfId="5" applyFont="1" applyBorder="1" applyAlignment="1">
      <alignment horizontal="center" vertical="center" wrapText="1"/>
    </xf>
    <xf numFmtId="43" fontId="31" fillId="4" borderId="1" xfId="5" applyFont="1" applyFill="1" applyBorder="1" applyAlignment="1">
      <alignment horizontal="center" vertical="center" wrapText="1"/>
    </xf>
    <xf numFmtId="43" fontId="31" fillId="0" borderId="19" xfId="5" applyFont="1" applyBorder="1" applyAlignment="1">
      <alignment horizontal="center" vertical="center" wrapText="1"/>
    </xf>
    <xf numFmtId="43" fontId="31" fillId="0" borderId="17" xfId="5" applyFont="1" applyBorder="1" applyAlignment="1">
      <alignment vertical="center"/>
    </xf>
    <xf numFmtId="0" fontId="31" fillId="0" borderId="16" xfId="0" applyFont="1" applyBorder="1"/>
    <xf numFmtId="0" fontId="31" fillId="0" borderId="1" xfId="0" applyFont="1" applyBorder="1"/>
    <xf numFmtId="43" fontId="31" fillId="0" borderId="1" xfId="5" applyFont="1" applyBorder="1" applyAlignment="1">
      <alignment horizontal="center"/>
    </xf>
    <xf numFmtId="43" fontId="31" fillId="4" borderId="1" xfId="5" applyFont="1" applyFill="1" applyBorder="1" applyAlignment="1">
      <alignment horizontal="center"/>
    </xf>
    <xf numFmtId="0" fontId="32" fillId="0" borderId="0" xfId="0" applyFont="1"/>
    <xf numFmtId="0" fontId="11" fillId="5" borderId="0" xfId="0" applyFont="1" applyFill="1" applyAlignment="1">
      <alignment horizontal="center"/>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6" fillId="8" borderId="10" xfId="0" applyFont="1" applyFill="1" applyBorder="1" applyAlignment="1">
      <alignment horizontal="center" vertical="center"/>
    </xf>
    <xf numFmtId="0" fontId="16" fillId="8" borderId="12" xfId="0" applyFont="1" applyFill="1" applyBorder="1" applyAlignment="1">
      <alignment horizontal="center" vertical="center"/>
    </xf>
    <xf numFmtId="0" fontId="26" fillId="11" borderId="22" xfId="0" applyFont="1" applyFill="1" applyBorder="1" applyAlignment="1">
      <alignment horizontal="center" vertical="center" wrapText="1"/>
    </xf>
    <xf numFmtId="0" fontId="26" fillId="11" borderId="0" xfId="0" applyFont="1" applyFill="1" applyAlignment="1">
      <alignment horizontal="center" vertical="center" wrapText="1"/>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xf>
    <xf numFmtId="0" fontId="28" fillId="2" borderId="12" xfId="0" applyFont="1" applyFill="1" applyBorder="1" applyAlignment="1">
      <alignment horizontal="center" vertical="center"/>
    </xf>
    <xf numFmtId="0" fontId="2" fillId="0" borderId="0" xfId="0" applyFont="1"/>
  </cellXfs>
  <cellStyles count="6">
    <cellStyle name="_KFC MYSORE -FIRE SPRINKLER BOQ-22-06-08-R1" xfId="1" xr:uid="{00000000-0005-0000-0000-000000000000}"/>
    <cellStyle name="Comma" xfId="5" builtinId="3"/>
    <cellStyle name="Normal" xfId="0" builtinId="0"/>
    <cellStyle name="Normal 2" xfId="2" xr:uid="{00000000-0005-0000-0000-000002000000}"/>
    <cellStyle name="Normal 3" xfId="4" xr:uid="{D3739FAD-0ACF-4A0C-9EEC-325C901EBF5F}"/>
    <cellStyle name="Normal_costing sheet"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0</xdr:colOff>
      <xdr:row>61</xdr:row>
      <xdr:rowOff>0</xdr:rowOff>
    </xdr:from>
    <xdr:to>
      <xdr:col>7</xdr:col>
      <xdr:colOff>0</xdr:colOff>
      <xdr:row>61</xdr:row>
      <xdr:rowOff>0</xdr:rowOff>
    </xdr:to>
    <xdr:sp macro="" textlink="">
      <xdr:nvSpPr>
        <xdr:cNvPr id="24633" name="AutoShape 1">
          <a:extLst>
            <a:ext uri="{FF2B5EF4-FFF2-40B4-BE49-F238E27FC236}">
              <a16:creationId xmlns:a16="http://schemas.microsoft.com/office/drawing/2014/main" id="{41D9DFFC-BBDA-40AA-A918-91C912922943}"/>
            </a:ext>
          </a:extLst>
        </xdr:cNvPr>
        <xdr:cNvSpPr>
          <a:spLocks/>
        </xdr:cNvSpPr>
      </xdr:nvSpPr>
      <xdr:spPr bwMode="auto">
        <a:xfrm>
          <a:off x="8772525" y="132588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55</xdr:row>
      <xdr:rowOff>0</xdr:rowOff>
    </xdr:from>
    <xdr:to>
      <xdr:col>7</xdr:col>
      <xdr:colOff>0</xdr:colOff>
      <xdr:row>60</xdr:row>
      <xdr:rowOff>0</xdr:rowOff>
    </xdr:to>
    <xdr:sp macro="" textlink="">
      <xdr:nvSpPr>
        <xdr:cNvPr id="24652" name="AutoShape 20">
          <a:extLst>
            <a:ext uri="{FF2B5EF4-FFF2-40B4-BE49-F238E27FC236}">
              <a16:creationId xmlns:a16="http://schemas.microsoft.com/office/drawing/2014/main" id="{CE5D161F-80A1-42DC-97CF-BA094F6EC11C}"/>
            </a:ext>
          </a:extLst>
        </xdr:cNvPr>
        <xdr:cNvSpPr>
          <a:spLocks/>
        </xdr:cNvSpPr>
      </xdr:nvSpPr>
      <xdr:spPr bwMode="auto">
        <a:xfrm>
          <a:off x="8772525" y="128587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147</xdr:row>
      <xdr:rowOff>0</xdr:rowOff>
    </xdr:from>
    <xdr:to>
      <xdr:col>7</xdr:col>
      <xdr:colOff>0</xdr:colOff>
      <xdr:row>147</xdr:row>
      <xdr:rowOff>0</xdr:rowOff>
    </xdr:to>
    <xdr:sp macro="" textlink="">
      <xdr:nvSpPr>
        <xdr:cNvPr id="2" name="AutoShape 1">
          <a:extLst>
            <a:ext uri="{FF2B5EF4-FFF2-40B4-BE49-F238E27FC236}">
              <a16:creationId xmlns:a16="http://schemas.microsoft.com/office/drawing/2014/main" id="{577D72A5-E8D0-44FB-AC45-DA7BC078B9B3}"/>
            </a:ext>
          </a:extLst>
        </xdr:cNvPr>
        <xdr:cNvSpPr>
          <a:spLocks/>
        </xdr:cNvSpPr>
      </xdr:nvSpPr>
      <xdr:spPr bwMode="auto">
        <a:xfrm>
          <a:off x="9448800" y="1212342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134</xdr:row>
      <xdr:rowOff>0</xdr:rowOff>
    </xdr:from>
    <xdr:to>
      <xdr:col>7</xdr:col>
      <xdr:colOff>0</xdr:colOff>
      <xdr:row>146</xdr:row>
      <xdr:rowOff>0</xdr:rowOff>
    </xdr:to>
    <xdr:sp macro="" textlink="">
      <xdr:nvSpPr>
        <xdr:cNvPr id="3" name="AutoShape 20">
          <a:extLst>
            <a:ext uri="{FF2B5EF4-FFF2-40B4-BE49-F238E27FC236}">
              <a16:creationId xmlns:a16="http://schemas.microsoft.com/office/drawing/2014/main" id="{9316A186-6B95-442D-99A3-44E7112C8D4F}"/>
            </a:ext>
          </a:extLst>
        </xdr:cNvPr>
        <xdr:cNvSpPr>
          <a:spLocks/>
        </xdr:cNvSpPr>
      </xdr:nvSpPr>
      <xdr:spPr bwMode="auto">
        <a:xfrm>
          <a:off x="9448800" y="11529060"/>
          <a:ext cx="0" cy="59436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Shiraz Abbas" id="{D8705B9F-5658-4290-A951-6166ECEFB376}" userId="929112fc9b39ddb2"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 dT="2024-04-12T15:02:20.78" personId="{D8705B9F-5658-4290-A951-6166ECEFB376}" id="{28487DA7-1266-48DB-9452-7C1B2DEB2A3D}">
    <text>RO Water &amp; RAW Water Piping Considered</text>
  </threadedComment>
</ThreadedComments>
</file>

<file path=xl/threadedComments/threadedComment2.xml><?xml version="1.0" encoding="utf-8"?>
<ThreadedComments xmlns="http://schemas.microsoft.com/office/spreadsheetml/2018/threadedcomments" xmlns:x="http://schemas.openxmlformats.org/spreadsheetml/2006/main">
  <threadedComment ref="E167" dT="2024-04-06T22:19:42.90" personId="{D8705B9F-5658-4290-A951-6166ECEFB376}" id="{8476A08A-1749-41C3-A01F-7817C86FB8E6}">
    <text>Potwash and Dishwash</text>
  </threadedComment>
  <threadedComment ref="H201" dT="2024-04-06T22:33:19.80" personId="{D8705B9F-5658-4290-A951-6166ECEFB376}" id="{3B0FA6EB-C378-4E3D-B99A-DBCE2FE2E07E}">
    <text>Pot wash and Dish wash</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E1375-B332-430D-9980-3D9097FDFB54}">
  <dimension ref="A2:G15"/>
  <sheetViews>
    <sheetView tabSelected="1" view="pageBreakPreview" zoomScaleNormal="100" zoomScaleSheetLayoutView="100" workbookViewId="0">
      <selection activeCell="K12" sqref="K12"/>
    </sheetView>
  </sheetViews>
  <sheetFormatPr defaultRowHeight="13.2"/>
  <cols>
    <col min="2" max="2" width="26.109375" customWidth="1"/>
    <col min="3" max="3" width="19.44140625" style="24" customWidth="1"/>
    <col min="4" max="4" width="16.21875" bestFit="1" customWidth="1"/>
    <col min="5" max="6" width="15.88671875" customWidth="1"/>
    <col min="7" max="7" width="19" customWidth="1"/>
  </cols>
  <sheetData>
    <row r="2" spans="1:7" ht="22.2" customHeight="1">
      <c r="A2" s="263" t="s">
        <v>112</v>
      </c>
      <c r="B2" s="263"/>
      <c r="C2" s="263"/>
      <c r="D2" s="263"/>
      <c r="E2" s="263"/>
      <c r="F2" s="263"/>
      <c r="G2" s="263"/>
    </row>
    <row r="3" spans="1:7" ht="13.8" thickBot="1">
      <c r="G3" s="274" t="s">
        <v>216</v>
      </c>
    </row>
    <row r="4" spans="1:7" ht="36">
      <c r="A4" s="14" t="s">
        <v>103</v>
      </c>
      <c r="B4" s="15" t="s">
        <v>104</v>
      </c>
      <c r="C4" s="16" t="s">
        <v>110</v>
      </c>
      <c r="D4" s="29" t="s">
        <v>111</v>
      </c>
      <c r="E4" s="33" t="s">
        <v>113</v>
      </c>
      <c r="F4" s="33" t="s">
        <v>114</v>
      </c>
      <c r="G4" s="35" t="s">
        <v>215</v>
      </c>
    </row>
    <row r="5" spans="1:7" ht="15.6">
      <c r="A5" s="252" t="s">
        <v>105</v>
      </c>
      <c r="B5" s="253" t="s">
        <v>109</v>
      </c>
      <c r="C5" s="254">
        <f>'KITCHEN AND BAR PLUMBING BOQ '!G108</f>
        <v>434290</v>
      </c>
      <c r="D5" s="255">
        <f>C5*60%</f>
        <v>260574</v>
      </c>
      <c r="E5" s="256">
        <v>65143.5</v>
      </c>
      <c r="F5" s="256">
        <f>G5-D5-E5</f>
        <v>72248.099999999977</v>
      </c>
      <c r="G5" s="257">
        <f>'KITCHEN AND BAR PLUMBING BOQ '!I108</f>
        <v>397965.6</v>
      </c>
    </row>
    <row r="6" spans="1:7" ht="15.6">
      <c r="A6" s="252"/>
      <c r="B6" s="253"/>
      <c r="C6" s="254"/>
      <c r="D6" s="255"/>
      <c r="E6" s="256"/>
      <c r="F6" s="256"/>
      <c r="G6" s="257"/>
    </row>
    <row r="7" spans="1:7" ht="14.4">
      <c r="A7" s="17"/>
      <c r="B7" s="18"/>
      <c r="C7" s="19"/>
      <c r="D7" s="30"/>
      <c r="E7" s="27"/>
      <c r="F7" s="27"/>
      <c r="G7" s="20"/>
    </row>
    <row r="8" spans="1:7" s="249" customFormat="1" ht="17.399999999999999">
      <c r="A8" s="245"/>
      <c r="B8" s="246" t="s">
        <v>106</v>
      </c>
      <c r="C8" s="247">
        <f>C5</f>
        <v>434290</v>
      </c>
      <c r="D8" s="248">
        <f>SUM(D5:D7)</f>
        <v>260574</v>
      </c>
      <c r="E8" s="247">
        <v>65143.5</v>
      </c>
      <c r="F8" s="247">
        <f>SUM(F5:F7)</f>
        <v>72248.099999999977</v>
      </c>
      <c r="G8" s="247">
        <f>SUM(G5:G7)</f>
        <v>397965.6</v>
      </c>
    </row>
    <row r="9" spans="1:7" ht="14.4">
      <c r="A9" s="17"/>
      <c r="B9" s="18"/>
      <c r="C9" s="21"/>
      <c r="D9" s="31"/>
      <c r="E9" s="21"/>
      <c r="F9" s="36"/>
      <c r="G9" s="20"/>
    </row>
    <row r="10" spans="1:7" s="262" customFormat="1" ht="15.6">
      <c r="A10" s="258"/>
      <c r="B10" s="259" t="s">
        <v>107</v>
      </c>
      <c r="C10" s="260">
        <f>C8*18%</f>
        <v>78172.2</v>
      </c>
      <c r="D10" s="261">
        <f>D8*18%</f>
        <v>46903.32</v>
      </c>
      <c r="E10" s="260">
        <v>11725.83</v>
      </c>
      <c r="F10" s="260">
        <f>F8*18%</f>
        <v>13004.657999999996</v>
      </c>
      <c r="G10" s="260">
        <f>G8*18%</f>
        <v>71633.80799999999</v>
      </c>
    </row>
    <row r="11" spans="1:7" ht="14.4">
      <c r="A11" s="17"/>
      <c r="B11" s="18"/>
      <c r="C11" s="22"/>
      <c r="D11" s="32"/>
      <c r="E11" s="22"/>
      <c r="F11" s="28"/>
      <c r="G11" s="23"/>
    </row>
    <row r="12" spans="1:7" s="249" customFormat="1" ht="17.399999999999999">
      <c r="A12" s="245"/>
      <c r="B12" s="246" t="s">
        <v>108</v>
      </c>
      <c r="C12" s="250">
        <f>C8+C10</f>
        <v>512462.2</v>
      </c>
      <c r="D12" s="251">
        <f>D8+D10</f>
        <v>307477.32</v>
      </c>
      <c r="E12" s="251">
        <v>76869.33</v>
      </c>
      <c r="F12" s="251">
        <f>F8+F10</f>
        <v>85252.757999999973</v>
      </c>
      <c r="G12" s="250">
        <f>G8+G10</f>
        <v>469599.40799999994</v>
      </c>
    </row>
    <row r="13" spans="1:7" ht="14.4">
      <c r="A13" s="17"/>
      <c r="B13" s="18"/>
      <c r="C13" s="22"/>
      <c r="D13" s="32"/>
      <c r="E13" s="28"/>
      <c r="F13" s="28"/>
      <c r="G13" s="20"/>
    </row>
    <row r="15" spans="1:7">
      <c r="E15" s="34"/>
      <c r="F15" s="34"/>
      <c r="G15" s="34"/>
    </row>
  </sheetData>
  <mergeCells count="1">
    <mergeCell ref="A2:G2"/>
  </mergeCells>
  <pageMargins left="0.70866141732283472" right="0.70866141732283472" top="0.74803149606299213" bottom="0.74803149606299213" header="0.31496062992125984" footer="0.31496062992125984"/>
  <pageSetup scale="10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13"/>
  <sheetViews>
    <sheetView view="pageBreakPreview" zoomScaleNormal="100" zoomScaleSheetLayoutView="100" workbookViewId="0">
      <selection activeCell="L8" sqref="L8"/>
    </sheetView>
  </sheetViews>
  <sheetFormatPr defaultColWidth="9.109375" defaultRowHeight="10.199999999999999"/>
  <cols>
    <col min="1" max="1" width="9.77734375" style="6" bestFit="1" customWidth="1"/>
    <col min="2" max="2" width="23.44140625" style="4" bestFit="1" customWidth="1"/>
    <col min="3" max="3" width="66" style="5" customWidth="1"/>
    <col min="4" max="4" width="7.5546875" style="3" customWidth="1"/>
    <col min="5" max="5" width="10.109375" style="3" bestFit="1" customWidth="1"/>
    <col min="6" max="6" width="9.88671875" style="3" bestFit="1" customWidth="1"/>
    <col min="7" max="7" width="15.109375" style="26" bestFit="1" customWidth="1"/>
    <col min="8" max="8" width="13" style="102" customWidth="1"/>
    <col min="9" max="9" width="16.109375" style="118" customWidth="1"/>
    <col min="10" max="16384" width="9.109375" style="2"/>
  </cols>
  <sheetData>
    <row r="1" spans="1:9" s="242" customFormat="1" ht="28.2" customHeight="1" thickBot="1">
      <c r="A1" s="269" t="s">
        <v>88</v>
      </c>
      <c r="B1" s="270"/>
      <c r="C1" s="270"/>
      <c r="D1" s="270"/>
      <c r="E1" s="270"/>
      <c r="F1" s="270"/>
      <c r="G1" s="270"/>
      <c r="H1" s="270"/>
      <c r="I1" s="270"/>
    </row>
    <row r="2" spans="1:9" s="58" customFormat="1" ht="14.4" thickBot="1">
      <c r="A2" s="238"/>
      <c r="B2" s="239"/>
      <c r="C2" s="240"/>
      <c r="D2" s="241"/>
      <c r="E2" s="264" t="s">
        <v>192</v>
      </c>
      <c r="F2" s="265"/>
      <c r="G2" s="266"/>
      <c r="H2" s="267" t="s">
        <v>133</v>
      </c>
      <c r="I2" s="268"/>
    </row>
    <row r="3" spans="1:9" s="38" customFormat="1" ht="24.6" customHeight="1" thickBot="1">
      <c r="A3" s="147" t="s">
        <v>11</v>
      </c>
      <c r="B3" s="148" t="s">
        <v>12</v>
      </c>
      <c r="C3" s="149" t="s">
        <v>13</v>
      </c>
      <c r="D3" s="150" t="s">
        <v>14</v>
      </c>
      <c r="E3" s="150" t="s">
        <v>15</v>
      </c>
      <c r="F3" s="151" t="s">
        <v>16</v>
      </c>
      <c r="G3" s="152" t="s">
        <v>17</v>
      </c>
      <c r="H3" s="146" t="s">
        <v>132</v>
      </c>
      <c r="I3" s="153" t="s">
        <v>17</v>
      </c>
    </row>
    <row r="4" spans="1:9" s="1" customFormat="1" ht="78">
      <c r="A4" s="81">
        <v>1</v>
      </c>
      <c r="B4" s="82" t="s">
        <v>18</v>
      </c>
      <c r="C4" s="83" t="s">
        <v>115</v>
      </c>
      <c r="D4" s="84"/>
      <c r="E4" s="85"/>
      <c r="F4" s="85"/>
      <c r="G4" s="156"/>
      <c r="H4" s="223"/>
      <c r="I4" s="214"/>
    </row>
    <row r="5" spans="1:9" s="1" customFormat="1" ht="15.6">
      <c r="A5" s="87" t="s">
        <v>19</v>
      </c>
      <c r="B5" s="39"/>
      <c r="C5" s="40" t="s">
        <v>2</v>
      </c>
      <c r="D5" s="41" t="s">
        <v>143</v>
      </c>
      <c r="E5" s="42">
        <v>222</v>
      </c>
      <c r="F5" s="43">
        <v>100</v>
      </c>
      <c r="G5" s="157">
        <f>E5*F5</f>
        <v>22200</v>
      </c>
      <c r="H5" s="224">
        <f>'MB KITCHEN AND BAR PLUMBING '!H27</f>
        <v>128.79</v>
      </c>
      <c r="I5" s="215">
        <f>H5*F5</f>
        <v>12879</v>
      </c>
    </row>
    <row r="6" spans="1:9" s="1" customFormat="1" ht="15.6">
      <c r="A6" s="87" t="s">
        <v>20</v>
      </c>
      <c r="B6" s="39"/>
      <c r="C6" s="40" t="s">
        <v>3</v>
      </c>
      <c r="D6" s="41" t="s">
        <v>143</v>
      </c>
      <c r="E6" s="42">
        <v>88</v>
      </c>
      <c r="F6" s="43">
        <v>120</v>
      </c>
      <c r="G6" s="157">
        <f>E6*F6</f>
        <v>10560</v>
      </c>
      <c r="H6" s="224">
        <f>'MB KITCHEN AND BAR PLUMBING '!H40</f>
        <v>184.3</v>
      </c>
      <c r="I6" s="215">
        <f t="shared" ref="I6" si="0">H6*F6</f>
        <v>22116</v>
      </c>
    </row>
    <row r="7" spans="1:9" s="1" customFormat="1" ht="15.6">
      <c r="A7" s="87" t="s">
        <v>21</v>
      </c>
      <c r="B7" s="39"/>
      <c r="C7" s="40" t="s">
        <v>4</v>
      </c>
      <c r="D7" s="41" t="s">
        <v>143</v>
      </c>
      <c r="E7" s="42">
        <v>15</v>
      </c>
      <c r="F7" s="43">
        <v>140</v>
      </c>
      <c r="G7" s="157">
        <f>E7*F7</f>
        <v>2100</v>
      </c>
      <c r="H7" s="225">
        <f>'MB KITCHEN AND BAR PLUMBING '!H49</f>
        <v>59.66</v>
      </c>
      <c r="I7" s="215">
        <f>H7*F7</f>
        <v>8352.4</v>
      </c>
    </row>
    <row r="8" spans="1:9" s="72" customFormat="1" ht="15.6">
      <c r="A8" s="126" t="s">
        <v>22</v>
      </c>
      <c r="B8" s="66"/>
      <c r="C8" s="67" t="s">
        <v>5</v>
      </c>
      <c r="D8" s="68" t="s">
        <v>143</v>
      </c>
      <c r="E8" s="69"/>
      <c r="F8" s="70"/>
      <c r="G8" s="158"/>
      <c r="H8" s="226">
        <v>0</v>
      </c>
      <c r="I8" s="213">
        <v>0</v>
      </c>
    </row>
    <row r="9" spans="1:9" s="1" customFormat="1" ht="15.6">
      <c r="A9" s="87"/>
      <c r="B9" s="39"/>
      <c r="C9" s="40"/>
      <c r="D9" s="41"/>
      <c r="E9" s="42"/>
      <c r="F9" s="43"/>
      <c r="G9" s="157"/>
      <c r="H9" s="224"/>
      <c r="I9" s="215"/>
    </row>
    <row r="10" spans="1:9" s="1" customFormat="1" ht="62.4">
      <c r="A10" s="88">
        <v>2</v>
      </c>
      <c r="B10" s="39" t="s">
        <v>69</v>
      </c>
      <c r="C10" s="40" t="s">
        <v>116</v>
      </c>
      <c r="D10" s="41"/>
      <c r="E10" s="42"/>
      <c r="F10" s="43"/>
      <c r="G10" s="157" t="s">
        <v>89</v>
      </c>
      <c r="H10" s="224"/>
      <c r="I10" s="215"/>
    </row>
    <row r="11" spans="1:9" s="1" customFormat="1" ht="15.6">
      <c r="A11" s="87" t="s">
        <v>19</v>
      </c>
      <c r="B11" s="39"/>
      <c r="C11" s="40" t="s">
        <v>2</v>
      </c>
      <c r="D11" s="41" t="s">
        <v>143</v>
      </c>
      <c r="E11" s="42">
        <v>84</v>
      </c>
      <c r="F11" s="43">
        <v>115</v>
      </c>
      <c r="G11" s="157">
        <f>E11*F11</f>
        <v>9660</v>
      </c>
      <c r="H11" s="224">
        <f>'MB KITCHEN AND BAR PLUMBING '!H59</f>
        <v>50.32</v>
      </c>
      <c r="I11" s="215">
        <f t="shared" ref="I11:I12" si="1">H11*F11</f>
        <v>5786.8</v>
      </c>
    </row>
    <row r="12" spans="1:9" s="1" customFormat="1" ht="15.6">
      <c r="A12" s="87" t="s">
        <v>20</v>
      </c>
      <c r="B12" s="39"/>
      <c r="C12" s="40" t="s">
        <v>3</v>
      </c>
      <c r="D12" s="41" t="s">
        <v>143</v>
      </c>
      <c r="E12" s="42">
        <v>8</v>
      </c>
      <c r="F12" s="43">
        <v>140</v>
      </c>
      <c r="G12" s="157">
        <f>E12*F12</f>
        <v>1120</v>
      </c>
      <c r="H12" s="224">
        <f>'MB KITCHEN AND BAR PLUMBING '!H66</f>
        <v>39.659999999999997</v>
      </c>
      <c r="I12" s="215">
        <f t="shared" si="1"/>
        <v>5552.4</v>
      </c>
    </row>
    <row r="13" spans="1:9" s="1" customFormat="1" ht="15.6">
      <c r="A13" s="87"/>
      <c r="B13" s="39"/>
      <c r="C13" s="40"/>
      <c r="D13" s="41"/>
      <c r="E13" s="42"/>
      <c r="F13" s="43"/>
      <c r="G13" s="157"/>
      <c r="H13" s="224"/>
      <c r="I13" s="215"/>
    </row>
    <row r="14" spans="1:9" s="1" customFormat="1" ht="62.4">
      <c r="A14" s="88">
        <v>3</v>
      </c>
      <c r="B14" s="39" t="s">
        <v>68</v>
      </c>
      <c r="C14" s="40" t="s">
        <v>117</v>
      </c>
      <c r="D14" s="41"/>
      <c r="E14" s="42"/>
      <c r="F14" s="43"/>
      <c r="G14" s="157"/>
      <c r="H14" s="224"/>
      <c r="I14" s="215"/>
    </row>
    <row r="15" spans="1:9" s="1" customFormat="1" ht="15.6">
      <c r="A15" s="87" t="s">
        <v>19</v>
      </c>
      <c r="B15" s="39"/>
      <c r="C15" s="40" t="s">
        <v>2</v>
      </c>
      <c r="D15" s="41" t="s">
        <v>143</v>
      </c>
      <c r="E15" s="42">
        <v>84</v>
      </c>
      <c r="F15" s="43">
        <v>100</v>
      </c>
      <c r="G15" s="157">
        <f>E15*F15</f>
        <v>8400</v>
      </c>
      <c r="H15" s="224">
        <f>'MB KITCHEN AND BAR PLUMBING '!H71</f>
        <v>38.64</v>
      </c>
      <c r="I15" s="215">
        <f t="shared" ref="I15:I16" si="2">H15*F15</f>
        <v>3864</v>
      </c>
    </row>
    <row r="16" spans="1:9" s="72" customFormat="1" ht="15.6">
      <c r="A16" s="126" t="s">
        <v>20</v>
      </c>
      <c r="B16" s="66"/>
      <c r="C16" s="67" t="s">
        <v>3</v>
      </c>
      <c r="D16" s="68" t="s">
        <v>143</v>
      </c>
      <c r="E16" s="69">
        <v>8</v>
      </c>
      <c r="F16" s="70">
        <v>120</v>
      </c>
      <c r="G16" s="158">
        <f>E16*F16</f>
        <v>960</v>
      </c>
      <c r="H16" s="226"/>
      <c r="I16" s="213">
        <f t="shared" si="2"/>
        <v>0</v>
      </c>
    </row>
    <row r="17" spans="1:9" s="1" customFormat="1" ht="15.6">
      <c r="A17" s="87"/>
      <c r="B17" s="39"/>
      <c r="C17" s="40"/>
      <c r="D17" s="41"/>
      <c r="E17" s="42"/>
      <c r="F17" s="43"/>
      <c r="G17" s="157"/>
      <c r="H17" s="224"/>
      <c r="I17" s="215"/>
    </row>
    <row r="18" spans="1:9" s="72" customFormat="1" ht="62.4">
      <c r="A18" s="127">
        <v>4</v>
      </c>
      <c r="B18" s="66" t="s">
        <v>10</v>
      </c>
      <c r="C18" s="67" t="s">
        <v>150</v>
      </c>
      <c r="D18" s="68"/>
      <c r="E18" s="69"/>
      <c r="F18" s="70"/>
      <c r="G18" s="158"/>
      <c r="H18" s="226"/>
      <c r="I18" s="213"/>
    </row>
    <row r="19" spans="1:9" s="72" customFormat="1" ht="15.6">
      <c r="A19" s="126" t="s">
        <v>19</v>
      </c>
      <c r="B19" s="66"/>
      <c r="C19" s="67" t="s">
        <v>0</v>
      </c>
      <c r="D19" s="68" t="s">
        <v>143</v>
      </c>
      <c r="E19" s="69"/>
      <c r="F19" s="70"/>
      <c r="G19" s="158">
        <f>E19*F19</f>
        <v>0</v>
      </c>
      <c r="H19" s="226"/>
      <c r="I19" s="213">
        <f t="shared" ref="I19:I23" si="3">H19*F19</f>
        <v>0</v>
      </c>
    </row>
    <row r="20" spans="1:9" s="72" customFormat="1" ht="15.6">
      <c r="A20" s="126" t="s">
        <v>20</v>
      </c>
      <c r="B20" s="66"/>
      <c r="C20" s="67" t="s">
        <v>2</v>
      </c>
      <c r="D20" s="68" t="s">
        <v>143</v>
      </c>
      <c r="E20" s="69"/>
      <c r="F20" s="70"/>
      <c r="G20" s="158">
        <f>E20*F20</f>
        <v>0</v>
      </c>
      <c r="H20" s="226"/>
      <c r="I20" s="213">
        <f t="shared" si="3"/>
        <v>0</v>
      </c>
    </row>
    <row r="21" spans="1:9" s="72" customFormat="1" ht="15.6">
      <c r="A21" s="126" t="s">
        <v>21</v>
      </c>
      <c r="B21" s="66"/>
      <c r="C21" s="67" t="s">
        <v>3</v>
      </c>
      <c r="D21" s="68" t="s">
        <v>143</v>
      </c>
      <c r="E21" s="69"/>
      <c r="F21" s="70"/>
      <c r="G21" s="158">
        <f>E21*F21</f>
        <v>0</v>
      </c>
      <c r="H21" s="226"/>
      <c r="I21" s="213">
        <f t="shared" si="3"/>
        <v>0</v>
      </c>
    </row>
    <row r="22" spans="1:9" s="72" customFormat="1" ht="15.6">
      <c r="A22" s="126" t="s">
        <v>22</v>
      </c>
      <c r="B22" s="66"/>
      <c r="C22" s="67" t="s">
        <v>4</v>
      </c>
      <c r="D22" s="68" t="s">
        <v>143</v>
      </c>
      <c r="E22" s="69"/>
      <c r="F22" s="70"/>
      <c r="G22" s="158">
        <f>E22*F22</f>
        <v>0</v>
      </c>
      <c r="H22" s="226"/>
      <c r="I22" s="213">
        <f t="shared" si="3"/>
        <v>0</v>
      </c>
    </row>
    <row r="23" spans="1:9" s="72" customFormat="1" ht="15.6">
      <c r="A23" s="126" t="s">
        <v>23</v>
      </c>
      <c r="B23" s="66"/>
      <c r="C23" s="67" t="s">
        <v>5</v>
      </c>
      <c r="D23" s="68" t="s">
        <v>143</v>
      </c>
      <c r="E23" s="69"/>
      <c r="F23" s="70"/>
      <c r="G23" s="158">
        <f>E23*F23</f>
        <v>0</v>
      </c>
      <c r="H23" s="226"/>
      <c r="I23" s="213">
        <f t="shared" si="3"/>
        <v>0</v>
      </c>
    </row>
    <row r="24" spans="1:9" s="1" customFormat="1" ht="46.8">
      <c r="A24" s="88">
        <v>4</v>
      </c>
      <c r="B24" s="39" t="s">
        <v>84</v>
      </c>
      <c r="C24" s="40" t="s">
        <v>118</v>
      </c>
      <c r="D24" s="41"/>
      <c r="E24" s="42"/>
      <c r="F24" s="43"/>
      <c r="G24" s="157"/>
      <c r="H24" s="224"/>
      <c r="I24" s="215"/>
    </row>
    <row r="25" spans="1:9" s="1" customFormat="1" ht="15.6" hidden="1">
      <c r="A25" s="87" t="s">
        <v>19</v>
      </c>
      <c r="B25" s="39"/>
      <c r="C25" s="40" t="s">
        <v>0</v>
      </c>
      <c r="D25" s="41" t="s">
        <v>1</v>
      </c>
      <c r="E25" s="42"/>
      <c r="F25" s="43"/>
      <c r="G25" s="157">
        <f>E25*F25</f>
        <v>0</v>
      </c>
      <c r="H25" s="224"/>
      <c r="I25" s="215"/>
    </row>
    <row r="26" spans="1:9" s="1" customFormat="1" ht="15.6">
      <c r="A26" s="87" t="s">
        <v>19</v>
      </c>
      <c r="B26" s="39"/>
      <c r="C26" s="40" t="s">
        <v>2</v>
      </c>
      <c r="D26" s="41" t="s">
        <v>142</v>
      </c>
      <c r="E26" s="42">
        <v>23</v>
      </c>
      <c r="F26" s="43">
        <v>900</v>
      </c>
      <c r="G26" s="157">
        <f t="shared" ref="G26:G31" si="4">E26*F26</f>
        <v>20700</v>
      </c>
      <c r="H26" s="227">
        <f>'MB KITCHEN AND BAR PLUMBING '!H83</f>
        <v>18</v>
      </c>
      <c r="I26" s="215">
        <f t="shared" ref="I26:I28" si="5">H26*F26</f>
        <v>16200</v>
      </c>
    </row>
    <row r="27" spans="1:9" s="1" customFormat="1" ht="15.6">
      <c r="A27" s="87" t="s">
        <v>20</v>
      </c>
      <c r="B27" s="39"/>
      <c r="C27" s="40" t="s">
        <v>3</v>
      </c>
      <c r="D27" s="41" t="s">
        <v>142</v>
      </c>
      <c r="E27" s="42">
        <v>1</v>
      </c>
      <c r="F27" s="43">
        <v>1050</v>
      </c>
      <c r="G27" s="157">
        <f t="shared" si="4"/>
        <v>1050</v>
      </c>
      <c r="H27" s="227">
        <f>'MB KITCHEN AND BAR PLUMBING '!H84</f>
        <v>4</v>
      </c>
      <c r="I27" s="215">
        <f t="shared" si="5"/>
        <v>4200</v>
      </c>
    </row>
    <row r="28" spans="1:9" s="1" customFormat="1" ht="15.6">
      <c r="A28" s="87" t="s">
        <v>21</v>
      </c>
      <c r="B28" s="39"/>
      <c r="C28" s="40" t="s">
        <v>4</v>
      </c>
      <c r="D28" s="41" t="s">
        <v>142</v>
      </c>
      <c r="E28" s="42">
        <v>2</v>
      </c>
      <c r="F28" s="43">
        <v>1575</v>
      </c>
      <c r="G28" s="157">
        <f t="shared" si="4"/>
        <v>3150</v>
      </c>
      <c r="H28" s="227">
        <f>'MB KITCHEN AND BAR PLUMBING '!H85</f>
        <v>3</v>
      </c>
      <c r="I28" s="215">
        <f t="shared" si="5"/>
        <v>4725</v>
      </c>
    </row>
    <row r="29" spans="1:9" s="72" customFormat="1" ht="15.6">
      <c r="A29" s="126" t="s">
        <v>23</v>
      </c>
      <c r="B29" s="66"/>
      <c r="C29" s="67" t="s">
        <v>5</v>
      </c>
      <c r="D29" s="68" t="s">
        <v>1</v>
      </c>
      <c r="E29" s="69"/>
      <c r="F29" s="70"/>
      <c r="G29" s="158">
        <f t="shared" si="4"/>
        <v>0</v>
      </c>
      <c r="H29" s="226"/>
      <c r="I29" s="213"/>
    </row>
    <row r="30" spans="1:9" s="72" customFormat="1" ht="15.6">
      <c r="A30" s="126" t="s">
        <v>24</v>
      </c>
      <c r="B30" s="66"/>
      <c r="C30" s="67" t="s">
        <v>6</v>
      </c>
      <c r="D30" s="68" t="s">
        <v>1</v>
      </c>
      <c r="E30" s="69"/>
      <c r="F30" s="70"/>
      <c r="G30" s="158">
        <f t="shared" si="4"/>
        <v>0</v>
      </c>
      <c r="H30" s="226"/>
      <c r="I30" s="213"/>
    </row>
    <row r="31" spans="1:9" s="72" customFormat="1" ht="15.6">
      <c r="A31" s="173" t="s">
        <v>25</v>
      </c>
      <c r="B31" s="66"/>
      <c r="C31" s="67" t="s">
        <v>52</v>
      </c>
      <c r="D31" s="68" t="s">
        <v>1</v>
      </c>
      <c r="E31" s="69"/>
      <c r="F31" s="70"/>
      <c r="G31" s="158">
        <f t="shared" si="4"/>
        <v>0</v>
      </c>
      <c r="H31" s="226"/>
      <c r="I31" s="213"/>
    </row>
    <row r="32" spans="1:9" s="1" customFormat="1" ht="15.6">
      <c r="A32" s="90"/>
      <c r="B32" s="39"/>
      <c r="C32" s="40"/>
      <c r="D32" s="41"/>
      <c r="E32" s="42"/>
      <c r="F32" s="43"/>
      <c r="G32" s="157"/>
      <c r="H32" s="224"/>
      <c r="I32" s="215"/>
    </row>
    <row r="33" spans="1:9" s="1" customFormat="1" ht="62.4">
      <c r="A33" s="88">
        <v>5</v>
      </c>
      <c r="B33" s="39" t="s">
        <v>66</v>
      </c>
      <c r="C33" s="40" t="s">
        <v>119</v>
      </c>
      <c r="D33" s="41"/>
      <c r="E33" s="42"/>
      <c r="F33" s="43"/>
      <c r="G33" s="157"/>
      <c r="H33" s="224"/>
      <c r="I33" s="215"/>
    </row>
    <row r="34" spans="1:9" s="1" customFormat="1" ht="15.6">
      <c r="A34" s="87" t="s">
        <v>19</v>
      </c>
      <c r="B34" s="39"/>
      <c r="C34" s="40" t="s">
        <v>9</v>
      </c>
      <c r="D34" s="41" t="s">
        <v>143</v>
      </c>
      <c r="E34" s="42">
        <v>63</v>
      </c>
      <c r="F34" s="43">
        <v>575</v>
      </c>
      <c r="G34" s="157">
        <f t="shared" ref="G34:G40" si="6">E34*F34</f>
        <v>36225</v>
      </c>
      <c r="H34" s="224">
        <f>'MB KITCHEN AND BAR PLUMBING '!H104</f>
        <v>61.279999999999987</v>
      </c>
      <c r="I34" s="215">
        <f t="shared" ref="I34:I38" si="7">H34*F34</f>
        <v>35235.999999999993</v>
      </c>
    </row>
    <row r="35" spans="1:9" s="1" customFormat="1" ht="10.199999999999999" hidden="1" customHeight="1">
      <c r="A35" s="87"/>
      <c r="B35" s="39"/>
      <c r="C35" s="40" t="s">
        <v>27</v>
      </c>
      <c r="D35" s="41" t="s">
        <v>143</v>
      </c>
      <c r="E35" s="42"/>
      <c r="F35" s="43">
        <v>400</v>
      </c>
      <c r="G35" s="157">
        <f t="shared" si="6"/>
        <v>0</v>
      </c>
      <c r="H35" s="224"/>
      <c r="I35" s="215">
        <f t="shared" si="7"/>
        <v>0</v>
      </c>
    </row>
    <row r="36" spans="1:9" s="1" customFormat="1" ht="15.6">
      <c r="A36" s="87" t="s">
        <v>20</v>
      </c>
      <c r="B36" s="39"/>
      <c r="C36" s="40" t="s">
        <v>28</v>
      </c>
      <c r="D36" s="41" t="s">
        <v>143</v>
      </c>
      <c r="E36" s="42">
        <v>37</v>
      </c>
      <c r="F36" s="43">
        <v>400</v>
      </c>
      <c r="G36" s="157">
        <f t="shared" si="6"/>
        <v>14800</v>
      </c>
      <c r="H36" s="224">
        <f>'MB KITCHEN AND BAR PLUMBING '!H112</f>
        <v>36.909999999999997</v>
      </c>
      <c r="I36" s="215">
        <f t="shared" si="7"/>
        <v>14763.999999999998</v>
      </c>
    </row>
    <row r="37" spans="1:9" s="1" customFormat="1" ht="5.4" hidden="1" customHeight="1">
      <c r="A37" s="87"/>
      <c r="B37" s="39"/>
      <c r="C37" s="40" t="s">
        <v>7</v>
      </c>
      <c r="D37" s="41" t="s">
        <v>143</v>
      </c>
      <c r="E37" s="42"/>
      <c r="F37" s="43"/>
      <c r="G37" s="157">
        <f t="shared" si="6"/>
        <v>0</v>
      </c>
      <c r="H37" s="224"/>
      <c r="I37" s="215">
        <f t="shared" si="7"/>
        <v>0</v>
      </c>
    </row>
    <row r="38" spans="1:9" s="72" customFormat="1" ht="15.6">
      <c r="A38" s="126" t="s">
        <v>21</v>
      </c>
      <c r="B38" s="66"/>
      <c r="C38" s="67" t="s">
        <v>6</v>
      </c>
      <c r="D38" s="68" t="s">
        <v>143</v>
      </c>
      <c r="E38" s="69">
        <v>55</v>
      </c>
      <c r="F38" s="70">
        <v>365</v>
      </c>
      <c r="G38" s="158">
        <f t="shared" si="6"/>
        <v>20075</v>
      </c>
      <c r="H38" s="226"/>
      <c r="I38" s="213">
        <f t="shared" si="7"/>
        <v>0</v>
      </c>
    </row>
    <row r="39" spans="1:9" s="1" customFormat="1" ht="15.6">
      <c r="A39" s="87"/>
      <c r="B39" s="39"/>
      <c r="C39" s="40"/>
      <c r="D39" s="41"/>
      <c r="E39" s="42"/>
      <c r="F39" s="43"/>
      <c r="G39" s="157"/>
      <c r="H39" s="224"/>
      <c r="I39" s="215"/>
    </row>
    <row r="40" spans="1:9" s="1" customFormat="1" ht="30" hidden="1" customHeight="1">
      <c r="A40" s="87" t="s">
        <v>20</v>
      </c>
      <c r="B40" s="39" t="s">
        <v>77</v>
      </c>
      <c r="C40" s="40" t="s">
        <v>78</v>
      </c>
      <c r="D40" s="41" t="s">
        <v>8</v>
      </c>
      <c r="E40" s="42"/>
      <c r="F40" s="43"/>
      <c r="G40" s="157">
        <f t="shared" si="6"/>
        <v>0</v>
      </c>
      <c r="H40" s="224"/>
      <c r="I40" s="215"/>
    </row>
    <row r="41" spans="1:9" s="72" customFormat="1" ht="46.8">
      <c r="A41" s="130">
        <v>6</v>
      </c>
      <c r="B41" s="66" t="s">
        <v>155</v>
      </c>
      <c r="C41" s="67" t="s">
        <v>64</v>
      </c>
      <c r="D41" s="68"/>
      <c r="E41" s="69"/>
      <c r="F41" s="70"/>
      <c r="G41" s="158"/>
      <c r="H41" s="226"/>
      <c r="I41" s="213"/>
    </row>
    <row r="42" spans="1:9" s="72" customFormat="1" ht="15.6">
      <c r="A42" s="126" t="s">
        <v>19</v>
      </c>
      <c r="B42" s="66"/>
      <c r="C42" s="67" t="s">
        <v>6</v>
      </c>
      <c r="D42" s="68" t="s">
        <v>143</v>
      </c>
      <c r="E42" s="69">
        <v>15</v>
      </c>
      <c r="F42" s="70">
        <v>105</v>
      </c>
      <c r="G42" s="158">
        <f>E42*F42</f>
        <v>1575</v>
      </c>
      <c r="H42" s="226"/>
      <c r="I42" s="213"/>
    </row>
    <row r="43" spans="1:9" s="1" customFormat="1" ht="15.6">
      <c r="A43" s="87"/>
      <c r="B43" s="39"/>
      <c r="C43" s="40"/>
      <c r="D43" s="41"/>
      <c r="E43" s="42"/>
      <c r="F43" s="43"/>
      <c r="G43" s="157"/>
      <c r="H43" s="224"/>
      <c r="I43" s="215"/>
    </row>
    <row r="44" spans="1:9" s="72" customFormat="1" ht="46.8">
      <c r="A44" s="92">
        <v>7</v>
      </c>
      <c r="B44" s="161" t="s">
        <v>76</v>
      </c>
      <c r="C44" s="67" t="s">
        <v>135</v>
      </c>
      <c r="D44" s="68" t="s">
        <v>142</v>
      </c>
      <c r="E44" s="69">
        <v>7</v>
      </c>
      <c r="F44" s="70">
        <v>1125</v>
      </c>
      <c r="G44" s="158">
        <f>E44*F44</f>
        <v>7875</v>
      </c>
      <c r="H44" s="226"/>
      <c r="I44" s="213"/>
    </row>
    <row r="45" spans="1:9" s="1" customFormat="1" ht="46.8" hidden="1">
      <c r="A45" s="88">
        <v>7</v>
      </c>
      <c r="B45" s="39" t="s">
        <v>75</v>
      </c>
      <c r="C45" s="40" t="s">
        <v>120</v>
      </c>
      <c r="D45" s="41" t="s">
        <v>1</v>
      </c>
      <c r="E45" s="42"/>
      <c r="F45" s="43"/>
      <c r="G45" s="157">
        <f>E45*F45</f>
        <v>0</v>
      </c>
      <c r="H45" s="224"/>
      <c r="I45" s="215"/>
    </row>
    <row r="46" spans="1:9" s="1" customFormat="1" ht="31.2" hidden="1">
      <c r="A46" s="88">
        <v>9</v>
      </c>
      <c r="B46" s="39" t="s">
        <v>65</v>
      </c>
      <c r="C46" s="40" t="s">
        <v>121</v>
      </c>
      <c r="D46" s="41"/>
      <c r="E46" s="42"/>
      <c r="F46" s="43"/>
      <c r="G46" s="157">
        <f>E46*F46</f>
        <v>0</v>
      </c>
      <c r="H46" s="224"/>
      <c r="I46" s="215"/>
    </row>
    <row r="47" spans="1:9" s="1" customFormat="1" ht="17.25" customHeight="1">
      <c r="A47" s="88">
        <v>8</v>
      </c>
      <c r="B47" s="39" t="s">
        <v>60</v>
      </c>
      <c r="C47" s="40" t="s">
        <v>61</v>
      </c>
      <c r="D47" s="41" t="s">
        <v>142</v>
      </c>
      <c r="E47" s="42">
        <v>7</v>
      </c>
      <c r="F47" s="43">
        <v>575</v>
      </c>
      <c r="G47" s="157">
        <f>E47*F47</f>
        <v>4025</v>
      </c>
      <c r="H47" s="227">
        <f>'MB KITCHEN AND BAR PLUMBING '!H126</f>
        <v>3</v>
      </c>
      <c r="I47" s="215">
        <f>H47*F47</f>
        <v>1725</v>
      </c>
    </row>
    <row r="48" spans="1:9" s="1" customFormat="1" ht="15.6">
      <c r="A48" s="89"/>
      <c r="B48" s="39"/>
      <c r="C48" s="40"/>
      <c r="D48" s="41"/>
      <c r="E48" s="42"/>
      <c r="F48" s="43"/>
      <c r="G48" s="157"/>
      <c r="H48" s="224"/>
      <c r="I48" s="215"/>
    </row>
    <row r="49" spans="1:9" s="1" customFormat="1" ht="46.8" hidden="1">
      <c r="A49" s="88">
        <v>8</v>
      </c>
      <c r="B49" s="39" t="s">
        <v>29</v>
      </c>
      <c r="C49" s="40" t="s">
        <v>122</v>
      </c>
      <c r="D49" s="41"/>
      <c r="E49" s="42"/>
      <c r="F49" s="43"/>
      <c r="G49" s="157"/>
      <c r="H49" s="224"/>
      <c r="I49" s="215"/>
    </row>
    <row r="50" spans="1:9" s="1" customFormat="1" ht="15.6" hidden="1">
      <c r="A50" s="89" t="s">
        <v>19</v>
      </c>
      <c r="B50" s="39"/>
      <c r="C50" s="40" t="s">
        <v>26</v>
      </c>
      <c r="D50" s="41" t="s">
        <v>1</v>
      </c>
      <c r="E50" s="42"/>
      <c r="F50" s="43"/>
      <c r="G50" s="157">
        <f>E50*F50</f>
        <v>0</v>
      </c>
      <c r="H50" s="228"/>
      <c r="I50" s="215"/>
    </row>
    <row r="51" spans="1:9" s="1" customFormat="1" ht="15.6" hidden="1">
      <c r="A51" s="89" t="s">
        <v>19</v>
      </c>
      <c r="B51" s="39"/>
      <c r="C51" s="40" t="s">
        <v>30</v>
      </c>
      <c r="D51" s="41" t="s">
        <v>1</v>
      </c>
      <c r="E51" s="42"/>
      <c r="F51" s="43"/>
      <c r="G51" s="157">
        <f t="shared" ref="G51:G88" si="8">E51*F51</f>
        <v>0</v>
      </c>
      <c r="H51" s="224"/>
      <c r="I51" s="215"/>
    </row>
    <row r="52" spans="1:9" s="1" customFormat="1" ht="15.6" hidden="1">
      <c r="A52" s="89" t="s">
        <v>21</v>
      </c>
      <c r="B52" s="39"/>
      <c r="C52" s="40" t="s">
        <v>28</v>
      </c>
      <c r="D52" s="41" t="s">
        <v>1</v>
      </c>
      <c r="E52" s="42"/>
      <c r="F52" s="43"/>
      <c r="G52" s="157">
        <f t="shared" si="8"/>
        <v>0</v>
      </c>
      <c r="H52" s="224"/>
      <c r="I52" s="215"/>
    </row>
    <row r="53" spans="1:9" s="1" customFormat="1" ht="15.6" hidden="1">
      <c r="A53" s="89"/>
      <c r="B53" s="39"/>
      <c r="C53" s="40"/>
      <c r="D53" s="41"/>
      <c r="E53" s="42"/>
      <c r="F53" s="43"/>
      <c r="G53" s="157"/>
      <c r="H53" s="224"/>
      <c r="I53" s="215"/>
    </row>
    <row r="54" spans="1:9" s="1" customFormat="1" ht="62.4" hidden="1">
      <c r="A54" s="89" t="s">
        <v>22</v>
      </c>
      <c r="B54" s="39" t="s">
        <v>31</v>
      </c>
      <c r="C54" s="40" t="s">
        <v>51</v>
      </c>
      <c r="D54" s="41" t="s">
        <v>1</v>
      </c>
      <c r="E54" s="42"/>
      <c r="F54" s="43"/>
      <c r="G54" s="157">
        <f t="shared" si="8"/>
        <v>0</v>
      </c>
      <c r="H54" s="224"/>
      <c r="I54" s="215"/>
    </row>
    <row r="55" spans="1:9" s="1" customFormat="1" ht="78">
      <c r="A55" s="91">
        <v>9</v>
      </c>
      <c r="B55" s="39" t="s">
        <v>62</v>
      </c>
      <c r="C55" s="40" t="s">
        <v>71</v>
      </c>
      <c r="D55" s="41"/>
      <c r="E55" s="42"/>
      <c r="F55" s="43"/>
      <c r="G55" s="157"/>
      <c r="H55" s="224"/>
      <c r="I55" s="215"/>
    </row>
    <row r="56" spans="1:9" s="1" customFormat="1" ht="15.6">
      <c r="A56" s="87" t="s">
        <v>19</v>
      </c>
      <c r="B56" s="39"/>
      <c r="C56" s="40" t="s">
        <v>90</v>
      </c>
      <c r="D56" s="41" t="s">
        <v>142</v>
      </c>
      <c r="E56" s="42">
        <v>6</v>
      </c>
      <c r="F56" s="43">
        <v>5250</v>
      </c>
      <c r="G56" s="157">
        <f>E56*F56</f>
        <v>31500</v>
      </c>
      <c r="H56" s="227">
        <f>'MB KITCHEN AND BAR PLUMBING '!H138</f>
        <v>12</v>
      </c>
      <c r="I56" s="215">
        <f>H56*F56</f>
        <v>63000</v>
      </c>
    </row>
    <row r="57" spans="1:9" s="1" customFormat="1" ht="15.6">
      <c r="A57" s="87" t="s">
        <v>20</v>
      </c>
      <c r="B57" s="39"/>
      <c r="C57" s="40" t="s">
        <v>91</v>
      </c>
      <c r="D57" s="41" t="s">
        <v>142</v>
      </c>
      <c r="E57" s="42">
        <v>2</v>
      </c>
      <c r="F57" s="43">
        <v>16700</v>
      </c>
      <c r="G57" s="157">
        <f>E57*F57</f>
        <v>33400</v>
      </c>
      <c r="H57" s="227">
        <f>'MB KITCHEN AND BAR PLUMBING '!H145</f>
        <v>2</v>
      </c>
      <c r="I57" s="215">
        <f>H57*F57</f>
        <v>33400</v>
      </c>
    </row>
    <row r="58" spans="1:9" s="1" customFormat="1" ht="15.6" hidden="1">
      <c r="A58" s="87" t="s">
        <v>21</v>
      </c>
      <c r="B58" s="39"/>
      <c r="C58" s="40" t="s">
        <v>87</v>
      </c>
      <c r="D58" s="41" t="s">
        <v>1</v>
      </c>
      <c r="E58" s="42"/>
      <c r="F58" s="43"/>
      <c r="G58" s="157">
        <f>E58*F58</f>
        <v>0</v>
      </c>
      <c r="H58" s="224"/>
      <c r="I58" s="215"/>
    </row>
    <row r="59" spans="1:9" s="1" customFormat="1" ht="15.6" hidden="1">
      <c r="A59" s="87"/>
      <c r="B59" s="39"/>
      <c r="C59" s="40" t="s">
        <v>82</v>
      </c>
      <c r="D59" s="41" t="s">
        <v>1</v>
      </c>
      <c r="E59" s="42"/>
      <c r="F59" s="43"/>
      <c r="G59" s="157">
        <f>E59*F59</f>
        <v>0</v>
      </c>
      <c r="H59" s="224"/>
      <c r="I59" s="215"/>
    </row>
    <row r="60" spans="1:9" s="1" customFormat="1" ht="15.6">
      <c r="A60" s="87"/>
      <c r="B60" s="39"/>
      <c r="C60" s="40"/>
      <c r="D60" s="41"/>
      <c r="E60" s="42"/>
      <c r="F60" s="43"/>
      <c r="G60" s="157"/>
      <c r="H60" s="224"/>
      <c r="I60" s="216"/>
    </row>
    <row r="61" spans="1:9" s="1" customFormat="1" ht="46.8" hidden="1">
      <c r="A61" s="91">
        <v>10</v>
      </c>
      <c r="B61" s="39" t="s">
        <v>32</v>
      </c>
      <c r="C61" s="40" t="s">
        <v>67</v>
      </c>
      <c r="D61" s="41" t="s">
        <v>1</v>
      </c>
      <c r="E61" s="42"/>
      <c r="F61" s="43"/>
      <c r="G61" s="157">
        <f t="shared" si="8"/>
        <v>0</v>
      </c>
      <c r="H61" s="229"/>
      <c r="I61" s="215"/>
    </row>
    <row r="62" spans="1:9" s="1" customFormat="1" ht="62.4" hidden="1">
      <c r="A62" s="91">
        <v>10</v>
      </c>
      <c r="B62" s="39" t="s">
        <v>33</v>
      </c>
      <c r="C62" s="40" t="s">
        <v>123</v>
      </c>
      <c r="D62" s="41" t="s">
        <v>1</v>
      </c>
      <c r="E62" s="42"/>
      <c r="F62" s="43"/>
      <c r="G62" s="157">
        <f>E62*F62</f>
        <v>0</v>
      </c>
      <c r="H62" s="229" t="s">
        <v>72</v>
      </c>
      <c r="I62" s="215"/>
    </row>
    <row r="63" spans="1:9" ht="62.4" hidden="1">
      <c r="A63" s="88">
        <v>11</v>
      </c>
      <c r="B63" s="39" t="s">
        <v>34</v>
      </c>
      <c r="C63" s="40" t="s">
        <v>124</v>
      </c>
      <c r="D63" s="41" t="s">
        <v>1</v>
      </c>
      <c r="E63" s="42"/>
      <c r="F63" s="43"/>
      <c r="G63" s="157">
        <f t="shared" si="8"/>
        <v>0</v>
      </c>
      <c r="H63" s="229" t="s">
        <v>72</v>
      </c>
      <c r="I63" s="217"/>
    </row>
    <row r="64" spans="1:9" ht="62.4" hidden="1">
      <c r="A64" s="88">
        <v>12</v>
      </c>
      <c r="B64" s="39" t="s">
        <v>35</v>
      </c>
      <c r="C64" s="40" t="s">
        <v>125</v>
      </c>
      <c r="D64" s="41" t="s">
        <v>1</v>
      </c>
      <c r="E64" s="42"/>
      <c r="F64" s="43"/>
      <c r="G64" s="157">
        <f t="shared" si="8"/>
        <v>0</v>
      </c>
      <c r="H64" s="229" t="s">
        <v>72</v>
      </c>
      <c r="I64" s="217"/>
    </row>
    <row r="65" spans="1:9" ht="62.4" hidden="1">
      <c r="A65" s="88">
        <v>13</v>
      </c>
      <c r="B65" s="39" t="s">
        <v>36</v>
      </c>
      <c r="C65" s="40" t="s">
        <v>126</v>
      </c>
      <c r="D65" s="41" t="s">
        <v>1</v>
      </c>
      <c r="E65" s="42"/>
      <c r="F65" s="43"/>
      <c r="G65" s="157">
        <f t="shared" si="8"/>
        <v>0</v>
      </c>
      <c r="H65" s="229" t="s">
        <v>72</v>
      </c>
      <c r="I65" s="217"/>
    </row>
    <row r="66" spans="1:9" s="124" customFormat="1" ht="15.6">
      <c r="A66" s="92">
        <v>10</v>
      </c>
      <c r="B66" s="66" t="s">
        <v>37</v>
      </c>
      <c r="C66" s="123" t="s">
        <v>146</v>
      </c>
      <c r="D66" s="68" t="s">
        <v>142</v>
      </c>
      <c r="E66" s="69">
        <v>11</v>
      </c>
      <c r="F66" s="70">
        <v>2450</v>
      </c>
      <c r="G66" s="158">
        <f t="shared" si="8"/>
        <v>26950</v>
      </c>
      <c r="H66" s="230">
        <v>0</v>
      </c>
      <c r="I66" s="172">
        <f>H66*F66</f>
        <v>0</v>
      </c>
    </row>
    <row r="67" spans="1:9" s="124" customFormat="1" ht="15.6">
      <c r="A67" s="92">
        <v>11</v>
      </c>
      <c r="B67" s="66" t="s">
        <v>55</v>
      </c>
      <c r="C67" s="123" t="s">
        <v>147</v>
      </c>
      <c r="D67" s="68" t="s">
        <v>142</v>
      </c>
      <c r="E67" s="69">
        <v>4</v>
      </c>
      <c r="F67" s="70">
        <v>1580</v>
      </c>
      <c r="G67" s="158">
        <f t="shared" si="8"/>
        <v>6320</v>
      </c>
      <c r="H67" s="230">
        <v>0</v>
      </c>
      <c r="I67" s="172">
        <f>H67*F67</f>
        <v>0</v>
      </c>
    </row>
    <row r="68" spans="1:9" ht="15.6">
      <c r="A68" s="88">
        <v>12</v>
      </c>
      <c r="B68" s="39" t="s">
        <v>38</v>
      </c>
      <c r="C68" s="46" t="s">
        <v>127</v>
      </c>
      <c r="D68" s="41" t="s">
        <v>142</v>
      </c>
      <c r="E68" s="42">
        <v>17</v>
      </c>
      <c r="F68" s="43">
        <v>1875</v>
      </c>
      <c r="G68" s="157">
        <f t="shared" si="8"/>
        <v>31875</v>
      </c>
      <c r="H68" s="231">
        <f>'MB KITCHEN AND BAR PLUMBING '!H162</f>
        <v>17</v>
      </c>
      <c r="I68" s="217">
        <f>H68*F68</f>
        <v>31875</v>
      </c>
    </row>
    <row r="69" spans="1:9" s="124" customFormat="1" ht="15.6">
      <c r="A69" s="92">
        <v>18</v>
      </c>
      <c r="B69" s="66" t="s">
        <v>39</v>
      </c>
      <c r="C69" s="67" t="s">
        <v>148</v>
      </c>
      <c r="D69" s="68" t="s">
        <v>142</v>
      </c>
      <c r="E69" s="69"/>
      <c r="F69" s="70"/>
      <c r="G69" s="158">
        <f t="shared" si="8"/>
        <v>0</v>
      </c>
      <c r="H69" s="232"/>
      <c r="I69" s="172"/>
    </row>
    <row r="70" spans="1:9" s="124" customFormat="1" ht="15.6">
      <c r="A70" s="92">
        <v>19</v>
      </c>
      <c r="B70" s="66" t="s">
        <v>39</v>
      </c>
      <c r="C70" s="67" t="s">
        <v>149</v>
      </c>
      <c r="D70" s="68" t="s">
        <v>142</v>
      </c>
      <c r="E70" s="69"/>
      <c r="F70" s="70"/>
      <c r="G70" s="158">
        <f t="shared" si="8"/>
        <v>0</v>
      </c>
      <c r="H70" s="230"/>
      <c r="I70" s="172"/>
    </row>
    <row r="71" spans="1:9" ht="15.6">
      <c r="A71" s="88"/>
      <c r="B71" s="39"/>
      <c r="C71" s="40"/>
      <c r="D71" s="41"/>
      <c r="E71" s="42"/>
      <c r="F71" s="43"/>
      <c r="G71" s="157"/>
      <c r="H71" s="228"/>
      <c r="I71" s="217"/>
    </row>
    <row r="72" spans="1:9" ht="46.8">
      <c r="A72" s="88">
        <v>13</v>
      </c>
      <c r="B72" s="39" t="s">
        <v>40</v>
      </c>
      <c r="C72" s="40" t="s">
        <v>128</v>
      </c>
      <c r="D72" s="41" t="s">
        <v>142</v>
      </c>
      <c r="E72" s="42">
        <v>2</v>
      </c>
      <c r="F72" s="43">
        <v>13500</v>
      </c>
      <c r="G72" s="157">
        <f t="shared" si="8"/>
        <v>27000</v>
      </c>
      <c r="H72" s="233">
        <f>'MB KITCHEN AND BAR PLUMBING '!H167</f>
        <v>2</v>
      </c>
      <c r="I72" s="218">
        <f>H72*F72</f>
        <v>27000</v>
      </c>
    </row>
    <row r="73" spans="1:9" s="124" customFormat="1" ht="46.8">
      <c r="A73" s="92">
        <v>18</v>
      </c>
      <c r="B73" s="66" t="s">
        <v>40</v>
      </c>
      <c r="C73" s="67" t="s">
        <v>164</v>
      </c>
      <c r="D73" s="68" t="s">
        <v>142</v>
      </c>
      <c r="E73" s="69"/>
      <c r="F73" s="70"/>
      <c r="G73" s="158">
        <f>E73*F73</f>
        <v>0</v>
      </c>
      <c r="H73" s="230"/>
      <c r="I73" s="172"/>
    </row>
    <row r="74" spans="1:9" s="124" customFormat="1" ht="46.8">
      <c r="A74" s="92">
        <v>27</v>
      </c>
      <c r="B74" s="66" t="s">
        <v>40</v>
      </c>
      <c r="C74" s="67" t="s">
        <v>165</v>
      </c>
      <c r="D74" s="68" t="s">
        <v>142</v>
      </c>
      <c r="E74" s="69"/>
      <c r="F74" s="70"/>
      <c r="G74" s="158">
        <f t="shared" si="8"/>
        <v>0</v>
      </c>
      <c r="H74" s="230"/>
      <c r="I74" s="172"/>
    </row>
    <row r="75" spans="1:9" s="124" customFormat="1" ht="46.8">
      <c r="A75" s="92"/>
      <c r="B75" s="66"/>
      <c r="C75" s="67" t="s">
        <v>83</v>
      </c>
      <c r="D75" s="68" t="s">
        <v>142</v>
      </c>
      <c r="E75" s="69"/>
      <c r="F75" s="70"/>
      <c r="G75" s="158">
        <f>E75*F75</f>
        <v>0</v>
      </c>
      <c r="H75" s="230"/>
      <c r="I75" s="172"/>
    </row>
    <row r="76" spans="1:9" ht="15.6">
      <c r="A76" s="88"/>
      <c r="B76" s="39"/>
      <c r="C76" s="40"/>
      <c r="D76" s="41"/>
      <c r="E76" s="42"/>
      <c r="F76" s="43"/>
      <c r="G76" s="157"/>
      <c r="H76" s="228"/>
      <c r="I76" s="217"/>
    </row>
    <row r="77" spans="1:9" s="124" customFormat="1" ht="15.6" hidden="1">
      <c r="A77" s="92">
        <v>19</v>
      </c>
      <c r="B77" s="66" t="s">
        <v>41</v>
      </c>
      <c r="C77" s="123" t="s">
        <v>151</v>
      </c>
      <c r="D77" s="68" t="s">
        <v>142</v>
      </c>
      <c r="E77" s="69"/>
      <c r="F77" s="128"/>
      <c r="G77" s="158">
        <f t="shared" si="8"/>
        <v>0</v>
      </c>
      <c r="H77" s="234" t="s">
        <v>73</v>
      </c>
      <c r="I77" s="172"/>
    </row>
    <row r="78" spans="1:9" s="124" customFormat="1" ht="15.6" hidden="1">
      <c r="A78" s="92">
        <v>20</v>
      </c>
      <c r="B78" s="66" t="s">
        <v>42</v>
      </c>
      <c r="C78" s="123" t="s">
        <v>152</v>
      </c>
      <c r="D78" s="68" t="s">
        <v>142</v>
      </c>
      <c r="E78" s="69"/>
      <c r="F78" s="128"/>
      <c r="G78" s="158">
        <f t="shared" si="8"/>
        <v>0</v>
      </c>
      <c r="H78" s="234" t="s">
        <v>73</v>
      </c>
      <c r="I78" s="172"/>
    </row>
    <row r="79" spans="1:9" s="124" customFormat="1" ht="15.6" hidden="1">
      <c r="A79" s="92">
        <v>21</v>
      </c>
      <c r="B79" s="66" t="s">
        <v>43</v>
      </c>
      <c r="C79" s="123" t="s">
        <v>153</v>
      </c>
      <c r="D79" s="68" t="s">
        <v>142</v>
      </c>
      <c r="E79" s="69"/>
      <c r="F79" s="128"/>
      <c r="G79" s="158">
        <f t="shared" si="8"/>
        <v>0</v>
      </c>
      <c r="H79" s="234" t="s">
        <v>73</v>
      </c>
      <c r="I79" s="172"/>
    </row>
    <row r="80" spans="1:9" s="124" customFormat="1" ht="31.2" hidden="1">
      <c r="A80" s="92">
        <v>22</v>
      </c>
      <c r="B80" s="66" t="s">
        <v>44</v>
      </c>
      <c r="C80" s="123" t="s">
        <v>154</v>
      </c>
      <c r="D80" s="68" t="s">
        <v>142</v>
      </c>
      <c r="E80" s="69"/>
      <c r="F80" s="128"/>
      <c r="G80" s="158">
        <f t="shared" si="8"/>
        <v>0</v>
      </c>
      <c r="H80" s="234" t="s">
        <v>74</v>
      </c>
      <c r="I80" s="172"/>
    </row>
    <row r="81" spans="1:9" ht="15.6">
      <c r="A81" s="88"/>
      <c r="B81" s="39"/>
      <c r="C81" s="46"/>
      <c r="D81" s="41"/>
      <c r="E81" s="42"/>
      <c r="F81" s="47"/>
      <c r="G81" s="157"/>
      <c r="H81" s="228"/>
      <c r="I81" s="217"/>
    </row>
    <row r="82" spans="1:9" ht="15.6">
      <c r="A82" s="88">
        <v>14</v>
      </c>
      <c r="B82" s="48" t="s">
        <v>45</v>
      </c>
      <c r="C82" s="46" t="s">
        <v>129</v>
      </c>
      <c r="D82" s="41" t="s">
        <v>142</v>
      </c>
      <c r="E82" s="42">
        <v>3</v>
      </c>
      <c r="F82" s="43">
        <v>4450</v>
      </c>
      <c r="G82" s="157">
        <f t="shared" si="8"/>
        <v>13350</v>
      </c>
      <c r="H82" s="231">
        <f>'MB KITCHEN AND BAR PLUMBING '!H183</f>
        <v>5</v>
      </c>
      <c r="I82" s="217">
        <f>H82*F82</f>
        <v>22250</v>
      </c>
    </row>
    <row r="83" spans="1:9" ht="15.6">
      <c r="A83" s="88"/>
      <c r="B83" s="48"/>
      <c r="C83" s="46"/>
      <c r="D83" s="41"/>
      <c r="E83" s="42"/>
      <c r="F83" s="43"/>
      <c r="G83" s="157"/>
      <c r="H83" s="228"/>
      <c r="I83" s="217"/>
    </row>
    <row r="84" spans="1:9" ht="15.6">
      <c r="A84" s="88">
        <v>15</v>
      </c>
      <c r="B84" s="48" t="s">
        <v>94</v>
      </c>
      <c r="C84" s="46" t="s">
        <v>93</v>
      </c>
      <c r="D84" s="41" t="s">
        <v>142</v>
      </c>
      <c r="E84" s="42">
        <v>3</v>
      </c>
      <c r="F84" s="43">
        <v>3840</v>
      </c>
      <c r="G84" s="157">
        <f t="shared" si="8"/>
        <v>11520</v>
      </c>
      <c r="H84" s="231">
        <f>'MB KITCHEN AND BAR PLUMBING '!H186</f>
        <v>1</v>
      </c>
      <c r="I84" s="217">
        <f>H84*F84</f>
        <v>3840</v>
      </c>
    </row>
    <row r="85" spans="1:9" ht="15.6">
      <c r="A85" s="88"/>
      <c r="B85" s="48"/>
      <c r="C85" s="49"/>
      <c r="D85" s="41"/>
      <c r="E85" s="42"/>
      <c r="F85" s="50"/>
      <c r="G85" s="157"/>
      <c r="H85" s="228"/>
      <c r="I85" s="217"/>
    </row>
    <row r="86" spans="1:9" ht="15.6">
      <c r="A86" s="88">
        <v>16</v>
      </c>
      <c r="B86" s="48" t="s">
        <v>92</v>
      </c>
      <c r="C86" s="46" t="s">
        <v>95</v>
      </c>
      <c r="D86" s="41" t="s">
        <v>142</v>
      </c>
      <c r="E86" s="42">
        <v>2</v>
      </c>
      <c r="F86" s="43">
        <v>5000</v>
      </c>
      <c r="G86" s="157">
        <f t="shared" si="8"/>
        <v>10000</v>
      </c>
      <c r="H86" s="231">
        <f>'MB KITCHEN AND BAR PLUMBING '!H191</f>
        <v>2</v>
      </c>
      <c r="I86" s="217">
        <f>H86*F86</f>
        <v>10000</v>
      </c>
    </row>
    <row r="87" spans="1:9" ht="15.6">
      <c r="A87" s="88"/>
      <c r="B87" s="48"/>
      <c r="C87" s="46"/>
      <c r="D87" s="41"/>
      <c r="E87" s="42"/>
      <c r="F87" s="47"/>
      <c r="G87" s="157"/>
      <c r="H87" s="228"/>
      <c r="I87" s="217"/>
    </row>
    <row r="88" spans="1:9" ht="15.6">
      <c r="A88" s="88">
        <v>15</v>
      </c>
      <c r="B88" s="51" t="s">
        <v>80</v>
      </c>
      <c r="C88" s="40" t="s">
        <v>130</v>
      </c>
      <c r="D88" s="41" t="s">
        <v>142</v>
      </c>
      <c r="E88" s="42">
        <v>10</v>
      </c>
      <c r="F88" s="43">
        <v>1000</v>
      </c>
      <c r="G88" s="157">
        <f t="shared" si="8"/>
        <v>10000</v>
      </c>
      <c r="H88" s="231">
        <f>'MB KITCHEN AND BAR PLUMBING '!H193</f>
        <v>10</v>
      </c>
      <c r="I88" s="217">
        <f>H88*F88</f>
        <v>10000</v>
      </c>
    </row>
    <row r="89" spans="1:9" ht="15.6">
      <c r="A89" s="88"/>
      <c r="B89" s="51"/>
      <c r="C89" s="40"/>
      <c r="D89" s="41"/>
      <c r="E89" s="42"/>
      <c r="F89" s="43"/>
      <c r="G89" s="157"/>
      <c r="H89" s="228"/>
      <c r="I89" s="217"/>
    </row>
    <row r="90" spans="1:9" ht="62.4" hidden="1">
      <c r="A90" s="88">
        <v>33</v>
      </c>
      <c r="B90" s="48" t="s">
        <v>46</v>
      </c>
      <c r="C90" s="40" t="s">
        <v>59</v>
      </c>
      <c r="D90" s="41"/>
      <c r="E90" s="42"/>
      <c r="F90" s="52"/>
      <c r="G90" s="159"/>
      <c r="H90" s="228"/>
      <c r="I90" s="217"/>
    </row>
    <row r="91" spans="1:9" ht="15.6" hidden="1">
      <c r="A91" s="89">
        <v>34</v>
      </c>
      <c r="B91" s="48"/>
      <c r="C91" s="40" t="s">
        <v>56</v>
      </c>
      <c r="D91" s="41" t="s">
        <v>81</v>
      </c>
      <c r="E91" s="42"/>
      <c r="F91" s="53"/>
      <c r="G91" s="160">
        <f t="shared" ref="G91:G105" si="9">E91*F91</f>
        <v>0</v>
      </c>
      <c r="H91" s="228"/>
      <c r="I91" s="217"/>
    </row>
    <row r="92" spans="1:9" ht="15.6" hidden="1">
      <c r="A92" s="89">
        <v>35</v>
      </c>
      <c r="B92" s="48"/>
      <c r="C92" s="40" t="s">
        <v>57</v>
      </c>
      <c r="D92" s="41" t="s">
        <v>1</v>
      </c>
      <c r="E92" s="42"/>
      <c r="F92" s="53"/>
      <c r="G92" s="160">
        <f t="shared" si="9"/>
        <v>0</v>
      </c>
      <c r="H92" s="228"/>
      <c r="I92" s="217"/>
    </row>
    <row r="93" spans="1:9" ht="31.2">
      <c r="A93" s="91">
        <v>16</v>
      </c>
      <c r="B93" s="48" t="s">
        <v>47</v>
      </c>
      <c r="C93" s="40" t="s">
        <v>131</v>
      </c>
      <c r="D93" s="41" t="s">
        <v>142</v>
      </c>
      <c r="E93" s="42">
        <v>6</v>
      </c>
      <c r="F93" s="53">
        <v>2400</v>
      </c>
      <c r="G93" s="160">
        <f t="shared" si="9"/>
        <v>14400</v>
      </c>
      <c r="H93" s="231">
        <f>'MB KITCHEN AND BAR PLUMBING '!H198</f>
        <v>8</v>
      </c>
      <c r="I93" s="217">
        <f>H93*F93</f>
        <v>19200</v>
      </c>
    </row>
    <row r="94" spans="1:9" ht="15.6">
      <c r="A94" s="91"/>
      <c r="B94" s="48"/>
      <c r="C94" s="40"/>
      <c r="D94" s="41"/>
      <c r="E94" s="42"/>
      <c r="F94" s="53"/>
      <c r="G94" s="160"/>
      <c r="H94" s="228"/>
      <c r="I94" s="217"/>
    </row>
    <row r="95" spans="1:9" ht="46.8">
      <c r="A95" s="88">
        <v>17</v>
      </c>
      <c r="B95" s="48" t="s">
        <v>48</v>
      </c>
      <c r="C95" s="40" t="s">
        <v>63</v>
      </c>
      <c r="D95" s="41"/>
      <c r="E95" s="42"/>
      <c r="F95" s="53"/>
      <c r="G95" s="160"/>
      <c r="H95" s="228"/>
      <c r="I95" s="217"/>
    </row>
    <row r="96" spans="1:9" ht="15.6">
      <c r="A96" s="89" t="s">
        <v>19</v>
      </c>
      <c r="B96" s="48"/>
      <c r="C96" s="40" t="s">
        <v>85</v>
      </c>
      <c r="D96" s="41" t="s">
        <v>142</v>
      </c>
      <c r="E96" s="42">
        <v>3</v>
      </c>
      <c r="F96" s="53">
        <v>10500</v>
      </c>
      <c r="G96" s="160">
        <f t="shared" si="9"/>
        <v>31500</v>
      </c>
      <c r="H96" s="231">
        <f>'MB KITCHEN AND BAR PLUMBING '!H201</f>
        <v>2</v>
      </c>
      <c r="I96" s="217">
        <f>H96*F96</f>
        <v>21000</v>
      </c>
    </row>
    <row r="97" spans="1:46" ht="15.6">
      <c r="A97" s="89">
        <v>37</v>
      </c>
      <c r="B97" s="54"/>
      <c r="C97" s="40" t="s">
        <v>49</v>
      </c>
      <c r="D97" s="41" t="s">
        <v>142</v>
      </c>
      <c r="E97" s="42"/>
      <c r="F97" s="53"/>
      <c r="G97" s="160">
        <f t="shared" si="9"/>
        <v>0</v>
      </c>
      <c r="H97" s="228"/>
      <c r="I97" s="217"/>
    </row>
    <row r="98" spans="1:46" ht="15.6">
      <c r="A98" s="89"/>
      <c r="B98" s="54"/>
      <c r="C98" s="40"/>
      <c r="D98" s="41"/>
      <c r="E98" s="42"/>
      <c r="F98" s="53"/>
      <c r="G98" s="160"/>
      <c r="H98" s="228"/>
      <c r="I98" s="217"/>
    </row>
    <row r="99" spans="1:46" s="124" customFormat="1" ht="31.2" hidden="1">
      <c r="A99" s="134" t="s">
        <v>19</v>
      </c>
      <c r="B99" s="135" t="s">
        <v>53</v>
      </c>
      <c r="C99" s="67" t="s">
        <v>54</v>
      </c>
      <c r="D99" s="68" t="s">
        <v>142</v>
      </c>
      <c r="E99" s="69"/>
      <c r="F99" s="133"/>
      <c r="G99" s="155">
        <f t="shared" si="9"/>
        <v>0</v>
      </c>
      <c r="H99" s="230"/>
      <c r="I99" s="172">
        <f>H99*F99</f>
        <v>0</v>
      </c>
    </row>
    <row r="100" spans="1:46" s="124" customFormat="1" ht="31.2" hidden="1">
      <c r="A100" s="136" t="s">
        <v>20</v>
      </c>
      <c r="B100" s="135" t="s">
        <v>58</v>
      </c>
      <c r="C100" s="67" t="s">
        <v>58</v>
      </c>
      <c r="D100" s="68" t="s">
        <v>142</v>
      </c>
      <c r="E100" s="69"/>
      <c r="F100" s="133"/>
      <c r="G100" s="155">
        <f t="shared" si="9"/>
        <v>0</v>
      </c>
      <c r="H100" s="230"/>
      <c r="I100" s="219">
        <f>H100*F100</f>
        <v>0</v>
      </c>
    </row>
    <row r="101" spans="1:46" ht="15.6">
      <c r="A101" s="93">
        <v>18</v>
      </c>
      <c r="B101" s="54" t="s">
        <v>70</v>
      </c>
      <c r="C101" s="55" t="s">
        <v>96</v>
      </c>
      <c r="D101" s="41" t="s">
        <v>142</v>
      </c>
      <c r="E101" s="42">
        <v>2</v>
      </c>
      <c r="F101" s="53">
        <v>1000</v>
      </c>
      <c r="G101" s="160">
        <f t="shared" si="9"/>
        <v>2000</v>
      </c>
      <c r="H101" s="231">
        <f>'MB KITCHEN AND BAR PLUMBING '!H206</f>
        <v>1</v>
      </c>
      <c r="I101" s="218">
        <f>H101*F101</f>
        <v>1000</v>
      </c>
    </row>
    <row r="102" spans="1:46" ht="15.6">
      <c r="A102" s="93"/>
      <c r="B102" s="54"/>
      <c r="C102" s="55"/>
      <c r="D102" s="41"/>
      <c r="E102" s="42"/>
      <c r="F102" s="53"/>
      <c r="G102" s="160"/>
      <c r="H102" s="228"/>
      <c r="I102" s="217"/>
    </row>
    <row r="103" spans="1:46" ht="15.6">
      <c r="A103" s="93">
        <v>19</v>
      </c>
      <c r="B103" s="54" t="s">
        <v>100</v>
      </c>
      <c r="C103" s="55" t="s">
        <v>97</v>
      </c>
      <c r="D103" s="41" t="s">
        <v>142</v>
      </c>
      <c r="E103" s="42">
        <v>1</v>
      </c>
      <c r="F103" s="53">
        <v>10000</v>
      </c>
      <c r="G103" s="160">
        <f t="shared" si="9"/>
        <v>10000</v>
      </c>
      <c r="H103" s="231">
        <f>'MB KITCHEN AND BAR PLUMBING '!H208</f>
        <v>1</v>
      </c>
      <c r="I103" s="217">
        <f>H103*F103</f>
        <v>10000</v>
      </c>
    </row>
    <row r="104" spans="1:46" ht="15.6">
      <c r="A104" s="93"/>
      <c r="B104" s="54"/>
      <c r="C104" s="55"/>
      <c r="D104" s="41"/>
      <c r="E104" s="42"/>
      <c r="F104" s="53"/>
      <c r="G104" s="160"/>
      <c r="H104" s="228"/>
      <c r="I104" s="217"/>
    </row>
    <row r="105" spans="1:46" ht="15.6">
      <c r="A105" s="93">
        <v>20</v>
      </c>
      <c r="B105" s="54" t="s">
        <v>99</v>
      </c>
      <c r="C105" s="55" t="s">
        <v>98</v>
      </c>
      <c r="D105" s="41" t="s">
        <v>142</v>
      </c>
      <c r="E105" s="42">
        <v>1</v>
      </c>
      <c r="F105" s="53">
        <v>10000</v>
      </c>
      <c r="G105" s="160">
        <f t="shared" si="9"/>
        <v>10000</v>
      </c>
      <c r="H105" s="231">
        <f>'MB KITCHEN AND BAR PLUMBING '!H210</f>
        <v>1</v>
      </c>
      <c r="I105" s="217">
        <f>H105*F105</f>
        <v>10000</v>
      </c>
    </row>
    <row r="106" spans="1:46" ht="15.6">
      <c r="A106" s="94"/>
      <c r="B106" s="54"/>
      <c r="C106" s="40"/>
      <c r="D106" s="41"/>
      <c r="E106" s="45"/>
      <c r="F106" s="56"/>
      <c r="G106" s="160"/>
      <c r="H106" s="228"/>
      <c r="I106" s="217"/>
    </row>
    <row r="107" spans="1:46" s="124" customFormat="1" ht="15.6">
      <c r="A107" s="137">
        <v>28</v>
      </c>
      <c r="B107" s="135" t="s">
        <v>79</v>
      </c>
      <c r="C107" s="67" t="s">
        <v>86</v>
      </c>
      <c r="D107" s="68" t="s">
        <v>142</v>
      </c>
      <c r="E107" s="138">
        <v>0</v>
      </c>
      <c r="F107" s="139"/>
      <c r="G107" s="155">
        <f>E107*F107</f>
        <v>0</v>
      </c>
      <c r="H107" s="230"/>
      <c r="I107" s="172">
        <f>H107*F107</f>
        <v>0</v>
      </c>
    </row>
    <row r="108" spans="1:46" s="212" customFormat="1" ht="27.75" customHeight="1">
      <c r="A108" s="204"/>
      <c r="B108" s="205"/>
      <c r="C108" s="206" t="s">
        <v>50</v>
      </c>
      <c r="D108" s="207"/>
      <c r="E108" s="207"/>
      <c r="F108" s="207"/>
      <c r="G108" s="208">
        <f>SUM(G4:G107)</f>
        <v>434290</v>
      </c>
      <c r="H108" s="235"/>
      <c r="I108" s="220">
        <f>SUM(I4:I107)</f>
        <v>397965.6</v>
      </c>
      <c r="J108" s="209"/>
      <c r="K108" s="209"/>
      <c r="L108" s="209"/>
      <c r="M108" s="209"/>
      <c r="N108" s="209"/>
      <c r="O108" s="209"/>
      <c r="P108" s="209"/>
      <c r="Q108" s="209"/>
      <c r="R108" s="209"/>
      <c r="S108" s="209"/>
      <c r="T108" s="209"/>
      <c r="U108" s="209"/>
      <c r="V108" s="209"/>
      <c r="W108" s="210"/>
      <c r="X108" s="210"/>
      <c r="Y108" s="210"/>
      <c r="Z108" s="210"/>
      <c r="AA108" s="210"/>
      <c r="AB108" s="210"/>
      <c r="AC108" s="210"/>
      <c r="AD108" s="210"/>
      <c r="AE108" s="210"/>
      <c r="AF108" s="210"/>
      <c r="AG108" s="210"/>
      <c r="AH108" s="210"/>
      <c r="AI108" s="210"/>
      <c r="AJ108" s="210"/>
      <c r="AK108" s="210"/>
      <c r="AL108" s="210"/>
      <c r="AM108" s="210"/>
      <c r="AN108" s="210"/>
      <c r="AO108" s="210"/>
      <c r="AP108" s="210"/>
      <c r="AQ108" s="210"/>
      <c r="AR108" s="210"/>
      <c r="AS108" s="210"/>
      <c r="AT108" s="211"/>
    </row>
    <row r="109" spans="1:46" s="8" customFormat="1" ht="19.5" customHeight="1">
      <c r="A109" s="95"/>
      <c r="B109" s="57"/>
      <c r="C109" s="59" t="s">
        <v>101</v>
      </c>
      <c r="D109" s="57"/>
      <c r="E109" s="57"/>
      <c r="F109" s="57"/>
      <c r="G109" s="154">
        <f>G108*18%</f>
        <v>78172.2</v>
      </c>
      <c r="H109" s="236"/>
      <c r="I109" s="221">
        <f>I108*18%</f>
        <v>71633.80799999999</v>
      </c>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1"/>
    </row>
    <row r="110" spans="1:46" s="203" customFormat="1" ht="18" customHeight="1" thickBot="1">
      <c r="A110" s="197"/>
      <c r="B110" s="198"/>
      <c r="C110" s="199" t="s">
        <v>102</v>
      </c>
      <c r="D110" s="198"/>
      <c r="E110" s="198"/>
      <c r="F110" s="198"/>
      <c r="G110" s="200">
        <f>G108+G109</f>
        <v>512462.2</v>
      </c>
      <c r="H110" s="237"/>
      <c r="I110" s="222">
        <f>I108+I109</f>
        <v>469599.40799999994</v>
      </c>
      <c r="J110" s="201"/>
      <c r="K110" s="201"/>
      <c r="L110" s="201"/>
      <c r="M110" s="201"/>
      <c r="N110" s="201"/>
      <c r="O110" s="201"/>
      <c r="P110" s="201"/>
      <c r="Q110" s="201"/>
      <c r="R110" s="201"/>
      <c r="S110" s="201"/>
      <c r="T110" s="201"/>
      <c r="U110" s="201"/>
      <c r="V110" s="201"/>
      <c r="W110" s="201"/>
      <c r="X110" s="201"/>
      <c r="Y110" s="201"/>
      <c r="Z110" s="201"/>
      <c r="AA110" s="201"/>
      <c r="AB110" s="201"/>
      <c r="AC110" s="201"/>
      <c r="AD110" s="201"/>
      <c r="AE110" s="201"/>
      <c r="AF110" s="201"/>
      <c r="AG110" s="201"/>
      <c r="AH110" s="201"/>
      <c r="AI110" s="201"/>
      <c r="AJ110" s="201"/>
      <c r="AK110" s="201"/>
      <c r="AL110" s="201"/>
      <c r="AM110" s="201"/>
      <c r="AN110" s="201"/>
      <c r="AO110" s="201"/>
      <c r="AP110" s="201"/>
      <c r="AQ110" s="201"/>
      <c r="AR110" s="201"/>
      <c r="AS110" s="201"/>
      <c r="AT110" s="202"/>
    </row>
    <row r="111" spans="1:46" s="8" customFormat="1" ht="12.75" customHeight="1">
      <c r="A111" s="9"/>
      <c r="B111" s="10"/>
      <c r="C111" s="37"/>
      <c r="D111" s="10"/>
      <c r="E111" s="10"/>
      <c r="F111" s="10"/>
      <c r="G111" s="25"/>
      <c r="H111" s="3"/>
      <c r="I111" s="117"/>
      <c r="J111" s="10"/>
      <c r="K111" s="10"/>
      <c r="L111" s="10"/>
      <c r="M111" s="10"/>
      <c r="N111" s="10"/>
      <c r="O111" s="10"/>
      <c r="P111" s="10"/>
      <c r="Q111" s="10"/>
      <c r="R111" s="10"/>
      <c r="S111" s="10"/>
      <c r="T111" s="10"/>
      <c r="U111" s="10"/>
      <c r="V111" s="10"/>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3"/>
    </row>
    <row r="112" spans="1:46" ht="10.8" thickBot="1"/>
    <row r="113" spans="1:1" ht="10.8" thickBot="1">
      <c r="A113" s="7"/>
    </row>
  </sheetData>
  <mergeCells count="3">
    <mergeCell ref="E2:G2"/>
    <mergeCell ref="H2:I2"/>
    <mergeCell ref="A1:I1"/>
  </mergeCells>
  <phoneticPr fontId="1" type="noConversion"/>
  <printOptions horizontalCentered="1"/>
  <pageMargins left="0.74803149606299213" right="0.74803149606299213" top="0.98425196850393704" bottom="0.59055118110236227" header="0.51181102362204722" footer="0.35433070866141736"/>
  <pageSetup paperSize="9" scale="77" fitToHeight="0" orientation="landscape" horizontalDpi="300" verticalDpi="300" r:id="rId1"/>
  <headerFooter alignWithMargins="0">
    <oddHeader>&amp;A</oddHeader>
    <oddFooter>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F2F9C-65BC-4A68-AD9F-FE3BC243F4AD}">
  <sheetPr>
    <pageSetUpPr fitToPage="1"/>
  </sheetPr>
  <dimension ref="A1:AT217"/>
  <sheetViews>
    <sheetView view="pageBreakPreview" topLeftCell="A28" zoomScale="115" zoomScaleNormal="100" zoomScaleSheetLayoutView="115" workbookViewId="0">
      <selection activeCell="H41" sqref="H41"/>
    </sheetView>
  </sheetViews>
  <sheetFormatPr defaultColWidth="9.109375" defaultRowHeight="10.199999999999999"/>
  <cols>
    <col min="1" max="1" width="9.77734375" style="6" bestFit="1" customWidth="1"/>
    <col min="2" max="2" width="23.44140625" style="4" bestFit="1" customWidth="1"/>
    <col min="3" max="3" width="66" style="5" customWidth="1"/>
    <col min="4" max="4" width="7.5546875" style="3" customWidth="1"/>
    <col min="5" max="6" width="9.88671875" style="3" bestFit="1" customWidth="1"/>
    <col min="7" max="7" width="15.88671875" style="26" bestFit="1" customWidth="1"/>
    <col min="8" max="8" width="13" style="102" customWidth="1"/>
    <col min="9" max="16384" width="9.109375" style="2"/>
  </cols>
  <sheetData>
    <row r="1" spans="1:8" s="1" customFormat="1" ht="27.75" customHeight="1" thickBot="1">
      <c r="A1" s="271" t="s">
        <v>134</v>
      </c>
      <c r="B1" s="272"/>
      <c r="C1" s="272"/>
      <c r="D1" s="272"/>
      <c r="E1" s="272"/>
      <c r="F1" s="272"/>
      <c r="G1" s="272"/>
      <c r="H1" s="273"/>
    </row>
    <row r="2" spans="1:8" s="38" customFormat="1" ht="24.6" customHeight="1" thickBot="1">
      <c r="A2" s="73" t="s">
        <v>11</v>
      </c>
      <c r="B2" s="74" t="s">
        <v>12</v>
      </c>
      <c r="C2" s="75" t="s">
        <v>13</v>
      </c>
      <c r="D2" s="76" t="s">
        <v>14</v>
      </c>
      <c r="E2" s="77" t="s">
        <v>138</v>
      </c>
      <c r="F2" s="78" t="s">
        <v>139</v>
      </c>
      <c r="G2" s="79" t="s">
        <v>140</v>
      </c>
      <c r="H2" s="80" t="s">
        <v>50</v>
      </c>
    </row>
    <row r="3" spans="1:8" s="1" customFormat="1" ht="78">
      <c r="A3" s="81">
        <v>1</v>
      </c>
      <c r="B3" s="82" t="s">
        <v>18</v>
      </c>
      <c r="C3" s="83" t="s">
        <v>115</v>
      </c>
      <c r="D3" s="84"/>
      <c r="E3" s="85"/>
      <c r="F3" s="163"/>
      <c r="G3" s="86"/>
      <c r="H3" s="99"/>
    </row>
    <row r="4" spans="1:8" s="108" customFormat="1" ht="15.6">
      <c r="A4" s="91" t="s">
        <v>19</v>
      </c>
      <c r="B4" s="39"/>
      <c r="C4" s="103" t="s">
        <v>193</v>
      </c>
      <c r="D4" s="104" t="s">
        <v>143</v>
      </c>
      <c r="E4" s="105"/>
      <c r="F4" s="166"/>
      <c r="G4" s="106"/>
      <c r="H4" s="119"/>
    </row>
    <row r="5" spans="1:8" s="1" customFormat="1" ht="15.6">
      <c r="A5" s="87"/>
      <c r="B5" s="39"/>
      <c r="C5" s="40" t="s">
        <v>201</v>
      </c>
      <c r="D5" s="104" t="s">
        <v>143</v>
      </c>
      <c r="E5" s="105">
        <v>1</v>
      </c>
      <c r="F5" s="166">
        <v>6.16</v>
      </c>
      <c r="G5" s="106"/>
      <c r="H5" s="119">
        <f>E5*F5</f>
        <v>6.16</v>
      </c>
    </row>
    <row r="6" spans="1:8" s="1" customFormat="1" ht="15.6">
      <c r="A6" s="87"/>
      <c r="B6" s="39"/>
      <c r="C6" s="40" t="s">
        <v>173</v>
      </c>
      <c r="D6" s="104" t="s">
        <v>143</v>
      </c>
      <c r="E6" s="105">
        <v>1</v>
      </c>
      <c r="F6" s="166">
        <v>1.66</v>
      </c>
      <c r="G6" s="106"/>
      <c r="H6" s="119">
        <f t="shared" ref="H6:H17" si="0">E6*F6</f>
        <v>1.66</v>
      </c>
    </row>
    <row r="7" spans="1:8" s="1" customFormat="1" ht="16.2">
      <c r="A7" s="87"/>
      <c r="B7" s="39"/>
      <c r="C7" s="243" t="s">
        <v>206</v>
      </c>
      <c r="D7" s="104" t="s">
        <v>143</v>
      </c>
      <c r="E7" s="105">
        <v>1</v>
      </c>
      <c r="F7" s="166">
        <v>13.91</v>
      </c>
      <c r="G7" s="106"/>
      <c r="H7" s="119">
        <f t="shared" si="0"/>
        <v>13.91</v>
      </c>
    </row>
    <row r="8" spans="1:8" s="1" customFormat="1" ht="15.6">
      <c r="A8" s="87"/>
      <c r="B8" s="39"/>
      <c r="C8" s="40"/>
      <c r="D8" s="104" t="s">
        <v>143</v>
      </c>
      <c r="E8" s="105">
        <v>1</v>
      </c>
      <c r="F8" s="166">
        <v>8.5</v>
      </c>
      <c r="G8" s="106"/>
      <c r="H8" s="119">
        <f t="shared" si="0"/>
        <v>8.5</v>
      </c>
    </row>
    <row r="9" spans="1:8" s="1" customFormat="1" ht="15.6">
      <c r="A9" s="87"/>
      <c r="B9" s="39"/>
      <c r="C9" s="40"/>
      <c r="D9" s="104" t="s">
        <v>143</v>
      </c>
      <c r="E9" s="105">
        <v>1</v>
      </c>
      <c r="F9" s="166">
        <v>9.66</v>
      </c>
      <c r="G9" s="106"/>
      <c r="H9" s="119">
        <f t="shared" si="0"/>
        <v>9.66</v>
      </c>
    </row>
    <row r="10" spans="1:8" s="1" customFormat="1" ht="15.6">
      <c r="A10" s="87"/>
      <c r="B10" s="39"/>
      <c r="C10" s="40"/>
      <c r="D10" s="104" t="s">
        <v>143</v>
      </c>
      <c r="E10" s="105">
        <v>1</v>
      </c>
      <c r="F10" s="166">
        <v>12.33</v>
      </c>
      <c r="G10" s="106"/>
      <c r="H10" s="119">
        <f t="shared" si="0"/>
        <v>12.33</v>
      </c>
    </row>
    <row r="11" spans="1:8" s="1" customFormat="1" ht="15.6">
      <c r="A11" s="87"/>
      <c r="B11" s="39"/>
      <c r="C11" s="40"/>
      <c r="D11" s="104" t="s">
        <v>143</v>
      </c>
      <c r="E11" s="105">
        <v>1</v>
      </c>
      <c r="F11" s="166">
        <v>13.75</v>
      </c>
      <c r="G11" s="106"/>
      <c r="H11" s="119">
        <f t="shared" si="0"/>
        <v>13.75</v>
      </c>
    </row>
    <row r="12" spans="1:8" s="1" customFormat="1" ht="15.6">
      <c r="A12" s="87"/>
      <c r="B12" s="39"/>
      <c r="C12" s="40"/>
      <c r="D12" s="104" t="s">
        <v>143</v>
      </c>
      <c r="E12" s="105">
        <v>1</v>
      </c>
      <c r="F12" s="166">
        <v>18.829999999999998</v>
      </c>
      <c r="G12" s="106"/>
      <c r="H12" s="119">
        <f t="shared" si="0"/>
        <v>18.829999999999998</v>
      </c>
    </row>
    <row r="13" spans="1:8" s="1" customFormat="1" ht="15.6">
      <c r="A13" s="87"/>
      <c r="B13" s="39"/>
      <c r="C13" s="40"/>
      <c r="D13" s="104" t="s">
        <v>143</v>
      </c>
      <c r="E13" s="105">
        <v>1</v>
      </c>
      <c r="F13" s="166">
        <v>4.5</v>
      </c>
      <c r="G13" s="106"/>
      <c r="H13" s="174">
        <f t="shared" si="0"/>
        <v>4.5</v>
      </c>
    </row>
    <row r="14" spans="1:8" s="1" customFormat="1" ht="15.6">
      <c r="A14" s="87"/>
      <c r="B14" s="39"/>
      <c r="C14" s="40"/>
      <c r="D14" s="104" t="s">
        <v>143</v>
      </c>
      <c r="E14" s="105">
        <v>1</v>
      </c>
      <c r="F14" s="166">
        <v>3.83</v>
      </c>
      <c r="G14" s="106"/>
      <c r="H14" s="174">
        <f t="shared" si="0"/>
        <v>3.83</v>
      </c>
    </row>
    <row r="15" spans="1:8" s="1" customFormat="1" ht="15.6">
      <c r="A15" s="87"/>
      <c r="B15" s="39"/>
      <c r="C15" s="40"/>
      <c r="D15" s="104" t="s">
        <v>143</v>
      </c>
      <c r="E15" s="105">
        <v>1</v>
      </c>
      <c r="F15" s="166">
        <v>17.75</v>
      </c>
      <c r="G15" s="106"/>
      <c r="H15" s="174">
        <f t="shared" si="0"/>
        <v>17.75</v>
      </c>
    </row>
    <row r="16" spans="1:8" s="1" customFormat="1" ht="15.6">
      <c r="A16" s="87"/>
      <c r="B16" s="39"/>
      <c r="C16" s="40"/>
      <c r="D16" s="104" t="s">
        <v>143</v>
      </c>
      <c r="E16" s="105">
        <v>1</v>
      </c>
      <c r="F16" s="166">
        <v>8.66</v>
      </c>
      <c r="G16" s="106"/>
      <c r="H16" s="174">
        <f t="shared" si="0"/>
        <v>8.66</v>
      </c>
    </row>
    <row r="17" spans="1:8" s="1" customFormat="1" ht="15.6">
      <c r="A17" s="87"/>
      <c r="B17" s="39"/>
      <c r="C17" s="40"/>
      <c r="D17" s="104" t="s">
        <v>143</v>
      </c>
      <c r="E17" s="105">
        <v>1</v>
      </c>
      <c r="F17" s="166">
        <v>9.25</v>
      </c>
      <c r="G17" s="106"/>
      <c r="H17" s="174">
        <f t="shared" si="0"/>
        <v>9.25</v>
      </c>
    </row>
    <row r="18" spans="1:8" s="1" customFormat="1" ht="15.6">
      <c r="A18" s="87"/>
      <c r="B18" s="39"/>
      <c r="C18" s="103" t="s">
        <v>194</v>
      </c>
      <c r="D18" s="104"/>
      <c r="E18" s="105"/>
      <c r="F18" s="166"/>
      <c r="G18" s="106"/>
      <c r="H18" s="174"/>
    </row>
    <row r="19" spans="1:8" s="1" customFormat="1" ht="15.6">
      <c r="A19" s="87"/>
      <c r="B19" s="39"/>
      <c r="C19" s="40" t="s">
        <v>208</v>
      </c>
      <c r="D19" s="104" t="s">
        <v>143</v>
      </c>
      <c r="E19" s="105">
        <v>1</v>
      </c>
      <c r="F19" s="166">
        <v>10.5</v>
      </c>
      <c r="G19" s="106"/>
      <c r="H19" s="174">
        <f>E19*F19</f>
        <v>10.5</v>
      </c>
    </row>
    <row r="20" spans="1:8" s="1" customFormat="1" ht="15.6">
      <c r="A20" s="87"/>
      <c r="B20" s="39"/>
      <c r="C20" s="40" t="s">
        <v>214</v>
      </c>
      <c r="D20" s="104" t="s">
        <v>143</v>
      </c>
      <c r="E20" s="105">
        <v>1</v>
      </c>
      <c r="F20" s="166">
        <v>4.83</v>
      </c>
      <c r="G20" s="106"/>
      <c r="H20" s="174">
        <f t="shared" ref="H20:H26" si="1">E20*F20</f>
        <v>4.83</v>
      </c>
    </row>
    <row r="21" spans="1:8" s="1" customFormat="1" ht="15.6">
      <c r="A21" s="87"/>
      <c r="B21" s="39"/>
      <c r="C21" s="40" t="s">
        <v>207</v>
      </c>
      <c r="D21" s="104" t="s">
        <v>143</v>
      </c>
      <c r="E21" s="105">
        <v>1</v>
      </c>
      <c r="F21" s="166">
        <v>8.5</v>
      </c>
      <c r="G21" s="106"/>
      <c r="H21" s="174">
        <f t="shared" si="1"/>
        <v>8.5</v>
      </c>
    </row>
    <row r="22" spans="1:8" s="1" customFormat="1" ht="15.6">
      <c r="A22" s="87"/>
      <c r="B22" s="39"/>
      <c r="C22" s="40" t="s">
        <v>209</v>
      </c>
      <c r="D22" s="104" t="s">
        <v>143</v>
      </c>
      <c r="E22" s="105">
        <v>1</v>
      </c>
      <c r="F22" s="166">
        <v>8.5</v>
      </c>
      <c r="G22" s="106"/>
      <c r="H22" s="174">
        <f t="shared" si="1"/>
        <v>8.5</v>
      </c>
    </row>
    <row r="23" spans="1:8" s="1" customFormat="1" ht="15.6">
      <c r="A23" s="87"/>
      <c r="B23" s="39"/>
      <c r="C23" s="40" t="s">
        <v>210</v>
      </c>
      <c r="D23" s="104" t="s">
        <v>143</v>
      </c>
      <c r="E23" s="105">
        <v>1</v>
      </c>
      <c r="F23" s="166">
        <v>8.5</v>
      </c>
      <c r="G23" s="106"/>
      <c r="H23" s="174">
        <f t="shared" si="1"/>
        <v>8.5</v>
      </c>
    </row>
    <row r="24" spans="1:8" s="1" customFormat="1" ht="15.6">
      <c r="A24" s="87"/>
      <c r="B24" s="39"/>
      <c r="C24" s="40" t="s">
        <v>211</v>
      </c>
      <c r="D24" s="104" t="s">
        <v>143</v>
      </c>
      <c r="E24" s="105">
        <v>3</v>
      </c>
      <c r="F24" s="166">
        <v>8.5</v>
      </c>
      <c r="G24" s="106"/>
      <c r="H24" s="174">
        <f t="shared" si="1"/>
        <v>25.5</v>
      </c>
    </row>
    <row r="25" spans="1:8" s="1" customFormat="1" ht="15.6">
      <c r="A25" s="87"/>
      <c r="B25" s="39"/>
      <c r="C25" s="40" t="s">
        <v>213</v>
      </c>
      <c r="D25" s="104" t="s">
        <v>143</v>
      </c>
      <c r="E25" s="105">
        <v>1</v>
      </c>
      <c r="F25" s="166">
        <v>8.5</v>
      </c>
      <c r="G25" s="106"/>
      <c r="H25" s="174">
        <f t="shared" si="1"/>
        <v>8.5</v>
      </c>
    </row>
    <row r="26" spans="1:8" s="1" customFormat="1" ht="15.6">
      <c r="A26" s="87"/>
      <c r="B26" s="39"/>
      <c r="C26" s="40" t="s">
        <v>212</v>
      </c>
      <c r="D26" s="104" t="s">
        <v>143</v>
      </c>
      <c r="E26" s="105">
        <v>1</v>
      </c>
      <c r="F26" s="166">
        <v>8.5</v>
      </c>
      <c r="G26" s="106"/>
      <c r="H26" s="174">
        <f t="shared" si="1"/>
        <v>8.5</v>
      </c>
    </row>
    <row r="27" spans="1:8" s="170" customFormat="1" ht="16.2" thickBot="1">
      <c r="A27" s="121"/>
      <c r="B27" s="110"/>
      <c r="C27" s="111" t="s">
        <v>50</v>
      </c>
      <c r="D27" s="112" t="s">
        <v>143</v>
      </c>
      <c r="E27" s="113"/>
      <c r="F27" s="167"/>
      <c r="G27" s="114"/>
      <c r="H27" s="171">
        <f>SUM(H5:H17)</f>
        <v>128.79</v>
      </c>
    </row>
    <row r="28" spans="1:8" s="1" customFormat="1" ht="16.2" thickTop="1">
      <c r="A28" s="87"/>
      <c r="B28" s="39"/>
      <c r="C28" s="40"/>
      <c r="D28" s="41"/>
      <c r="E28" s="42"/>
      <c r="F28" s="162"/>
      <c r="G28" s="44"/>
      <c r="H28" s="115"/>
    </row>
    <row r="29" spans="1:8" s="108" customFormat="1" ht="15.6">
      <c r="A29" s="91" t="s">
        <v>20</v>
      </c>
      <c r="B29" s="39"/>
      <c r="C29" s="103" t="s">
        <v>3</v>
      </c>
      <c r="D29" s="104" t="s">
        <v>143</v>
      </c>
      <c r="E29" s="105"/>
      <c r="F29" s="166"/>
      <c r="G29" s="106"/>
      <c r="H29" s="119"/>
    </row>
    <row r="30" spans="1:8" s="1" customFormat="1" ht="15.6">
      <c r="A30" s="87"/>
      <c r="B30" s="39"/>
      <c r="C30" s="40" t="s">
        <v>174</v>
      </c>
      <c r="D30" s="104" t="s">
        <v>143</v>
      </c>
      <c r="E30" s="105">
        <v>1</v>
      </c>
      <c r="F30" s="166">
        <v>38.83</v>
      </c>
      <c r="G30" s="106"/>
      <c r="H30" s="119">
        <f t="shared" ref="H30:H39" si="2">E30*F30</f>
        <v>38.83</v>
      </c>
    </row>
    <row r="31" spans="1:8" s="1" customFormat="1" ht="15.6">
      <c r="A31" s="87"/>
      <c r="B31" s="39"/>
      <c r="C31" s="40" t="s">
        <v>175</v>
      </c>
      <c r="D31" s="104" t="s">
        <v>143</v>
      </c>
      <c r="E31" s="105">
        <v>1</v>
      </c>
      <c r="F31" s="166">
        <v>18.329999999999998</v>
      </c>
      <c r="G31" s="106"/>
      <c r="H31" s="119">
        <f t="shared" si="2"/>
        <v>18.329999999999998</v>
      </c>
    </row>
    <row r="32" spans="1:8" s="1" customFormat="1" ht="15.6">
      <c r="A32" s="87"/>
      <c r="B32" s="39"/>
      <c r="C32" s="40" t="s">
        <v>176</v>
      </c>
      <c r="D32" s="104" t="s">
        <v>143</v>
      </c>
      <c r="E32" s="105">
        <v>1</v>
      </c>
      <c r="F32" s="166">
        <v>22.33</v>
      </c>
      <c r="G32" s="106"/>
      <c r="H32" s="119">
        <f t="shared" si="2"/>
        <v>22.33</v>
      </c>
    </row>
    <row r="33" spans="1:8" s="1" customFormat="1" ht="15.6">
      <c r="A33" s="87"/>
      <c r="B33" s="39"/>
      <c r="C33" s="40" t="s">
        <v>177</v>
      </c>
      <c r="D33" s="104" t="s">
        <v>143</v>
      </c>
      <c r="E33" s="105">
        <v>1</v>
      </c>
      <c r="F33" s="166">
        <v>14.58</v>
      </c>
      <c r="G33" s="106"/>
      <c r="H33" s="119">
        <f t="shared" si="2"/>
        <v>14.58</v>
      </c>
    </row>
    <row r="34" spans="1:8" s="1" customFormat="1" ht="15.6">
      <c r="A34" s="87"/>
      <c r="B34" s="39"/>
      <c r="C34" s="40"/>
      <c r="D34" s="104" t="s">
        <v>143</v>
      </c>
      <c r="E34" s="105">
        <v>1</v>
      </c>
      <c r="F34" s="166">
        <v>16.579999999999998</v>
      </c>
      <c r="G34" s="106"/>
      <c r="H34" s="119">
        <f t="shared" si="2"/>
        <v>16.579999999999998</v>
      </c>
    </row>
    <row r="35" spans="1:8" s="1" customFormat="1" ht="15.6">
      <c r="A35" s="87"/>
      <c r="B35" s="39"/>
      <c r="C35" s="40"/>
      <c r="D35" s="104" t="s">
        <v>143</v>
      </c>
      <c r="E35" s="105">
        <v>1</v>
      </c>
      <c r="F35" s="166">
        <v>13.33</v>
      </c>
      <c r="G35" s="106"/>
      <c r="H35" s="119">
        <f t="shared" si="2"/>
        <v>13.33</v>
      </c>
    </row>
    <row r="36" spans="1:8" s="1" customFormat="1" ht="15.6">
      <c r="A36" s="87"/>
      <c r="B36" s="39"/>
      <c r="C36" s="103" t="s">
        <v>202</v>
      </c>
      <c r="D36" s="104"/>
      <c r="E36" s="105"/>
      <c r="F36" s="166"/>
      <c r="G36" s="106"/>
      <c r="H36" s="119"/>
    </row>
    <row r="37" spans="1:8" s="1" customFormat="1" ht="15.6">
      <c r="A37" s="87"/>
      <c r="B37" s="39"/>
      <c r="C37" s="40" t="s">
        <v>203</v>
      </c>
      <c r="D37" s="104" t="s">
        <v>143</v>
      </c>
      <c r="E37" s="105">
        <v>1</v>
      </c>
      <c r="F37" s="166">
        <v>31.91</v>
      </c>
      <c r="G37" s="106"/>
      <c r="H37" s="119">
        <f t="shared" si="2"/>
        <v>31.91</v>
      </c>
    </row>
    <row r="38" spans="1:8" s="1" customFormat="1" ht="15.6">
      <c r="A38" s="87"/>
      <c r="B38" s="39"/>
      <c r="C38" s="40" t="s">
        <v>170</v>
      </c>
      <c r="D38" s="104" t="s">
        <v>143</v>
      </c>
      <c r="E38" s="105">
        <v>1</v>
      </c>
      <c r="F38" s="166">
        <v>13.83</v>
      </c>
      <c r="G38" s="106"/>
      <c r="H38" s="119">
        <f t="shared" si="2"/>
        <v>13.83</v>
      </c>
    </row>
    <row r="39" spans="1:8" s="1" customFormat="1" ht="15.6">
      <c r="A39" s="87"/>
      <c r="B39" s="39"/>
      <c r="C39" s="40" t="s">
        <v>177</v>
      </c>
      <c r="D39" s="104" t="s">
        <v>143</v>
      </c>
      <c r="E39" s="105">
        <v>1</v>
      </c>
      <c r="F39" s="166">
        <v>14.58</v>
      </c>
      <c r="G39" s="106"/>
      <c r="H39" s="119">
        <f t="shared" si="2"/>
        <v>14.58</v>
      </c>
    </row>
    <row r="40" spans="1:8" s="170" customFormat="1" ht="16.2" thickBot="1">
      <c r="A40" s="121"/>
      <c r="B40" s="110"/>
      <c r="C40" s="111" t="s">
        <v>50</v>
      </c>
      <c r="D40" s="112"/>
      <c r="E40" s="113"/>
      <c r="F40" s="167"/>
      <c r="G40" s="114"/>
      <c r="H40" s="171">
        <f>SUM(H30:H39)</f>
        <v>184.3</v>
      </c>
    </row>
    <row r="41" spans="1:8" s="1" customFormat="1" ht="16.2" thickTop="1">
      <c r="A41" s="87"/>
      <c r="B41" s="39"/>
      <c r="C41" s="40"/>
      <c r="D41" s="41"/>
      <c r="E41" s="42"/>
      <c r="F41" s="162"/>
      <c r="G41" s="44"/>
      <c r="H41" s="115"/>
    </row>
    <row r="42" spans="1:8" s="108" customFormat="1" ht="15.6">
      <c r="A42" s="91" t="s">
        <v>21</v>
      </c>
      <c r="B42" s="39"/>
      <c r="C42" s="103" t="s">
        <v>195</v>
      </c>
      <c r="D42" s="104" t="s">
        <v>143</v>
      </c>
      <c r="E42" s="105"/>
      <c r="F42" s="166"/>
      <c r="G42" s="106"/>
      <c r="H42" s="119"/>
    </row>
    <row r="43" spans="1:8" s="1" customFormat="1" ht="15.6">
      <c r="A43" s="87"/>
      <c r="B43" s="39"/>
      <c r="C43" s="40" t="s">
        <v>172</v>
      </c>
      <c r="D43" s="104" t="s">
        <v>143</v>
      </c>
      <c r="E43" s="105">
        <v>1</v>
      </c>
      <c r="F43" s="166">
        <v>9.25</v>
      </c>
      <c r="G43" s="106"/>
      <c r="H43" s="119">
        <f>E43*F43</f>
        <v>9.25</v>
      </c>
    </row>
    <row r="44" spans="1:8" s="1" customFormat="1" ht="15.6">
      <c r="A44" s="87"/>
      <c r="B44" s="39"/>
      <c r="C44" s="40"/>
      <c r="D44" s="104"/>
      <c r="E44" s="105"/>
      <c r="F44" s="166"/>
      <c r="G44" s="106"/>
      <c r="H44" s="174"/>
    </row>
    <row r="45" spans="1:8" s="1" customFormat="1" ht="15.6">
      <c r="A45" s="87"/>
      <c r="B45" s="39"/>
      <c r="C45" s="103" t="s">
        <v>196</v>
      </c>
      <c r="D45" s="104" t="s">
        <v>143</v>
      </c>
      <c r="E45" s="105"/>
      <c r="F45" s="166"/>
      <c r="G45" s="106"/>
      <c r="H45" s="174"/>
    </row>
    <row r="46" spans="1:8" s="1" customFormat="1" ht="15.6">
      <c r="A46" s="87"/>
      <c r="B46" s="46"/>
      <c r="C46" s="40" t="s">
        <v>197</v>
      </c>
      <c r="D46" s="104" t="s">
        <v>143</v>
      </c>
      <c r="E46" s="105">
        <v>1</v>
      </c>
      <c r="F46" s="166">
        <v>14.83</v>
      </c>
      <c r="G46" s="106"/>
      <c r="H46" s="174">
        <f>E46*F46</f>
        <v>14.83</v>
      </c>
    </row>
    <row r="47" spans="1:8" s="1" customFormat="1" ht="15.6">
      <c r="A47" s="87"/>
      <c r="B47" s="39"/>
      <c r="C47" s="103" t="s">
        <v>200</v>
      </c>
      <c r="D47" s="104" t="s">
        <v>143</v>
      </c>
      <c r="E47" s="105">
        <v>1</v>
      </c>
      <c r="F47" s="166">
        <v>35.58</v>
      </c>
      <c r="G47" s="106"/>
      <c r="H47" s="174">
        <f>E47*F47</f>
        <v>35.58</v>
      </c>
    </row>
    <row r="48" spans="1:8" s="1" customFormat="1" ht="15.6">
      <c r="A48" s="87"/>
      <c r="B48" s="39"/>
      <c r="C48" s="40"/>
      <c r="D48" s="104"/>
      <c r="E48" s="105"/>
      <c r="F48" s="166"/>
      <c r="G48" s="106"/>
      <c r="H48" s="174"/>
    </row>
    <row r="49" spans="1:8" s="170" customFormat="1" ht="16.2" thickBot="1">
      <c r="A49" s="121"/>
      <c r="B49" s="110"/>
      <c r="C49" s="111" t="s">
        <v>50</v>
      </c>
      <c r="D49" s="112"/>
      <c r="E49" s="113"/>
      <c r="F49" s="167"/>
      <c r="G49" s="114"/>
      <c r="H49" s="171">
        <f>SUM(H43:H47)</f>
        <v>59.66</v>
      </c>
    </row>
    <row r="50" spans="1:8" s="1" customFormat="1" ht="16.2" thickTop="1">
      <c r="A50" s="87"/>
      <c r="B50" s="39"/>
      <c r="C50" s="40"/>
      <c r="D50" s="41"/>
      <c r="E50" s="42"/>
      <c r="F50" s="162"/>
      <c r="G50" s="44"/>
      <c r="H50" s="115"/>
    </row>
    <row r="51" spans="1:8" s="72" customFormat="1" ht="15.6">
      <c r="A51" s="126" t="s">
        <v>22</v>
      </c>
      <c r="B51" s="66"/>
      <c r="C51" s="67" t="s">
        <v>5</v>
      </c>
      <c r="D51" s="68" t="s">
        <v>143</v>
      </c>
      <c r="E51" s="69"/>
      <c r="F51" s="164"/>
      <c r="G51" s="71"/>
      <c r="H51" s="101"/>
    </row>
    <row r="52" spans="1:8" s="1" customFormat="1" ht="15.6">
      <c r="A52" s="87"/>
      <c r="B52" s="39"/>
      <c r="C52" s="40"/>
      <c r="D52" s="41"/>
      <c r="E52" s="42"/>
      <c r="F52" s="162"/>
      <c r="G52" s="44"/>
      <c r="H52" s="100"/>
    </row>
    <row r="53" spans="1:8" s="1" customFormat="1" ht="62.4">
      <c r="A53" s="88">
        <v>2</v>
      </c>
      <c r="B53" s="39" t="s">
        <v>69</v>
      </c>
      <c r="C53" s="40" t="s">
        <v>116</v>
      </c>
      <c r="D53" s="41"/>
      <c r="E53" s="42"/>
      <c r="F53" s="162"/>
      <c r="G53" s="44"/>
      <c r="H53" s="100"/>
    </row>
    <row r="54" spans="1:8" s="108" customFormat="1" ht="15.6">
      <c r="A54" s="91" t="s">
        <v>19</v>
      </c>
      <c r="B54" s="39"/>
      <c r="C54" s="103" t="s">
        <v>2</v>
      </c>
      <c r="D54" s="104" t="s">
        <v>143</v>
      </c>
      <c r="E54" s="105"/>
      <c r="F54" s="166"/>
      <c r="G54" s="106"/>
      <c r="H54" s="119"/>
    </row>
    <row r="55" spans="1:8" s="1" customFormat="1" ht="15.6">
      <c r="A55" s="87"/>
      <c r="B55" s="39"/>
      <c r="C55" s="40" t="s">
        <v>198</v>
      </c>
      <c r="D55" s="104" t="s">
        <v>143</v>
      </c>
      <c r="E55" s="105">
        <v>1</v>
      </c>
      <c r="F55" s="166">
        <v>10.25</v>
      </c>
      <c r="G55" s="106"/>
      <c r="H55" s="119">
        <f>E55*F55</f>
        <v>10.25</v>
      </c>
    </row>
    <row r="56" spans="1:8" s="1" customFormat="1" ht="15.6">
      <c r="A56" s="87"/>
      <c r="B56" s="39"/>
      <c r="C56" s="40" t="s">
        <v>204</v>
      </c>
      <c r="D56" s="104" t="s">
        <v>143</v>
      </c>
      <c r="E56" s="105">
        <v>1</v>
      </c>
      <c r="F56" s="166">
        <v>8.66</v>
      </c>
      <c r="G56" s="106"/>
      <c r="H56" s="119">
        <f t="shared" ref="H56:H57" si="3">E56*F56</f>
        <v>8.66</v>
      </c>
    </row>
    <row r="57" spans="1:8" s="1" customFormat="1" ht="15.6">
      <c r="A57" s="87"/>
      <c r="B57" s="39"/>
      <c r="C57" s="244" t="s">
        <v>205</v>
      </c>
      <c r="D57" s="104" t="s">
        <v>143</v>
      </c>
      <c r="E57" s="105">
        <v>1</v>
      </c>
      <c r="F57" s="166">
        <v>12.75</v>
      </c>
      <c r="G57" s="106"/>
      <c r="H57" s="119">
        <f t="shared" si="3"/>
        <v>12.75</v>
      </c>
    </row>
    <row r="58" spans="1:8" s="1" customFormat="1" ht="15.6">
      <c r="A58" s="87"/>
      <c r="B58" s="39"/>
      <c r="C58" s="40" t="s">
        <v>180</v>
      </c>
      <c r="D58" s="104" t="s">
        <v>143</v>
      </c>
      <c r="E58" s="105">
        <v>2</v>
      </c>
      <c r="F58" s="166">
        <v>9.33</v>
      </c>
      <c r="G58" s="106"/>
      <c r="H58" s="119">
        <f t="shared" ref="H58" si="4">E58*F58</f>
        <v>18.66</v>
      </c>
    </row>
    <row r="59" spans="1:8" s="170" customFormat="1" ht="16.2" thickBot="1">
      <c r="A59" s="121"/>
      <c r="B59" s="110"/>
      <c r="C59" s="111" t="s">
        <v>50</v>
      </c>
      <c r="D59" s="112"/>
      <c r="E59" s="113"/>
      <c r="F59" s="167"/>
      <c r="G59" s="114"/>
      <c r="H59" s="171">
        <f>SUM(H55:H58)</f>
        <v>50.32</v>
      </c>
    </row>
    <row r="60" spans="1:8" s="1" customFormat="1" ht="16.2" thickTop="1">
      <c r="A60" s="87"/>
      <c r="B60" s="39"/>
      <c r="C60" s="40"/>
      <c r="D60" s="41"/>
      <c r="E60" s="42"/>
      <c r="F60" s="162"/>
      <c r="G60" s="44"/>
      <c r="H60" s="115"/>
    </row>
    <row r="61" spans="1:8" s="108" customFormat="1" ht="15.6">
      <c r="A61" s="91" t="s">
        <v>20</v>
      </c>
      <c r="B61" s="39"/>
      <c r="C61" s="103" t="s">
        <v>3</v>
      </c>
      <c r="D61" s="104" t="s">
        <v>143</v>
      </c>
      <c r="E61" s="105"/>
      <c r="F61" s="166"/>
      <c r="G61" s="106"/>
      <c r="H61" s="119"/>
    </row>
    <row r="62" spans="1:8" s="1" customFormat="1" ht="15.6">
      <c r="A62" s="87"/>
      <c r="B62" s="39"/>
      <c r="C62" s="40" t="s">
        <v>178</v>
      </c>
      <c r="D62" s="104" t="s">
        <v>143</v>
      </c>
      <c r="E62" s="105">
        <v>1</v>
      </c>
      <c r="F62" s="166">
        <v>10.83</v>
      </c>
      <c r="G62" s="106"/>
      <c r="H62" s="119">
        <f>E62*F62</f>
        <v>10.83</v>
      </c>
    </row>
    <row r="63" spans="1:8" s="1" customFormat="1" ht="15.6">
      <c r="A63" s="87"/>
      <c r="B63" s="39"/>
      <c r="C63" s="40" t="s">
        <v>179</v>
      </c>
      <c r="D63" s="104" t="s">
        <v>143</v>
      </c>
      <c r="E63" s="105">
        <v>1</v>
      </c>
      <c r="F63" s="166">
        <v>17.25</v>
      </c>
      <c r="G63" s="106"/>
      <c r="H63" s="119">
        <f t="shared" ref="H63:H65" si="5">E63*F63</f>
        <v>17.25</v>
      </c>
    </row>
    <row r="64" spans="1:8" s="1" customFormat="1" ht="15.6">
      <c r="A64" s="87"/>
      <c r="B64" s="39"/>
      <c r="C64" s="40" t="s">
        <v>170</v>
      </c>
      <c r="D64" s="104" t="s">
        <v>143</v>
      </c>
      <c r="E64" s="105">
        <v>1</v>
      </c>
      <c r="F64" s="166">
        <v>7.25</v>
      </c>
      <c r="G64" s="106"/>
      <c r="H64" s="119">
        <f t="shared" si="5"/>
        <v>7.25</v>
      </c>
    </row>
    <row r="65" spans="1:8" s="1" customFormat="1" ht="15.6">
      <c r="A65" s="87"/>
      <c r="B65" s="39"/>
      <c r="C65" s="40" t="s">
        <v>170</v>
      </c>
      <c r="D65" s="104" t="s">
        <v>143</v>
      </c>
      <c r="E65" s="105">
        <v>1</v>
      </c>
      <c r="F65" s="166">
        <v>4.33</v>
      </c>
      <c r="G65" s="106"/>
      <c r="H65" s="119">
        <f t="shared" si="5"/>
        <v>4.33</v>
      </c>
    </row>
    <row r="66" spans="1:8" s="170" customFormat="1" ht="16.2" thickBot="1">
      <c r="A66" s="121"/>
      <c r="B66" s="110"/>
      <c r="C66" s="111" t="s">
        <v>50</v>
      </c>
      <c r="D66" s="112"/>
      <c r="E66" s="113"/>
      <c r="F66" s="167"/>
      <c r="G66" s="114"/>
      <c r="H66" s="171">
        <f>SUM(H62:H65)</f>
        <v>39.659999999999997</v>
      </c>
    </row>
    <row r="67" spans="1:8" s="1" customFormat="1" ht="16.2" thickTop="1">
      <c r="A67" s="87"/>
      <c r="B67" s="39"/>
      <c r="C67" s="40"/>
      <c r="D67" s="41"/>
      <c r="E67" s="42"/>
      <c r="F67" s="162"/>
      <c r="G67" s="44"/>
      <c r="H67" s="115"/>
    </row>
    <row r="68" spans="1:8" s="1" customFormat="1" ht="62.4">
      <c r="A68" s="88">
        <v>3</v>
      </c>
      <c r="B68" s="39" t="s">
        <v>68</v>
      </c>
      <c r="C68" s="40" t="s">
        <v>117</v>
      </c>
      <c r="D68" s="41"/>
      <c r="E68" s="42"/>
      <c r="F68" s="162"/>
      <c r="G68" s="44"/>
      <c r="H68" s="100"/>
    </row>
    <row r="69" spans="1:8" s="1" customFormat="1" ht="15.6">
      <c r="A69" s="87" t="s">
        <v>19</v>
      </c>
      <c r="B69" s="39"/>
      <c r="C69" s="40" t="s">
        <v>2</v>
      </c>
      <c r="D69" s="104" t="s">
        <v>143</v>
      </c>
      <c r="E69" s="105"/>
      <c r="F69" s="166"/>
      <c r="G69" s="106"/>
      <c r="H69" s="119"/>
    </row>
    <row r="70" spans="1:8" s="1" customFormat="1" ht="15.6">
      <c r="A70" s="87"/>
      <c r="B70" s="39"/>
      <c r="C70" s="40" t="s">
        <v>199</v>
      </c>
      <c r="D70" s="104" t="s">
        <v>143</v>
      </c>
      <c r="E70" s="105">
        <v>4</v>
      </c>
      <c r="F70" s="166">
        <v>9.66</v>
      </c>
      <c r="G70" s="106"/>
      <c r="H70" s="119">
        <f>E70*F70</f>
        <v>38.64</v>
      </c>
    </row>
    <row r="71" spans="1:8" s="170" customFormat="1" ht="16.2" thickBot="1">
      <c r="A71" s="121"/>
      <c r="B71" s="110"/>
      <c r="C71" s="111" t="s">
        <v>50</v>
      </c>
      <c r="D71" s="112"/>
      <c r="E71" s="113"/>
      <c r="F71" s="167"/>
      <c r="G71" s="114"/>
      <c r="H71" s="171">
        <f>SUM(H70)</f>
        <v>38.64</v>
      </c>
    </row>
    <row r="72" spans="1:8" s="1" customFormat="1" ht="16.2" thickTop="1">
      <c r="A72" s="87"/>
      <c r="B72" s="39"/>
      <c r="C72" s="40"/>
      <c r="D72" s="41"/>
      <c r="E72" s="42"/>
      <c r="F72" s="162"/>
      <c r="G72" s="44"/>
      <c r="H72" s="115"/>
    </row>
    <row r="73" spans="1:8" s="72" customFormat="1" ht="15.6">
      <c r="A73" s="126" t="s">
        <v>20</v>
      </c>
      <c r="B73" s="66"/>
      <c r="C73" s="67" t="s">
        <v>3</v>
      </c>
      <c r="D73" s="68" t="s">
        <v>143</v>
      </c>
      <c r="E73" s="69"/>
      <c r="F73" s="164"/>
      <c r="G73" s="71"/>
      <c r="H73" s="101"/>
    </row>
    <row r="74" spans="1:8" s="1" customFormat="1" ht="15.6">
      <c r="A74" s="87"/>
      <c r="B74" s="39"/>
      <c r="C74" s="40"/>
      <c r="D74" s="41"/>
      <c r="E74" s="42"/>
      <c r="F74" s="162"/>
      <c r="G74" s="44"/>
      <c r="H74" s="100"/>
    </row>
    <row r="75" spans="1:8" s="72" customFormat="1" ht="62.4">
      <c r="A75" s="127">
        <v>4</v>
      </c>
      <c r="B75" s="66" t="s">
        <v>10</v>
      </c>
      <c r="C75" s="67" t="s">
        <v>150</v>
      </c>
      <c r="D75" s="68"/>
      <c r="E75" s="69"/>
      <c r="F75" s="164"/>
      <c r="G75" s="71"/>
      <c r="H75" s="101"/>
    </row>
    <row r="76" spans="1:8" s="72" customFormat="1" ht="15.6">
      <c r="A76" s="126" t="s">
        <v>19</v>
      </c>
      <c r="B76" s="66"/>
      <c r="C76" s="67" t="s">
        <v>0</v>
      </c>
      <c r="D76" s="68" t="s">
        <v>143</v>
      </c>
      <c r="E76" s="69"/>
      <c r="F76" s="164"/>
      <c r="G76" s="71"/>
      <c r="H76" s="101"/>
    </row>
    <row r="77" spans="1:8" s="72" customFormat="1" ht="15.6">
      <c r="A77" s="126" t="s">
        <v>20</v>
      </c>
      <c r="B77" s="66"/>
      <c r="C77" s="67" t="s">
        <v>2</v>
      </c>
      <c r="D77" s="68" t="s">
        <v>143</v>
      </c>
      <c r="E77" s="69"/>
      <c r="F77" s="164"/>
      <c r="G77" s="71"/>
      <c r="H77" s="101"/>
    </row>
    <row r="78" spans="1:8" s="72" customFormat="1" ht="15.6">
      <c r="A78" s="126" t="s">
        <v>21</v>
      </c>
      <c r="B78" s="66"/>
      <c r="C78" s="67" t="s">
        <v>3</v>
      </c>
      <c r="D78" s="68" t="s">
        <v>143</v>
      </c>
      <c r="E78" s="69"/>
      <c r="F78" s="164"/>
      <c r="G78" s="71"/>
      <c r="H78" s="101"/>
    </row>
    <row r="79" spans="1:8" s="72" customFormat="1" ht="15.6">
      <c r="A79" s="126" t="s">
        <v>22</v>
      </c>
      <c r="B79" s="66"/>
      <c r="C79" s="67" t="s">
        <v>4</v>
      </c>
      <c r="D79" s="68" t="s">
        <v>143</v>
      </c>
      <c r="E79" s="69"/>
      <c r="F79" s="164"/>
      <c r="G79" s="71"/>
      <c r="H79" s="101"/>
    </row>
    <row r="80" spans="1:8" s="72" customFormat="1" ht="15.6">
      <c r="A80" s="126" t="s">
        <v>23</v>
      </c>
      <c r="B80" s="66"/>
      <c r="C80" s="67" t="s">
        <v>5</v>
      </c>
      <c r="D80" s="68" t="s">
        <v>143</v>
      </c>
      <c r="E80" s="69"/>
      <c r="F80" s="164"/>
      <c r="G80" s="71"/>
      <c r="H80" s="101"/>
    </row>
    <row r="81" spans="1:8" s="1" customFormat="1" ht="46.8">
      <c r="A81" s="88">
        <v>4</v>
      </c>
      <c r="B81" s="39" t="s">
        <v>84</v>
      </c>
      <c r="C81" s="40" t="s">
        <v>118</v>
      </c>
      <c r="D81" s="41"/>
      <c r="E81" s="42"/>
      <c r="F81" s="162"/>
      <c r="G81" s="44"/>
      <c r="H81" s="100"/>
    </row>
    <row r="82" spans="1:8" s="1" customFormat="1" ht="15.6" hidden="1">
      <c r="A82" s="87" t="s">
        <v>19</v>
      </c>
      <c r="B82" s="39"/>
      <c r="C82" s="40" t="s">
        <v>0</v>
      </c>
      <c r="D82" s="41" t="s">
        <v>1</v>
      </c>
      <c r="E82" s="42"/>
      <c r="F82" s="162"/>
      <c r="G82" s="44"/>
      <c r="H82" s="100"/>
    </row>
    <row r="83" spans="1:8" s="1" customFormat="1" ht="15.6">
      <c r="A83" s="87" t="s">
        <v>19</v>
      </c>
      <c r="B83" s="39"/>
      <c r="C83" s="40" t="s">
        <v>2</v>
      </c>
      <c r="D83" s="41" t="s">
        <v>142</v>
      </c>
      <c r="E83" s="105">
        <v>18</v>
      </c>
      <c r="F83" s="166"/>
      <c r="G83" s="106"/>
      <c r="H83" s="107">
        <f>E83</f>
        <v>18</v>
      </c>
    </row>
    <row r="84" spans="1:8" s="1" customFormat="1" ht="15.6">
      <c r="A84" s="87" t="s">
        <v>20</v>
      </c>
      <c r="B84" s="39"/>
      <c r="C84" s="40" t="s">
        <v>3</v>
      </c>
      <c r="D84" s="41" t="s">
        <v>142</v>
      </c>
      <c r="E84" s="105">
        <v>4</v>
      </c>
      <c r="F84" s="166"/>
      <c r="G84" s="106"/>
      <c r="H84" s="107">
        <f>E84</f>
        <v>4</v>
      </c>
    </row>
    <row r="85" spans="1:8" s="1" customFormat="1" ht="15.6">
      <c r="A85" s="87" t="s">
        <v>21</v>
      </c>
      <c r="B85" s="39"/>
      <c r="C85" s="40" t="s">
        <v>4</v>
      </c>
      <c r="D85" s="41" t="s">
        <v>142</v>
      </c>
      <c r="E85" s="105">
        <v>3</v>
      </c>
      <c r="F85" s="166"/>
      <c r="G85" s="106"/>
      <c r="H85" s="107">
        <f>E85</f>
        <v>3</v>
      </c>
    </row>
    <row r="86" spans="1:8" s="72" customFormat="1" ht="15.6">
      <c r="A86" s="126" t="s">
        <v>23</v>
      </c>
      <c r="B86" s="66"/>
      <c r="C86" s="67" t="s">
        <v>5</v>
      </c>
      <c r="D86" s="68" t="s">
        <v>1</v>
      </c>
      <c r="E86" s="69"/>
      <c r="F86" s="164"/>
      <c r="G86" s="71"/>
      <c r="H86" s="101"/>
    </row>
    <row r="87" spans="1:8" s="72" customFormat="1" ht="15.6">
      <c r="A87" s="126" t="s">
        <v>24</v>
      </c>
      <c r="B87" s="66"/>
      <c r="C87" s="67" t="s">
        <v>6</v>
      </c>
      <c r="D87" s="68" t="s">
        <v>1</v>
      </c>
      <c r="E87" s="69"/>
      <c r="F87" s="164"/>
      <c r="G87" s="71"/>
      <c r="H87" s="101"/>
    </row>
    <row r="88" spans="1:8" s="72" customFormat="1" ht="15.6">
      <c r="A88" s="173" t="s">
        <v>25</v>
      </c>
      <c r="B88" s="66"/>
      <c r="C88" s="67" t="s">
        <v>52</v>
      </c>
      <c r="D88" s="68" t="s">
        <v>1</v>
      </c>
      <c r="E88" s="69"/>
      <c r="F88" s="164"/>
      <c r="G88" s="71"/>
      <c r="H88" s="101"/>
    </row>
    <row r="89" spans="1:8" s="1" customFormat="1" ht="15.6">
      <c r="A89" s="90"/>
      <c r="B89" s="39"/>
      <c r="C89" s="40"/>
      <c r="D89" s="41"/>
      <c r="E89" s="42"/>
      <c r="F89" s="162"/>
      <c r="G89" s="44"/>
      <c r="H89" s="100"/>
    </row>
    <row r="90" spans="1:8" s="1" customFormat="1" ht="62.4">
      <c r="A90" s="88">
        <v>5</v>
      </c>
      <c r="B90" s="39" t="s">
        <v>66</v>
      </c>
      <c r="C90" s="40" t="s">
        <v>119</v>
      </c>
      <c r="D90" s="41"/>
      <c r="E90" s="42"/>
      <c r="F90" s="162"/>
      <c r="G90" s="44"/>
      <c r="H90" s="100"/>
    </row>
    <row r="91" spans="1:8" s="1" customFormat="1" ht="15.6">
      <c r="A91" s="87" t="s">
        <v>19</v>
      </c>
      <c r="B91" s="39"/>
      <c r="C91" s="40" t="s">
        <v>9</v>
      </c>
      <c r="D91" s="41" t="s">
        <v>143</v>
      </c>
      <c r="E91" s="42"/>
      <c r="F91" s="162"/>
      <c r="G91" s="44"/>
      <c r="H91" s="100"/>
    </row>
    <row r="92" spans="1:8" s="1" customFormat="1" ht="15.6">
      <c r="A92" s="87"/>
      <c r="B92" s="39"/>
      <c r="C92" s="40" t="s">
        <v>182</v>
      </c>
      <c r="D92" s="41" t="s">
        <v>143</v>
      </c>
      <c r="E92" s="42">
        <v>1</v>
      </c>
      <c r="F92" s="162">
        <v>4</v>
      </c>
      <c r="G92" s="44"/>
      <c r="H92" s="100">
        <f>E92*F92</f>
        <v>4</v>
      </c>
    </row>
    <row r="93" spans="1:8" s="1" customFormat="1" ht="15.6">
      <c r="A93" s="87"/>
      <c r="B93" s="39"/>
      <c r="C93" s="40" t="s">
        <v>184</v>
      </c>
      <c r="D93" s="41" t="s">
        <v>143</v>
      </c>
      <c r="E93" s="42">
        <v>1</v>
      </c>
      <c r="F93" s="162">
        <v>3</v>
      </c>
      <c r="G93" s="44"/>
      <c r="H93" s="100">
        <f t="shared" ref="H93:H103" si="6">E93*F93</f>
        <v>3</v>
      </c>
    </row>
    <row r="94" spans="1:8" s="1" customFormat="1" ht="15.6">
      <c r="A94" s="87"/>
      <c r="B94" s="39"/>
      <c r="C94" s="40" t="s">
        <v>183</v>
      </c>
      <c r="D94" s="41" t="s">
        <v>143</v>
      </c>
      <c r="E94" s="42">
        <v>1</v>
      </c>
      <c r="F94" s="162">
        <v>3.16</v>
      </c>
      <c r="G94" s="44"/>
      <c r="H94" s="100">
        <f t="shared" si="6"/>
        <v>3.16</v>
      </c>
    </row>
    <row r="95" spans="1:8" s="1" customFormat="1" ht="15.6">
      <c r="A95" s="87"/>
      <c r="B95" s="39"/>
      <c r="C95" s="40" t="s">
        <v>185</v>
      </c>
      <c r="D95" s="41" t="s">
        <v>143</v>
      </c>
      <c r="E95" s="42">
        <v>1</v>
      </c>
      <c r="F95" s="162">
        <v>7.58</v>
      </c>
      <c r="G95" s="44"/>
      <c r="H95" s="100">
        <f t="shared" si="6"/>
        <v>7.58</v>
      </c>
    </row>
    <row r="96" spans="1:8" s="1" customFormat="1" ht="15.6">
      <c r="A96" s="87"/>
      <c r="B96" s="39"/>
      <c r="C96" s="40" t="s">
        <v>186</v>
      </c>
      <c r="D96" s="41" t="s">
        <v>143</v>
      </c>
      <c r="E96" s="42">
        <v>1</v>
      </c>
      <c r="F96" s="162">
        <v>2.16</v>
      </c>
      <c r="G96" s="44"/>
      <c r="H96" s="100">
        <f t="shared" si="6"/>
        <v>2.16</v>
      </c>
    </row>
    <row r="97" spans="1:8" s="1" customFormat="1" ht="15.6">
      <c r="A97" s="87"/>
      <c r="B97" s="39"/>
      <c r="C97" s="40"/>
      <c r="D97" s="41" t="s">
        <v>143</v>
      </c>
      <c r="E97" s="42">
        <v>1</v>
      </c>
      <c r="F97" s="162">
        <v>4.91</v>
      </c>
      <c r="G97" s="44"/>
      <c r="H97" s="100">
        <f t="shared" si="6"/>
        <v>4.91</v>
      </c>
    </row>
    <row r="98" spans="1:8" s="1" customFormat="1" ht="15.6">
      <c r="A98" s="87"/>
      <c r="B98" s="39"/>
      <c r="C98" s="40" t="s">
        <v>187</v>
      </c>
      <c r="D98" s="41" t="s">
        <v>143</v>
      </c>
      <c r="E98" s="42">
        <v>1</v>
      </c>
      <c r="F98" s="162">
        <v>7.66</v>
      </c>
      <c r="G98" s="44"/>
      <c r="H98" s="100">
        <f t="shared" si="6"/>
        <v>7.66</v>
      </c>
    </row>
    <row r="99" spans="1:8" s="1" customFormat="1" ht="15.6">
      <c r="A99" s="87"/>
      <c r="B99" s="39"/>
      <c r="C99" s="40" t="s">
        <v>188</v>
      </c>
      <c r="D99" s="41" t="s">
        <v>143</v>
      </c>
      <c r="E99" s="42">
        <v>1</v>
      </c>
      <c r="F99" s="162">
        <v>3.91</v>
      </c>
      <c r="G99" s="44"/>
      <c r="H99" s="100">
        <f t="shared" si="6"/>
        <v>3.91</v>
      </c>
    </row>
    <row r="100" spans="1:8" s="1" customFormat="1" ht="15.6">
      <c r="A100" s="87"/>
      <c r="B100" s="39"/>
      <c r="C100" s="40" t="s">
        <v>189</v>
      </c>
      <c r="D100" s="41" t="s">
        <v>143</v>
      </c>
      <c r="E100" s="42">
        <v>1</v>
      </c>
      <c r="F100" s="162">
        <v>7.66</v>
      </c>
      <c r="G100" s="44"/>
      <c r="H100" s="100">
        <f t="shared" si="6"/>
        <v>7.66</v>
      </c>
    </row>
    <row r="101" spans="1:8" s="1" customFormat="1" ht="15.6">
      <c r="A101" s="87"/>
      <c r="B101" s="39"/>
      <c r="C101" s="40"/>
      <c r="D101" s="41" t="s">
        <v>143</v>
      </c>
      <c r="E101" s="42">
        <v>1</v>
      </c>
      <c r="F101" s="162">
        <v>3.83</v>
      </c>
      <c r="G101" s="44"/>
      <c r="H101" s="100">
        <f t="shared" si="6"/>
        <v>3.83</v>
      </c>
    </row>
    <row r="102" spans="1:8" s="1" customFormat="1" ht="15.6">
      <c r="A102" s="87"/>
      <c r="B102" s="39"/>
      <c r="C102" s="40" t="s">
        <v>190</v>
      </c>
      <c r="D102" s="41" t="s">
        <v>143</v>
      </c>
      <c r="E102" s="42">
        <v>1</v>
      </c>
      <c r="F102" s="162">
        <v>5.33</v>
      </c>
      <c r="G102" s="44"/>
      <c r="H102" s="100">
        <f t="shared" si="6"/>
        <v>5.33</v>
      </c>
    </row>
    <row r="103" spans="1:8" s="1" customFormat="1" ht="15.6">
      <c r="A103" s="87"/>
      <c r="B103" s="39"/>
      <c r="C103" s="40" t="s">
        <v>191</v>
      </c>
      <c r="D103" s="41" t="s">
        <v>143</v>
      </c>
      <c r="E103" s="42">
        <v>1</v>
      </c>
      <c r="F103" s="162">
        <v>8.08</v>
      </c>
      <c r="G103" s="44"/>
      <c r="H103" s="100">
        <f t="shared" si="6"/>
        <v>8.08</v>
      </c>
    </row>
    <row r="104" spans="1:8" s="170" customFormat="1" ht="16.2" thickBot="1">
      <c r="A104" s="121"/>
      <c r="B104" s="110"/>
      <c r="C104" s="169"/>
      <c r="D104" s="112"/>
      <c r="E104" s="113"/>
      <c r="F104" s="167"/>
      <c r="G104" s="114"/>
      <c r="H104" s="171">
        <f>SUM(H92:H103)</f>
        <v>61.279999999999987</v>
      </c>
    </row>
    <row r="105" spans="1:8" s="1" customFormat="1" ht="16.2" thickTop="1">
      <c r="A105" s="87"/>
      <c r="B105" s="39"/>
      <c r="C105" s="40"/>
      <c r="D105" s="41"/>
      <c r="E105" s="42"/>
      <c r="F105" s="162"/>
      <c r="G105" s="44"/>
      <c r="H105" s="115"/>
    </row>
    <row r="106" spans="1:8" s="72" customFormat="1" ht="15.6">
      <c r="A106" s="126"/>
      <c r="B106" s="66"/>
      <c r="C106" s="67" t="s">
        <v>27</v>
      </c>
      <c r="D106" s="68" t="s">
        <v>143</v>
      </c>
      <c r="E106" s="69"/>
      <c r="F106" s="164"/>
      <c r="G106" s="71"/>
      <c r="H106" s="101"/>
    </row>
    <row r="107" spans="1:8" s="108" customFormat="1" ht="15.6">
      <c r="A107" s="91" t="s">
        <v>20</v>
      </c>
      <c r="B107" s="39"/>
      <c r="C107" s="103" t="s">
        <v>28</v>
      </c>
      <c r="D107" s="104" t="s">
        <v>143</v>
      </c>
      <c r="E107" s="105"/>
      <c r="F107" s="166"/>
      <c r="G107" s="106"/>
      <c r="H107" s="119"/>
    </row>
    <row r="108" spans="1:8" s="1" customFormat="1" ht="15.6">
      <c r="A108" s="87"/>
      <c r="B108" s="39"/>
      <c r="C108" s="40" t="s">
        <v>181</v>
      </c>
      <c r="D108" s="41" t="s">
        <v>143</v>
      </c>
      <c r="E108" s="105">
        <v>1</v>
      </c>
      <c r="F108" s="166">
        <v>7.33</v>
      </c>
      <c r="G108" s="106"/>
      <c r="H108" s="119">
        <f>E108*F108</f>
        <v>7.33</v>
      </c>
    </row>
    <row r="109" spans="1:8" s="1" customFormat="1" ht="15.6">
      <c r="A109" s="87"/>
      <c r="B109" s="39"/>
      <c r="C109" s="40"/>
      <c r="D109" s="41" t="s">
        <v>143</v>
      </c>
      <c r="E109" s="105">
        <v>1</v>
      </c>
      <c r="F109" s="166">
        <v>3.5</v>
      </c>
      <c r="G109" s="106"/>
      <c r="H109" s="119">
        <f t="shared" ref="H109:H111" si="7">E109*F109</f>
        <v>3.5</v>
      </c>
    </row>
    <row r="110" spans="1:8" s="1" customFormat="1" ht="15.6">
      <c r="A110" s="87"/>
      <c r="B110" s="39"/>
      <c r="C110" s="40"/>
      <c r="D110" s="41" t="s">
        <v>143</v>
      </c>
      <c r="E110" s="105">
        <v>1</v>
      </c>
      <c r="F110" s="166">
        <v>21.58</v>
      </c>
      <c r="G110" s="106"/>
      <c r="H110" s="119">
        <f t="shared" si="7"/>
        <v>21.58</v>
      </c>
    </row>
    <row r="111" spans="1:8" s="1" customFormat="1" ht="15.6">
      <c r="A111" s="87"/>
      <c r="B111" s="39"/>
      <c r="C111" s="40"/>
      <c r="D111" s="41" t="s">
        <v>143</v>
      </c>
      <c r="E111" s="105">
        <v>1</v>
      </c>
      <c r="F111" s="166">
        <v>4.5</v>
      </c>
      <c r="G111" s="106"/>
      <c r="H111" s="119">
        <f t="shared" si="7"/>
        <v>4.5</v>
      </c>
    </row>
    <row r="112" spans="1:8" s="170" customFormat="1" ht="16.2" thickBot="1">
      <c r="A112" s="121"/>
      <c r="B112" s="110"/>
      <c r="C112" s="111" t="s">
        <v>50</v>
      </c>
      <c r="D112" s="112"/>
      <c r="E112" s="113"/>
      <c r="F112" s="167"/>
      <c r="G112" s="114"/>
      <c r="H112" s="171">
        <f>SUM(H108:H111)</f>
        <v>36.909999999999997</v>
      </c>
    </row>
    <row r="113" spans="1:8" s="72" customFormat="1" ht="16.2" thickTop="1">
      <c r="A113" s="126"/>
      <c r="B113" s="66"/>
      <c r="C113" s="67" t="s">
        <v>7</v>
      </c>
      <c r="D113" s="68" t="s">
        <v>143</v>
      </c>
      <c r="E113" s="69"/>
      <c r="F113" s="164"/>
      <c r="G113" s="71"/>
      <c r="H113" s="196"/>
    </row>
    <row r="114" spans="1:8" s="72" customFormat="1" ht="15.6">
      <c r="A114" s="126" t="s">
        <v>21</v>
      </c>
      <c r="B114" s="66"/>
      <c r="C114" s="67" t="s">
        <v>6</v>
      </c>
      <c r="D114" s="68" t="s">
        <v>143</v>
      </c>
      <c r="E114" s="69"/>
      <c r="F114" s="164"/>
      <c r="G114" s="71"/>
      <c r="H114" s="101"/>
    </row>
    <row r="115" spans="1:8" s="1" customFormat="1" ht="15.6">
      <c r="A115" s="87"/>
      <c r="B115" s="39"/>
      <c r="C115" s="40"/>
      <c r="D115" s="41"/>
      <c r="E115" s="42"/>
      <c r="F115" s="162"/>
      <c r="G115" s="44"/>
      <c r="H115" s="100"/>
    </row>
    <row r="116" spans="1:8" s="1" customFormat="1" ht="30" hidden="1" customHeight="1">
      <c r="A116" s="87" t="s">
        <v>20</v>
      </c>
      <c r="B116" s="39" t="s">
        <v>77</v>
      </c>
      <c r="C116" s="40" t="s">
        <v>78</v>
      </c>
      <c r="D116" s="41" t="s">
        <v>8</v>
      </c>
      <c r="E116" s="42"/>
      <c r="F116" s="162"/>
      <c r="G116" s="44"/>
      <c r="H116" s="100"/>
    </row>
    <row r="117" spans="1:8" s="72" customFormat="1" ht="46.8">
      <c r="A117" s="130">
        <v>6</v>
      </c>
      <c r="B117" s="66" t="s">
        <v>155</v>
      </c>
      <c r="C117" s="67" t="s">
        <v>64</v>
      </c>
      <c r="D117" s="68"/>
      <c r="E117" s="69"/>
      <c r="F117" s="164"/>
      <c r="G117" s="71"/>
      <c r="H117" s="101"/>
    </row>
    <row r="118" spans="1:8" s="72" customFormat="1" ht="15.6">
      <c r="A118" s="126" t="s">
        <v>19</v>
      </c>
      <c r="B118" s="66"/>
      <c r="C118" s="67" t="s">
        <v>6</v>
      </c>
      <c r="D118" s="68" t="s">
        <v>143</v>
      </c>
      <c r="E118" s="69"/>
      <c r="F118" s="164"/>
      <c r="G118" s="71"/>
      <c r="H118" s="101"/>
    </row>
    <row r="119" spans="1:8" s="1" customFormat="1" ht="15.6">
      <c r="A119" s="87"/>
      <c r="B119" s="39"/>
      <c r="C119" s="40"/>
      <c r="D119" s="41"/>
      <c r="E119" s="42"/>
      <c r="F119" s="162"/>
      <c r="G119" s="44"/>
      <c r="H119" s="100"/>
    </row>
    <row r="120" spans="1:8" s="72" customFormat="1" ht="46.8">
      <c r="A120" s="127">
        <v>7</v>
      </c>
      <c r="B120" s="123" t="s">
        <v>76</v>
      </c>
      <c r="C120" s="67" t="s">
        <v>158</v>
      </c>
      <c r="D120" s="68" t="s">
        <v>142</v>
      </c>
      <c r="E120" s="69"/>
      <c r="F120" s="164"/>
      <c r="G120" s="71"/>
      <c r="H120" s="101"/>
    </row>
    <row r="121" spans="1:8" s="65" customFormat="1" ht="46.8">
      <c r="A121" s="122">
        <v>7</v>
      </c>
      <c r="B121" s="60" t="s">
        <v>75</v>
      </c>
      <c r="C121" s="61" t="s">
        <v>157</v>
      </c>
      <c r="D121" s="62" t="s">
        <v>1</v>
      </c>
      <c r="E121" s="63"/>
      <c r="F121" s="165"/>
      <c r="G121" s="64"/>
      <c r="H121" s="129"/>
    </row>
    <row r="122" spans="1:8" s="72" customFormat="1" ht="31.2">
      <c r="A122" s="92">
        <v>9</v>
      </c>
      <c r="B122" s="66" t="s">
        <v>65</v>
      </c>
      <c r="C122" s="67" t="s">
        <v>156</v>
      </c>
      <c r="D122" s="68"/>
      <c r="E122" s="69"/>
      <c r="F122" s="164"/>
      <c r="G122" s="71"/>
      <c r="H122" s="101"/>
    </row>
    <row r="123" spans="1:8" s="1" customFormat="1" ht="17.25" customHeight="1">
      <c r="A123" s="88">
        <v>8</v>
      </c>
      <c r="B123" s="39" t="s">
        <v>60</v>
      </c>
      <c r="C123" s="40" t="s">
        <v>61</v>
      </c>
      <c r="D123" s="104" t="s">
        <v>142</v>
      </c>
      <c r="E123" s="42"/>
      <c r="F123" s="162"/>
      <c r="G123" s="44"/>
      <c r="H123" s="100"/>
    </row>
    <row r="124" spans="1:8" s="108" customFormat="1" ht="17.25" customHeight="1">
      <c r="A124" s="88"/>
      <c r="B124" s="39"/>
      <c r="C124" s="103" t="s">
        <v>136</v>
      </c>
      <c r="D124" s="104" t="s">
        <v>142</v>
      </c>
      <c r="E124" s="105">
        <v>2</v>
      </c>
      <c r="F124" s="166"/>
      <c r="G124" s="106"/>
      <c r="H124" s="107">
        <f>E124</f>
        <v>2</v>
      </c>
    </row>
    <row r="125" spans="1:8" s="108" customFormat="1" ht="17.25" customHeight="1">
      <c r="A125" s="88"/>
      <c r="B125" s="39"/>
      <c r="C125" s="103" t="s">
        <v>137</v>
      </c>
      <c r="D125" s="104" t="s">
        <v>142</v>
      </c>
      <c r="E125" s="105">
        <v>1</v>
      </c>
      <c r="F125" s="166"/>
      <c r="G125" s="106"/>
      <c r="H125" s="107">
        <f>E125</f>
        <v>1</v>
      </c>
    </row>
    <row r="126" spans="1:8" s="108" customFormat="1" ht="17.25" customHeight="1" thickBot="1">
      <c r="A126" s="109"/>
      <c r="B126" s="110"/>
      <c r="C126" s="111" t="s">
        <v>50</v>
      </c>
      <c r="D126" s="112"/>
      <c r="E126" s="113"/>
      <c r="F126" s="167"/>
      <c r="G126" s="114"/>
      <c r="H126" s="116">
        <f>SUM(H124:H125)</f>
        <v>3</v>
      </c>
    </row>
    <row r="127" spans="1:8" s="1" customFormat="1" ht="16.2" thickTop="1">
      <c r="A127" s="89"/>
      <c r="B127" s="39"/>
      <c r="C127" s="40"/>
      <c r="D127" s="41"/>
      <c r="E127" s="42"/>
      <c r="F127" s="162"/>
      <c r="G127" s="44"/>
      <c r="H127" s="115"/>
    </row>
    <row r="128" spans="1:8" s="72" customFormat="1" ht="46.8">
      <c r="A128" s="92">
        <v>8</v>
      </c>
      <c r="B128" s="66" t="s">
        <v>29</v>
      </c>
      <c r="C128" s="67" t="s">
        <v>159</v>
      </c>
      <c r="D128" s="68"/>
      <c r="E128" s="69"/>
      <c r="F128" s="164"/>
      <c r="G128" s="71"/>
      <c r="H128" s="101"/>
    </row>
    <row r="129" spans="1:8" s="72" customFormat="1" ht="15.6">
      <c r="A129" s="127" t="s">
        <v>19</v>
      </c>
      <c r="B129" s="66"/>
      <c r="C129" s="67" t="s">
        <v>26</v>
      </c>
      <c r="D129" s="68" t="s">
        <v>142</v>
      </c>
      <c r="E129" s="69"/>
      <c r="F129" s="164"/>
      <c r="G129" s="71"/>
      <c r="H129" s="125"/>
    </row>
    <row r="130" spans="1:8" s="72" customFormat="1" ht="15.6">
      <c r="A130" s="127" t="s">
        <v>19</v>
      </c>
      <c r="B130" s="66"/>
      <c r="C130" s="67" t="s">
        <v>30</v>
      </c>
      <c r="D130" s="68" t="s">
        <v>142</v>
      </c>
      <c r="E130" s="69"/>
      <c r="F130" s="164"/>
      <c r="G130" s="71"/>
      <c r="H130" s="101"/>
    </row>
    <row r="131" spans="1:8" s="72" customFormat="1" ht="15.6">
      <c r="A131" s="127" t="s">
        <v>21</v>
      </c>
      <c r="B131" s="66"/>
      <c r="C131" s="67" t="s">
        <v>28</v>
      </c>
      <c r="D131" s="68" t="s">
        <v>142</v>
      </c>
      <c r="E131" s="69"/>
      <c r="F131" s="164"/>
      <c r="G131" s="71"/>
      <c r="H131" s="101"/>
    </row>
    <row r="132" spans="1:8" s="1" customFormat="1" ht="15.6">
      <c r="A132" s="89"/>
      <c r="B132" s="39"/>
      <c r="C132" s="40"/>
      <c r="D132" s="41"/>
      <c r="E132" s="42"/>
      <c r="F132" s="162"/>
      <c r="G132" s="44"/>
      <c r="H132" s="100"/>
    </row>
    <row r="133" spans="1:8" s="72" customFormat="1" ht="62.4">
      <c r="A133" s="127" t="s">
        <v>22</v>
      </c>
      <c r="B133" s="66" t="s">
        <v>31</v>
      </c>
      <c r="C133" s="67" t="s">
        <v>51</v>
      </c>
      <c r="D133" s="68" t="s">
        <v>142</v>
      </c>
      <c r="E133" s="69"/>
      <c r="F133" s="164"/>
      <c r="G133" s="71"/>
      <c r="H133" s="101"/>
    </row>
    <row r="134" spans="1:8" s="1" customFormat="1" ht="78">
      <c r="A134" s="91">
        <v>9</v>
      </c>
      <c r="B134" s="39" t="s">
        <v>62</v>
      </c>
      <c r="C134" s="40" t="s">
        <v>71</v>
      </c>
      <c r="D134" s="41"/>
      <c r="E134" s="42"/>
      <c r="F134" s="162"/>
      <c r="G134" s="44"/>
      <c r="H134" s="100"/>
    </row>
    <row r="135" spans="1:8" s="108" customFormat="1" ht="15.6">
      <c r="A135" s="91" t="s">
        <v>19</v>
      </c>
      <c r="B135" s="39"/>
      <c r="C135" s="103" t="s">
        <v>90</v>
      </c>
      <c r="D135" s="104" t="s">
        <v>142</v>
      </c>
      <c r="E135" s="105"/>
      <c r="F135" s="166"/>
      <c r="G135" s="106"/>
      <c r="H135" s="119"/>
    </row>
    <row r="136" spans="1:8" s="1" customFormat="1" ht="15.6">
      <c r="A136" s="87"/>
      <c r="B136" s="39"/>
      <c r="C136" s="40" t="s">
        <v>144</v>
      </c>
      <c r="D136" s="104" t="s">
        <v>142</v>
      </c>
      <c r="E136" s="105">
        <v>3</v>
      </c>
      <c r="F136" s="166"/>
      <c r="G136" s="106"/>
      <c r="H136" s="107">
        <f>E136</f>
        <v>3</v>
      </c>
    </row>
    <row r="137" spans="1:8" s="1" customFormat="1" ht="15.6">
      <c r="A137" s="87"/>
      <c r="B137" s="39"/>
      <c r="C137" s="40" t="s">
        <v>145</v>
      </c>
      <c r="D137" s="104" t="s">
        <v>142</v>
      </c>
      <c r="E137" s="105">
        <v>9</v>
      </c>
      <c r="F137" s="166"/>
      <c r="G137" s="106"/>
      <c r="H137" s="107">
        <f>E137</f>
        <v>9</v>
      </c>
    </row>
    <row r="138" spans="1:8" s="1" customFormat="1" ht="16.2" thickBot="1">
      <c r="A138" s="121"/>
      <c r="B138" s="110"/>
      <c r="C138" s="111" t="s">
        <v>50</v>
      </c>
      <c r="D138" s="112"/>
      <c r="E138" s="113"/>
      <c r="F138" s="167"/>
      <c r="G138" s="114"/>
      <c r="H138" s="116">
        <f>SUM(H136:H137)</f>
        <v>12</v>
      </c>
    </row>
    <row r="139" spans="1:8" s="1" customFormat="1" ht="16.2" thickTop="1">
      <c r="A139" s="87"/>
      <c r="B139" s="39"/>
      <c r="C139" s="40"/>
      <c r="D139" s="104"/>
      <c r="E139" s="105"/>
      <c r="F139" s="166"/>
      <c r="G139" s="106"/>
      <c r="H139" s="175"/>
    </row>
    <row r="140" spans="1:8" s="108" customFormat="1" ht="15.6">
      <c r="A140" s="91" t="s">
        <v>20</v>
      </c>
      <c r="B140" s="39"/>
      <c r="C140" s="103" t="s">
        <v>91</v>
      </c>
      <c r="D140" s="104" t="s">
        <v>142</v>
      </c>
      <c r="E140" s="105"/>
      <c r="F140" s="166"/>
      <c r="G140" s="106"/>
      <c r="H140" s="119"/>
    </row>
    <row r="141" spans="1:8" s="1" customFormat="1" ht="15.6">
      <c r="A141" s="87" t="s">
        <v>21</v>
      </c>
      <c r="B141" s="39"/>
      <c r="C141" s="40" t="s">
        <v>87</v>
      </c>
      <c r="D141" s="104" t="s">
        <v>142</v>
      </c>
      <c r="E141" s="105"/>
      <c r="F141" s="166"/>
      <c r="G141" s="106"/>
      <c r="H141" s="119"/>
    </row>
    <row r="142" spans="1:8" s="1" customFormat="1" ht="15.6">
      <c r="A142" s="87"/>
      <c r="B142" s="39"/>
      <c r="C142" s="40" t="s">
        <v>82</v>
      </c>
      <c r="D142" s="104" t="s">
        <v>142</v>
      </c>
      <c r="E142" s="105"/>
      <c r="F142" s="166"/>
      <c r="G142" s="106"/>
      <c r="H142" s="119"/>
    </row>
    <row r="143" spans="1:8" s="1" customFormat="1" ht="15.6">
      <c r="A143" s="87"/>
      <c r="B143" s="39"/>
      <c r="C143" s="40" t="s">
        <v>137</v>
      </c>
      <c r="D143" s="104" t="s">
        <v>142</v>
      </c>
      <c r="E143" s="105">
        <v>1</v>
      </c>
      <c r="F143" s="166"/>
      <c r="G143" s="106"/>
      <c r="H143" s="107">
        <f>E143</f>
        <v>1</v>
      </c>
    </row>
    <row r="144" spans="1:8" s="1" customFormat="1" ht="15.6">
      <c r="A144" s="87"/>
      <c r="B144" s="39"/>
      <c r="C144" s="40" t="s">
        <v>141</v>
      </c>
      <c r="D144" s="104" t="s">
        <v>142</v>
      </c>
      <c r="E144" s="105">
        <v>1</v>
      </c>
      <c r="F144" s="166"/>
      <c r="G144" s="106"/>
      <c r="H144" s="107">
        <f>E144</f>
        <v>1</v>
      </c>
    </row>
    <row r="145" spans="1:8" s="1" customFormat="1" ht="16.2" thickBot="1">
      <c r="A145" s="120"/>
      <c r="B145" s="110"/>
      <c r="C145" s="111" t="s">
        <v>50</v>
      </c>
      <c r="D145" s="112"/>
      <c r="E145" s="113"/>
      <c r="F145" s="167"/>
      <c r="G145" s="114"/>
      <c r="H145" s="116">
        <f>SUM(H143:H144)</f>
        <v>2</v>
      </c>
    </row>
    <row r="146" spans="1:8" s="1" customFormat="1" ht="16.2" thickTop="1">
      <c r="A146" s="87"/>
      <c r="B146" s="39"/>
      <c r="C146" s="40"/>
      <c r="D146" s="104"/>
      <c r="E146" s="105"/>
      <c r="F146" s="166"/>
      <c r="G146" s="106"/>
      <c r="H146" s="175"/>
    </row>
    <row r="147" spans="1:8" s="72" customFormat="1" ht="46.8">
      <c r="A147" s="130">
        <v>10</v>
      </c>
      <c r="B147" s="66" t="s">
        <v>32</v>
      </c>
      <c r="C147" s="67" t="s">
        <v>67</v>
      </c>
      <c r="D147" s="176" t="s">
        <v>1</v>
      </c>
      <c r="E147" s="177"/>
      <c r="F147" s="178"/>
      <c r="G147" s="179"/>
      <c r="H147" s="180"/>
    </row>
    <row r="148" spans="1:8" s="72" customFormat="1" ht="46.8">
      <c r="A148" s="130">
        <v>10</v>
      </c>
      <c r="B148" s="66" t="s">
        <v>33</v>
      </c>
      <c r="C148" s="67" t="s">
        <v>160</v>
      </c>
      <c r="D148" s="176" t="s">
        <v>1</v>
      </c>
      <c r="E148" s="177"/>
      <c r="F148" s="178"/>
      <c r="G148" s="179"/>
      <c r="H148" s="180"/>
    </row>
    <row r="149" spans="1:8" s="124" customFormat="1" ht="46.8">
      <c r="A149" s="92">
        <v>11</v>
      </c>
      <c r="B149" s="66" t="s">
        <v>34</v>
      </c>
      <c r="C149" s="67" t="s">
        <v>161</v>
      </c>
      <c r="D149" s="176" t="s">
        <v>1</v>
      </c>
      <c r="E149" s="177"/>
      <c r="F149" s="178"/>
      <c r="G149" s="179"/>
      <c r="H149" s="180"/>
    </row>
    <row r="150" spans="1:8" s="124" customFormat="1" ht="15.6">
      <c r="A150" s="92">
        <v>12</v>
      </c>
      <c r="B150" s="66" t="s">
        <v>35</v>
      </c>
      <c r="C150" s="67" t="s">
        <v>162</v>
      </c>
      <c r="D150" s="176" t="s">
        <v>1</v>
      </c>
      <c r="E150" s="177"/>
      <c r="F150" s="178"/>
      <c r="G150" s="179"/>
      <c r="H150" s="180"/>
    </row>
    <row r="151" spans="1:8" s="124" customFormat="1" ht="31.2">
      <c r="A151" s="92">
        <v>13</v>
      </c>
      <c r="B151" s="66" t="s">
        <v>36</v>
      </c>
      <c r="C151" s="67" t="s">
        <v>163</v>
      </c>
      <c r="D151" s="176" t="s">
        <v>1</v>
      </c>
      <c r="E151" s="177"/>
      <c r="F151" s="178"/>
      <c r="G151" s="179"/>
      <c r="H151" s="180"/>
    </row>
    <row r="152" spans="1:8" s="124" customFormat="1" ht="15.6">
      <c r="A152" s="92">
        <v>10</v>
      </c>
      <c r="B152" s="66" t="s">
        <v>37</v>
      </c>
      <c r="C152" s="123" t="s">
        <v>146</v>
      </c>
      <c r="D152" s="176" t="s">
        <v>142</v>
      </c>
      <c r="E152" s="177"/>
      <c r="F152" s="178"/>
      <c r="G152" s="179"/>
      <c r="H152" s="181"/>
    </row>
    <row r="153" spans="1:8" s="124" customFormat="1" ht="15.6">
      <c r="A153" s="92">
        <v>11</v>
      </c>
      <c r="B153" s="66" t="s">
        <v>55</v>
      </c>
      <c r="C153" s="123" t="s">
        <v>147</v>
      </c>
      <c r="D153" s="176" t="s">
        <v>142</v>
      </c>
      <c r="E153" s="177"/>
      <c r="F153" s="178"/>
      <c r="G153" s="179"/>
      <c r="H153" s="181"/>
    </row>
    <row r="154" spans="1:8" ht="15.6">
      <c r="A154" s="88">
        <v>12</v>
      </c>
      <c r="B154" s="39" t="s">
        <v>38</v>
      </c>
      <c r="C154" s="46" t="s">
        <v>127</v>
      </c>
      <c r="D154" s="104" t="s">
        <v>142</v>
      </c>
      <c r="E154" s="105"/>
      <c r="F154" s="166"/>
      <c r="G154" s="106"/>
      <c r="H154" s="182"/>
    </row>
    <row r="155" spans="1:8" ht="15.6">
      <c r="A155" s="88"/>
      <c r="B155" s="39"/>
      <c r="C155" s="46" t="s">
        <v>136</v>
      </c>
      <c r="D155" s="104" t="s">
        <v>142</v>
      </c>
      <c r="E155" s="105">
        <v>4</v>
      </c>
      <c r="F155" s="166"/>
      <c r="G155" s="106"/>
      <c r="H155" s="183">
        <f>E155</f>
        <v>4</v>
      </c>
    </row>
    <row r="156" spans="1:8" ht="15.6">
      <c r="A156" s="88"/>
      <c r="B156" s="39"/>
      <c r="C156" s="46" t="s">
        <v>144</v>
      </c>
      <c r="D156" s="104" t="s">
        <v>142</v>
      </c>
      <c r="E156" s="105">
        <v>1</v>
      </c>
      <c r="F156" s="166"/>
      <c r="G156" s="106"/>
      <c r="H156" s="183">
        <f t="shared" ref="H156:H161" si="8">E156</f>
        <v>1</v>
      </c>
    </row>
    <row r="157" spans="1:8" ht="15.6">
      <c r="A157" s="88"/>
      <c r="B157" s="39"/>
      <c r="C157" s="46" t="s">
        <v>166</v>
      </c>
      <c r="D157" s="104" t="s">
        <v>142</v>
      </c>
      <c r="E157" s="105">
        <v>2</v>
      </c>
      <c r="F157" s="166"/>
      <c r="G157" s="106"/>
      <c r="H157" s="183">
        <f t="shared" si="8"/>
        <v>2</v>
      </c>
    </row>
    <row r="158" spans="1:8" ht="15.6">
      <c r="A158" s="88"/>
      <c r="B158" s="39"/>
      <c r="C158" s="46" t="s">
        <v>167</v>
      </c>
      <c r="D158" s="104" t="s">
        <v>142</v>
      </c>
      <c r="E158" s="105">
        <v>2</v>
      </c>
      <c r="F158" s="166"/>
      <c r="G158" s="106"/>
      <c r="H158" s="183">
        <f t="shared" si="8"/>
        <v>2</v>
      </c>
    </row>
    <row r="159" spans="1:8" ht="15.6">
      <c r="A159" s="88"/>
      <c r="B159" s="39"/>
      <c r="C159" s="46" t="s">
        <v>168</v>
      </c>
      <c r="D159" s="104" t="s">
        <v>142</v>
      </c>
      <c r="E159" s="105">
        <v>2</v>
      </c>
      <c r="F159" s="166"/>
      <c r="G159" s="106"/>
      <c r="H159" s="183">
        <f t="shared" si="8"/>
        <v>2</v>
      </c>
    </row>
    <row r="160" spans="1:8" ht="15.6">
      <c r="A160" s="88"/>
      <c r="B160" s="39"/>
      <c r="C160" s="46" t="s">
        <v>169</v>
      </c>
      <c r="D160" s="104" t="s">
        <v>142</v>
      </c>
      <c r="E160" s="105">
        <v>1</v>
      </c>
      <c r="F160" s="166"/>
      <c r="G160" s="106"/>
      <c r="H160" s="183">
        <f t="shared" si="8"/>
        <v>1</v>
      </c>
    </row>
    <row r="161" spans="1:8" ht="15.6">
      <c r="A161" s="88"/>
      <c r="B161" s="39"/>
      <c r="C161" s="46" t="s">
        <v>170</v>
      </c>
      <c r="D161" s="104" t="s">
        <v>142</v>
      </c>
      <c r="E161" s="105">
        <v>5</v>
      </c>
      <c r="F161" s="166"/>
      <c r="G161" s="106"/>
      <c r="H161" s="183">
        <f t="shared" si="8"/>
        <v>5</v>
      </c>
    </row>
    <row r="162" spans="1:8" s="141" customFormat="1" ht="16.2" thickBot="1">
      <c r="A162" s="109"/>
      <c r="B162" s="110"/>
      <c r="C162" s="142" t="s">
        <v>50</v>
      </c>
      <c r="D162" s="112" t="s">
        <v>142</v>
      </c>
      <c r="E162" s="113"/>
      <c r="F162" s="167"/>
      <c r="G162" s="114"/>
      <c r="H162" s="143">
        <f>SUM(H155:H161)</f>
        <v>17</v>
      </c>
    </row>
    <row r="163" spans="1:8" ht="16.2" thickTop="1">
      <c r="A163" s="88"/>
      <c r="B163" s="39"/>
      <c r="C163" s="46"/>
      <c r="D163" s="104"/>
      <c r="E163" s="105"/>
      <c r="F163" s="166"/>
      <c r="G163" s="106"/>
      <c r="H163" s="184"/>
    </row>
    <row r="164" spans="1:8" s="124" customFormat="1" ht="62.4">
      <c r="A164" s="92"/>
      <c r="B164" s="66" t="s">
        <v>39</v>
      </c>
      <c r="C164" s="67" t="s">
        <v>148</v>
      </c>
      <c r="D164" s="176" t="s">
        <v>1</v>
      </c>
      <c r="E164" s="177"/>
      <c r="F164" s="178"/>
      <c r="G164" s="179"/>
      <c r="H164" s="180" t="s">
        <v>72</v>
      </c>
    </row>
    <row r="165" spans="1:8" s="124" customFormat="1" ht="15.6">
      <c r="A165" s="92"/>
      <c r="B165" s="66" t="s">
        <v>39</v>
      </c>
      <c r="C165" s="67" t="s">
        <v>149</v>
      </c>
      <c r="D165" s="176" t="s">
        <v>1</v>
      </c>
      <c r="E165" s="177"/>
      <c r="F165" s="178"/>
      <c r="G165" s="179"/>
      <c r="H165" s="181"/>
    </row>
    <row r="166" spans="1:8" ht="15.6">
      <c r="A166" s="88"/>
      <c r="B166" s="39"/>
      <c r="C166" s="40"/>
      <c r="D166" s="104"/>
      <c r="E166" s="105"/>
      <c r="F166" s="166"/>
      <c r="G166" s="106"/>
      <c r="H166" s="182"/>
    </row>
    <row r="167" spans="1:8" ht="47.4" thickBot="1">
      <c r="A167" s="88">
        <v>13</v>
      </c>
      <c r="B167" s="39" t="s">
        <v>40</v>
      </c>
      <c r="C167" s="40" t="s">
        <v>128</v>
      </c>
      <c r="D167" s="104" t="s">
        <v>142</v>
      </c>
      <c r="E167" s="105">
        <v>2</v>
      </c>
      <c r="F167" s="166"/>
      <c r="G167" s="106"/>
      <c r="H167" s="144">
        <f>E167</f>
        <v>2</v>
      </c>
    </row>
    <row r="168" spans="1:8" s="124" customFormat="1" ht="47.4" thickTop="1">
      <c r="A168" s="92">
        <v>18</v>
      </c>
      <c r="B168" s="66" t="s">
        <v>40</v>
      </c>
      <c r="C168" s="67" t="s">
        <v>164</v>
      </c>
      <c r="D168" s="176" t="s">
        <v>1</v>
      </c>
      <c r="E168" s="177"/>
      <c r="F168" s="178"/>
      <c r="G168" s="179"/>
      <c r="H168" s="185"/>
    </row>
    <row r="169" spans="1:8" s="124" customFormat="1" ht="46.8">
      <c r="A169" s="92">
        <v>27</v>
      </c>
      <c r="B169" s="66" t="s">
        <v>40</v>
      </c>
      <c r="C169" s="67" t="s">
        <v>165</v>
      </c>
      <c r="D169" s="176" t="s">
        <v>1</v>
      </c>
      <c r="E169" s="177"/>
      <c r="F169" s="178"/>
      <c r="G169" s="179"/>
      <c r="H169" s="181"/>
    </row>
    <row r="170" spans="1:8" s="124" customFormat="1" ht="46.8">
      <c r="A170" s="92"/>
      <c r="B170" s="66"/>
      <c r="C170" s="67" t="s">
        <v>83</v>
      </c>
      <c r="D170" s="176" t="s">
        <v>1</v>
      </c>
      <c r="E170" s="177"/>
      <c r="F170" s="178"/>
      <c r="G170" s="179"/>
      <c r="H170" s="181"/>
    </row>
    <row r="171" spans="1:8" ht="15.6">
      <c r="A171" s="88"/>
      <c r="B171" s="39"/>
      <c r="C171" s="40"/>
      <c r="D171" s="104"/>
      <c r="E171" s="105"/>
      <c r="F171" s="166"/>
      <c r="G171" s="106"/>
      <c r="H171" s="182"/>
    </row>
    <row r="172" spans="1:8" s="124" customFormat="1" ht="15.6">
      <c r="A172" s="92">
        <v>19</v>
      </c>
      <c r="B172" s="66" t="s">
        <v>41</v>
      </c>
      <c r="C172" s="123" t="s">
        <v>151</v>
      </c>
      <c r="D172" s="176" t="s">
        <v>1</v>
      </c>
      <c r="E172" s="177"/>
      <c r="F172" s="186"/>
      <c r="G172" s="179"/>
      <c r="H172" s="181" t="s">
        <v>73</v>
      </c>
    </row>
    <row r="173" spans="1:8" s="124" customFormat="1" ht="15.6">
      <c r="A173" s="92">
        <v>20</v>
      </c>
      <c r="B173" s="66" t="s">
        <v>42</v>
      </c>
      <c r="C173" s="123" t="s">
        <v>152</v>
      </c>
      <c r="D173" s="176" t="s">
        <v>1</v>
      </c>
      <c r="E173" s="177"/>
      <c r="F173" s="186"/>
      <c r="G173" s="179"/>
      <c r="H173" s="181" t="s">
        <v>73</v>
      </c>
    </row>
    <row r="174" spans="1:8" s="124" customFormat="1" ht="15.6">
      <c r="A174" s="92">
        <v>21</v>
      </c>
      <c r="B174" s="66" t="s">
        <v>43</v>
      </c>
      <c r="C174" s="123" t="s">
        <v>153</v>
      </c>
      <c r="D174" s="176" t="s">
        <v>1</v>
      </c>
      <c r="E174" s="177"/>
      <c r="F174" s="186"/>
      <c r="G174" s="179"/>
      <c r="H174" s="181" t="s">
        <v>73</v>
      </c>
    </row>
    <row r="175" spans="1:8" s="124" customFormat="1" ht="31.2">
      <c r="A175" s="92">
        <v>22</v>
      </c>
      <c r="B175" s="66" t="s">
        <v>44</v>
      </c>
      <c r="C175" s="123" t="s">
        <v>154</v>
      </c>
      <c r="D175" s="176" t="s">
        <v>1</v>
      </c>
      <c r="E175" s="177"/>
      <c r="F175" s="186"/>
      <c r="G175" s="179"/>
      <c r="H175" s="181" t="s">
        <v>74</v>
      </c>
    </row>
    <row r="176" spans="1:8" ht="15.6">
      <c r="A176" s="88"/>
      <c r="B176" s="39"/>
      <c r="C176" s="46"/>
      <c r="D176" s="104"/>
      <c r="E176" s="105"/>
      <c r="F176" s="187"/>
      <c r="G176" s="106"/>
      <c r="H176" s="182"/>
    </row>
    <row r="177" spans="1:8" ht="15.6">
      <c r="A177" s="88">
        <v>14</v>
      </c>
      <c r="B177" s="48" t="s">
        <v>45</v>
      </c>
      <c r="C177" s="46" t="s">
        <v>129</v>
      </c>
      <c r="D177" s="104" t="s">
        <v>142</v>
      </c>
      <c r="E177" s="105"/>
      <c r="F177" s="166"/>
      <c r="G177" s="106"/>
      <c r="H177" s="182"/>
    </row>
    <row r="178" spans="1:8" ht="15.6">
      <c r="A178" s="88"/>
      <c r="B178" s="48"/>
      <c r="C178" s="46" t="s">
        <v>136</v>
      </c>
      <c r="D178" s="104" t="s">
        <v>142</v>
      </c>
      <c r="E178" s="105">
        <v>1</v>
      </c>
      <c r="F178" s="166"/>
      <c r="G178" s="106"/>
      <c r="H178" s="183">
        <f>E178</f>
        <v>1</v>
      </c>
    </row>
    <row r="179" spans="1:8" ht="15.6">
      <c r="A179" s="88"/>
      <c r="B179" s="48"/>
      <c r="C179" s="46" t="s">
        <v>171</v>
      </c>
      <c r="D179" s="104" t="s">
        <v>142</v>
      </c>
      <c r="E179" s="105">
        <v>1</v>
      </c>
      <c r="F179" s="166"/>
      <c r="G179" s="106"/>
      <c r="H179" s="183">
        <f>E179</f>
        <v>1</v>
      </c>
    </row>
    <row r="180" spans="1:8" ht="15.6">
      <c r="A180" s="88"/>
      <c r="B180" s="48"/>
      <c r="C180" s="46" t="s">
        <v>167</v>
      </c>
      <c r="D180" s="104" t="s">
        <v>142</v>
      </c>
      <c r="E180" s="105">
        <v>1</v>
      </c>
      <c r="F180" s="166"/>
      <c r="G180" s="106"/>
      <c r="H180" s="183">
        <f>E180</f>
        <v>1</v>
      </c>
    </row>
    <row r="181" spans="1:8" ht="15.6">
      <c r="A181" s="88"/>
      <c r="B181" s="48"/>
      <c r="C181" s="46" t="s">
        <v>168</v>
      </c>
      <c r="D181" s="104" t="s">
        <v>142</v>
      </c>
      <c r="E181" s="105">
        <v>1</v>
      </c>
      <c r="F181" s="166"/>
      <c r="G181" s="106"/>
      <c r="H181" s="183">
        <f>E181</f>
        <v>1</v>
      </c>
    </row>
    <row r="182" spans="1:8" ht="15.6">
      <c r="A182" s="88"/>
      <c r="B182" s="48"/>
      <c r="C182" s="46" t="s">
        <v>170</v>
      </c>
      <c r="D182" s="104" t="s">
        <v>142</v>
      </c>
      <c r="E182" s="105">
        <v>1</v>
      </c>
      <c r="F182" s="166"/>
      <c r="G182" s="106"/>
      <c r="H182" s="183">
        <f>E182</f>
        <v>1</v>
      </c>
    </row>
    <row r="183" spans="1:8" s="141" customFormat="1" ht="16.2" thickBot="1">
      <c r="A183" s="109"/>
      <c r="B183" s="145"/>
      <c r="C183" s="142" t="s">
        <v>50</v>
      </c>
      <c r="D183" s="112"/>
      <c r="E183" s="113"/>
      <c r="F183" s="167"/>
      <c r="G183" s="114"/>
      <c r="H183" s="143">
        <f>SUM(H178:H182)</f>
        <v>5</v>
      </c>
    </row>
    <row r="184" spans="1:8" ht="16.2" thickTop="1">
      <c r="A184" s="88"/>
      <c r="B184" s="48"/>
      <c r="C184" s="46"/>
      <c r="D184" s="104"/>
      <c r="E184" s="105"/>
      <c r="F184" s="166"/>
      <c r="G184" s="106"/>
      <c r="H184" s="184"/>
    </row>
    <row r="185" spans="1:8" ht="15.6">
      <c r="A185" s="88">
        <v>15</v>
      </c>
      <c r="B185" s="48" t="s">
        <v>94</v>
      </c>
      <c r="C185" s="46" t="s">
        <v>93</v>
      </c>
      <c r="D185" s="104" t="s">
        <v>142</v>
      </c>
      <c r="E185" s="105"/>
      <c r="F185" s="166"/>
      <c r="G185" s="106"/>
      <c r="H185" s="182"/>
    </row>
    <row r="186" spans="1:8" ht="16.2" thickBot="1">
      <c r="A186" s="88"/>
      <c r="B186" s="48"/>
      <c r="C186" s="46" t="s">
        <v>144</v>
      </c>
      <c r="D186" s="104" t="s">
        <v>142</v>
      </c>
      <c r="E186" s="105">
        <v>1</v>
      </c>
      <c r="F186" s="166"/>
      <c r="G186" s="106"/>
      <c r="H186" s="143">
        <f>E186</f>
        <v>1</v>
      </c>
    </row>
    <row r="187" spans="1:8" ht="16.2" thickTop="1">
      <c r="A187" s="88"/>
      <c r="B187" s="48"/>
      <c r="C187" s="46"/>
      <c r="D187" s="104"/>
      <c r="E187" s="105"/>
      <c r="F187" s="166"/>
      <c r="G187" s="106"/>
      <c r="H187" s="184"/>
    </row>
    <row r="188" spans="1:8" ht="15.6">
      <c r="A188" s="88">
        <v>16</v>
      </c>
      <c r="B188" s="48" t="s">
        <v>92</v>
      </c>
      <c r="C188" s="46" t="s">
        <v>95</v>
      </c>
      <c r="D188" s="104" t="s">
        <v>142</v>
      </c>
      <c r="E188" s="105"/>
      <c r="F188" s="166"/>
      <c r="G188" s="106"/>
      <c r="H188" s="182"/>
    </row>
    <row r="189" spans="1:8" ht="15.6">
      <c r="A189" s="88"/>
      <c r="B189" s="48"/>
      <c r="C189" s="46" t="s">
        <v>137</v>
      </c>
      <c r="D189" s="104" t="s">
        <v>142</v>
      </c>
      <c r="E189" s="105">
        <v>1</v>
      </c>
      <c r="F189" s="166"/>
      <c r="G189" s="106"/>
      <c r="H189" s="183">
        <f>E189</f>
        <v>1</v>
      </c>
    </row>
    <row r="190" spans="1:8" ht="15.6">
      <c r="A190" s="88"/>
      <c r="B190" s="48"/>
      <c r="C190" s="46" t="s">
        <v>141</v>
      </c>
      <c r="D190" s="104" t="s">
        <v>142</v>
      </c>
      <c r="E190" s="105">
        <v>1</v>
      </c>
      <c r="F190" s="166"/>
      <c r="G190" s="106"/>
      <c r="H190" s="183">
        <f>E190</f>
        <v>1</v>
      </c>
    </row>
    <row r="191" spans="1:8" s="140" customFormat="1" ht="16.2" thickBot="1">
      <c r="A191" s="109"/>
      <c r="B191" s="145"/>
      <c r="C191" s="142" t="s">
        <v>50</v>
      </c>
      <c r="D191" s="112"/>
      <c r="E191" s="113"/>
      <c r="F191" s="167"/>
      <c r="G191" s="114"/>
      <c r="H191" s="143">
        <f>SUM(H189:H190)</f>
        <v>2</v>
      </c>
    </row>
    <row r="192" spans="1:8" ht="16.2" thickTop="1">
      <c r="A192" s="88"/>
      <c r="B192" s="48"/>
      <c r="C192" s="46"/>
      <c r="D192" s="104"/>
      <c r="E192" s="105"/>
      <c r="F192" s="187"/>
      <c r="G192" s="106"/>
      <c r="H192" s="184"/>
    </row>
    <row r="193" spans="1:8" ht="16.2" thickBot="1">
      <c r="A193" s="88">
        <v>15</v>
      </c>
      <c r="B193" s="51" t="s">
        <v>80</v>
      </c>
      <c r="C193" s="40" t="s">
        <v>130</v>
      </c>
      <c r="D193" s="104" t="s">
        <v>142</v>
      </c>
      <c r="E193" s="105">
        <v>10</v>
      </c>
      <c r="F193" s="166"/>
      <c r="G193" s="106"/>
      <c r="H193" s="143">
        <f>E193</f>
        <v>10</v>
      </c>
    </row>
    <row r="194" spans="1:8" ht="16.2" thickTop="1">
      <c r="A194" s="88"/>
      <c r="B194" s="51"/>
      <c r="C194" s="40"/>
      <c r="D194" s="104"/>
      <c r="E194" s="105"/>
      <c r="F194" s="166"/>
      <c r="G194" s="106"/>
      <c r="H194" s="184"/>
    </row>
    <row r="195" spans="1:8" s="124" customFormat="1" ht="62.4">
      <c r="A195" s="92">
        <v>33</v>
      </c>
      <c r="B195" s="131" t="s">
        <v>46</v>
      </c>
      <c r="C195" s="67" t="s">
        <v>59</v>
      </c>
      <c r="D195" s="176"/>
      <c r="E195" s="177"/>
      <c r="F195" s="168"/>
      <c r="G195" s="132"/>
      <c r="H195" s="181"/>
    </row>
    <row r="196" spans="1:8" s="124" customFormat="1" ht="15.6">
      <c r="A196" s="127">
        <v>34</v>
      </c>
      <c r="B196" s="131"/>
      <c r="C196" s="67" t="s">
        <v>56</v>
      </c>
      <c r="D196" s="176" t="s">
        <v>81</v>
      </c>
      <c r="E196" s="177"/>
      <c r="F196" s="168"/>
      <c r="G196" s="132"/>
      <c r="H196" s="181"/>
    </row>
    <row r="197" spans="1:8" s="124" customFormat="1" ht="15.6">
      <c r="A197" s="127">
        <v>35</v>
      </c>
      <c r="B197" s="131"/>
      <c r="C197" s="67" t="s">
        <v>57</v>
      </c>
      <c r="D197" s="176" t="s">
        <v>1</v>
      </c>
      <c r="E197" s="177"/>
      <c r="F197" s="168"/>
      <c r="G197" s="132"/>
      <c r="H197" s="181"/>
    </row>
    <row r="198" spans="1:8" ht="31.8" thickBot="1">
      <c r="A198" s="91">
        <v>16</v>
      </c>
      <c r="B198" s="48" t="s">
        <v>47</v>
      </c>
      <c r="C198" s="40" t="s">
        <v>131</v>
      </c>
      <c r="D198" s="104" t="s">
        <v>142</v>
      </c>
      <c r="E198" s="105">
        <v>8</v>
      </c>
      <c r="F198" s="188"/>
      <c r="G198" s="189"/>
      <c r="H198" s="144">
        <f>E198</f>
        <v>8</v>
      </c>
    </row>
    <row r="199" spans="1:8" ht="16.2" thickTop="1">
      <c r="A199" s="91"/>
      <c r="B199" s="48"/>
      <c r="C199" s="40"/>
      <c r="D199" s="104"/>
      <c r="E199" s="105"/>
      <c r="F199" s="188"/>
      <c r="G199" s="189"/>
      <c r="H199" s="184"/>
    </row>
    <row r="200" spans="1:8" ht="46.8">
      <c r="A200" s="88">
        <v>17</v>
      </c>
      <c r="B200" s="48" t="s">
        <v>48</v>
      </c>
      <c r="C200" s="40" t="s">
        <v>63</v>
      </c>
      <c r="D200" s="104"/>
      <c r="E200" s="105"/>
      <c r="F200" s="188"/>
      <c r="G200" s="189"/>
      <c r="H200" s="182"/>
    </row>
    <row r="201" spans="1:8" ht="16.2" thickBot="1">
      <c r="A201" s="89" t="s">
        <v>19</v>
      </c>
      <c r="B201" s="48"/>
      <c r="C201" s="40" t="s">
        <v>85</v>
      </c>
      <c r="D201" s="104" t="s">
        <v>142</v>
      </c>
      <c r="E201" s="105">
        <v>2</v>
      </c>
      <c r="F201" s="188"/>
      <c r="G201" s="189"/>
      <c r="H201" s="143">
        <f>E201</f>
        <v>2</v>
      </c>
    </row>
    <row r="202" spans="1:8" ht="16.2" thickTop="1">
      <c r="A202" s="89">
        <v>37</v>
      </c>
      <c r="B202" s="54"/>
      <c r="C202" s="40" t="s">
        <v>49</v>
      </c>
      <c r="D202" s="104" t="s">
        <v>1</v>
      </c>
      <c r="E202" s="105"/>
      <c r="F202" s="188"/>
      <c r="G202" s="189"/>
      <c r="H202" s="184"/>
    </row>
    <row r="203" spans="1:8" ht="15.6">
      <c r="A203" s="89"/>
      <c r="B203" s="54"/>
      <c r="C203" s="40"/>
      <c r="D203" s="104"/>
      <c r="E203" s="105"/>
      <c r="F203" s="188"/>
      <c r="G203" s="189"/>
      <c r="H203" s="182"/>
    </row>
    <row r="204" spans="1:8" s="124" customFormat="1" ht="31.2">
      <c r="A204" s="134" t="s">
        <v>19</v>
      </c>
      <c r="B204" s="135" t="s">
        <v>53</v>
      </c>
      <c r="C204" s="67" t="s">
        <v>54</v>
      </c>
      <c r="D204" s="176" t="s">
        <v>1</v>
      </c>
      <c r="E204" s="177"/>
      <c r="F204" s="168"/>
      <c r="G204" s="132"/>
      <c r="H204" s="181"/>
    </row>
    <row r="205" spans="1:8" s="124" customFormat="1" ht="31.2">
      <c r="A205" s="136" t="s">
        <v>20</v>
      </c>
      <c r="B205" s="135" t="s">
        <v>58</v>
      </c>
      <c r="C205" s="67" t="s">
        <v>58</v>
      </c>
      <c r="D205" s="176" t="s">
        <v>1</v>
      </c>
      <c r="E205" s="177"/>
      <c r="F205" s="168"/>
      <c r="G205" s="132"/>
      <c r="H205" s="181"/>
    </row>
    <row r="206" spans="1:8" ht="16.2" thickBot="1">
      <c r="A206" s="93">
        <v>18</v>
      </c>
      <c r="B206" s="54" t="s">
        <v>70</v>
      </c>
      <c r="C206" s="55" t="s">
        <v>96</v>
      </c>
      <c r="D206" s="104" t="s">
        <v>142</v>
      </c>
      <c r="E206" s="105">
        <v>1</v>
      </c>
      <c r="F206" s="188"/>
      <c r="G206" s="189"/>
      <c r="H206" s="143">
        <f>E206</f>
        <v>1</v>
      </c>
    </row>
    <row r="207" spans="1:8" ht="16.2" thickTop="1">
      <c r="A207" s="93"/>
      <c r="B207" s="54"/>
      <c r="C207" s="55"/>
      <c r="D207" s="104"/>
      <c r="E207" s="105"/>
      <c r="F207" s="188"/>
      <c r="G207" s="189"/>
      <c r="H207" s="184"/>
    </row>
    <row r="208" spans="1:8" ht="16.2" thickBot="1">
      <c r="A208" s="93">
        <v>19</v>
      </c>
      <c r="B208" s="54" t="s">
        <v>100</v>
      </c>
      <c r="C208" s="55" t="s">
        <v>97</v>
      </c>
      <c r="D208" s="104" t="s">
        <v>142</v>
      </c>
      <c r="E208" s="105">
        <v>1</v>
      </c>
      <c r="F208" s="188"/>
      <c r="G208" s="189"/>
      <c r="H208" s="143">
        <f>E208</f>
        <v>1</v>
      </c>
    </row>
    <row r="209" spans="1:46" ht="16.2" thickTop="1">
      <c r="A209" s="93"/>
      <c r="B209" s="54"/>
      <c r="C209" s="55"/>
      <c r="D209" s="104"/>
      <c r="E209" s="105"/>
      <c r="F209" s="188"/>
      <c r="G209" s="189"/>
      <c r="H209" s="184"/>
    </row>
    <row r="210" spans="1:46" ht="16.2" thickBot="1">
      <c r="A210" s="93">
        <v>20</v>
      </c>
      <c r="B210" s="54" t="s">
        <v>99</v>
      </c>
      <c r="C210" s="55" t="s">
        <v>98</v>
      </c>
      <c r="D210" s="104" t="s">
        <v>142</v>
      </c>
      <c r="E210" s="105">
        <v>1</v>
      </c>
      <c r="F210" s="188"/>
      <c r="G210" s="189"/>
      <c r="H210" s="143">
        <f>E210</f>
        <v>1</v>
      </c>
    </row>
    <row r="211" spans="1:46" ht="16.2" thickTop="1">
      <c r="A211" s="94"/>
      <c r="B211" s="54"/>
      <c r="C211" s="40"/>
      <c r="D211" s="104"/>
      <c r="E211" s="190"/>
      <c r="F211" s="187"/>
      <c r="G211" s="189"/>
      <c r="H211" s="184"/>
    </row>
    <row r="212" spans="1:46" s="124" customFormat="1" ht="15.6">
      <c r="A212" s="137">
        <v>28</v>
      </c>
      <c r="B212" s="135" t="s">
        <v>79</v>
      </c>
      <c r="C212" s="67" t="s">
        <v>86</v>
      </c>
      <c r="D212" s="176" t="s">
        <v>1</v>
      </c>
      <c r="E212" s="191"/>
      <c r="F212" s="192"/>
      <c r="G212" s="132"/>
      <c r="H212" s="181"/>
    </row>
    <row r="213" spans="1:46" s="8" customFormat="1" ht="12.75" customHeight="1" thickBot="1">
      <c r="A213" s="96"/>
      <c r="B213" s="97"/>
      <c r="C213" s="98"/>
      <c r="D213" s="193"/>
      <c r="E213" s="193"/>
      <c r="F213" s="193"/>
      <c r="G213" s="194"/>
      <c r="H213" s="195"/>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1"/>
    </row>
    <row r="214" spans="1:46" s="8" customFormat="1" ht="12.75" customHeight="1">
      <c r="A214" s="9"/>
      <c r="B214" s="10"/>
      <c r="C214" s="37"/>
      <c r="D214" s="10"/>
      <c r="E214" s="10"/>
      <c r="F214" s="10"/>
      <c r="G214" s="25"/>
      <c r="H214" s="3"/>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1"/>
    </row>
    <row r="215" spans="1:46" s="8" customFormat="1" ht="12.75" customHeight="1">
      <c r="A215" s="9"/>
      <c r="B215" s="10"/>
      <c r="C215" s="37"/>
      <c r="D215" s="10"/>
      <c r="E215" s="10"/>
      <c r="F215" s="10"/>
      <c r="G215" s="25"/>
      <c r="H215" s="3"/>
      <c r="I215" s="10"/>
      <c r="J215" s="10"/>
      <c r="K215" s="10"/>
      <c r="L215" s="10"/>
      <c r="M215" s="10"/>
      <c r="N215" s="10"/>
      <c r="O215" s="10"/>
      <c r="P215" s="10"/>
      <c r="Q215" s="10"/>
      <c r="R215" s="10"/>
      <c r="S215" s="10"/>
      <c r="T215" s="10"/>
      <c r="U215" s="10"/>
      <c r="V215" s="10"/>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3"/>
    </row>
    <row r="216" spans="1:46" ht="10.8" thickBot="1"/>
    <row r="217" spans="1:46" ht="10.8" thickBot="1">
      <c r="A217" s="7"/>
    </row>
  </sheetData>
  <mergeCells count="1">
    <mergeCell ref="A1:H1"/>
  </mergeCells>
  <printOptions horizontalCentered="1"/>
  <pageMargins left="0.74803149606299202" right="0.74803149606299202" top="0.98425196850393704" bottom="0.59055118110236204" header="0.511811023622047" footer="0.35433070866141703"/>
  <pageSetup paperSize="9" scale="56" fitToHeight="0" orientation="portrait" horizontalDpi="300" verticalDpi="300" r:id="rId1"/>
  <headerFooter alignWithMargins="0">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Summary</vt:lpstr>
      <vt:lpstr>KITCHEN AND BAR PLUMBING BOQ </vt:lpstr>
      <vt:lpstr>MB KITCHEN AND BAR PLUMBING </vt:lpstr>
      <vt:lpstr>'KITCHEN AND BAR PLUMBING BOQ '!Print_Area</vt:lpstr>
      <vt:lpstr>'MB KITCHEN AND BAR PLUMBING '!Print_Area</vt:lpstr>
      <vt:lpstr>Summary!Print_Area</vt:lpstr>
      <vt:lpstr>'KITCHEN AND BAR PLUMBING BOQ '!Print_Titles</vt:lpstr>
      <vt:lpstr>'MB KITCHEN AND BAR PLUMBING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Shiraz Abbas</cp:lastModifiedBy>
  <cp:lastPrinted>2024-04-16T22:15:04Z</cp:lastPrinted>
  <dcterms:created xsi:type="dcterms:W3CDTF">2008-07-17T12:09:38Z</dcterms:created>
  <dcterms:modified xsi:type="dcterms:W3CDTF">2024-04-20T11:58:01Z</dcterms:modified>
</cp:coreProperties>
</file>