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KWH\Work\SALES\Lutron\ENQUIRIES &amp; ORDERS\Lutron FY 24-25\Specified\Blue sea banquet hall\BOQ\"/>
    </mc:Choice>
  </mc:AlternateContent>
  <xr:revisionPtr revIDLastSave="0" documentId="13_ncr:1_{2084026D-AD82-4B4F-8974-C1DFC672FAFF}" xr6:coauthVersionLast="47" xr6:coauthVersionMax="47" xr10:uidLastSave="{00000000-0000-0000-0000-000000000000}"/>
  <bookViews>
    <workbookView xWindow="-120" yWindow="-120" windowWidth="20730" windowHeight="11040" xr2:uid="{00000000-000D-0000-FFFF-FFFF00000000}"/>
  </bookViews>
  <sheets>
    <sheet name="LMS BOQ" sheetId="3" r:id="rId1"/>
    <sheet name="TOC" sheetId="5" state="hidden" r:id="rId2"/>
    <sheet name="validationInfo" sheetId="6" state="hidden" r:id="rId3"/>
  </sheets>
  <definedNames>
    <definedName name="__xlnm._FilterDatabase">#REF!</definedName>
    <definedName name="__xlnm._FilterDatabase_1">#REF!</definedName>
  </definedNames>
  <calcPr calcId="191029"/>
</workbook>
</file>

<file path=xl/calcChain.xml><?xml version="1.0" encoding="utf-8"?>
<calcChain xmlns="http://schemas.openxmlformats.org/spreadsheetml/2006/main">
  <c r="K7" i="3" l="1"/>
  <c r="K8" i="3"/>
  <c r="K6" i="3"/>
  <c r="H8" i="3"/>
  <c r="M7" i="3"/>
  <c r="H6" i="3"/>
  <c r="M10" i="3"/>
  <c r="H11" i="3"/>
  <c r="M11" i="3" s="1"/>
  <c r="H12" i="3"/>
  <c r="H13" i="3"/>
  <c r="H16" i="3"/>
  <c r="H17" i="3"/>
  <c r="K11" i="3" l="1"/>
  <c r="K10" i="3"/>
  <c r="F15" i="5" l="1"/>
  <c r="O3" i="5"/>
  <c r="O2" i="5"/>
  <c r="O1" i="5"/>
  <c r="M17" i="3"/>
  <c r="M15" i="3"/>
  <c r="M13" i="3"/>
  <c r="M12" i="3"/>
  <c r="M9" i="3"/>
  <c r="M6" i="3"/>
  <c r="M8" i="3" l="1"/>
  <c r="M18" i="3" s="1"/>
  <c r="K13" i="3"/>
  <c r="K14" i="3"/>
  <c r="K12" i="3"/>
  <c r="K15" i="3"/>
  <c r="K9" i="3"/>
  <c r="K18" i="3" l="1"/>
</calcChain>
</file>

<file path=xl/sharedStrings.xml><?xml version="1.0" encoding="utf-8"?>
<sst xmlns="http://schemas.openxmlformats.org/spreadsheetml/2006/main" count="145" uniqueCount="108">
  <si>
    <t>SI.No</t>
  </si>
  <si>
    <t>DESCRIPTION</t>
  </si>
  <si>
    <t>Item Image</t>
  </si>
  <si>
    <t>Location</t>
  </si>
  <si>
    <t>TOTAL QTY.</t>
  </si>
  <si>
    <t>UNIT</t>
  </si>
  <si>
    <t>SUPPLY</t>
  </si>
  <si>
    <t>Installation</t>
  </si>
  <si>
    <t>Rate</t>
  </si>
  <si>
    <t>Amount</t>
  </si>
  <si>
    <t>Part A - 
LIGHTING MANAGEMENT SYSTEM - LMS</t>
  </si>
  <si>
    <t>Nos.</t>
  </si>
  <si>
    <t>Supply, Installation, Testing &amp; Commissioning of QS Sensor Module, to connect 10 number of sensors either of the Occupancy / Daylight / Personal sensors/PIco. No wired connections, ceiling mount Similar to QSM5-XW-C</t>
  </si>
  <si>
    <t>Electrical Room within DB</t>
  </si>
  <si>
    <t>Supply, Installation, Testing &amp; Commissioning of Switching module with 4 channels, each channel with minium 5 amp rating with provisions of  sensors inputs: Occ sensor, daylight sensor and IR sensor. Requires mains/line voltage feed Similar to Lutron QSNE-4S 5230D module</t>
  </si>
  <si>
    <t>Electrical Room within DB/ Or nearest closests</t>
  </si>
  <si>
    <t>Supply, Installation, Testing &amp; Commissioning of Power Supply Unit for supply PDUs to Antenna devices Similar to Lutron QSPS-DH -1 -75</t>
  </si>
  <si>
    <t xml:space="preserve"> QSMs and DB Box</t>
  </si>
  <si>
    <t>Meters</t>
  </si>
  <si>
    <t xml:space="preserve">DB BOX for mounting dimming , swithcing module </t>
  </si>
  <si>
    <t>Electrical room</t>
  </si>
  <si>
    <t xml:space="preserve">DALI flexible cable 2C X 1.5 Sqmm for loop in loop out. </t>
  </si>
  <si>
    <t>Complete commissioning of the system</t>
  </si>
  <si>
    <t>Lot</t>
  </si>
  <si>
    <t xml:space="preserve">Total for Part A - LIGHTING MANAGEMENT SYSTEM - LMS </t>
  </si>
  <si>
    <t>&lt;&lt;toc|gmtOffset:GMT+05:30&gt;&gt;</t>
  </si>
  <si>
    <t>Event:</t>
  </si>
  <si>
    <t>Tender for Electrical - 2019 (Vikhroli Godrej 2)</t>
  </si>
  <si>
    <t>&lt;&lt;system&gt;&gt;</t>
  </si>
  <si>
    <t>&lt;&lt;paletteLock&gt;&gt;</t>
  </si>
  <si>
    <t>-16777216,-8355712,-2500135,-4144960,-1,-5855578,-7155632,-52,-2167817,-3092786,-65536</t>
  </si>
  <si>
    <t>TOC</t>
  </si>
  <si>
    <t>N1</t>
  </si>
  <si>
    <t>EventNumber:</t>
  </si>
  <si>
    <t>4527</t>
  </si>
  <si>
    <t>&lt;&lt;release&gt;&gt;</t>
  </si>
  <si>
    <t>N2</t>
  </si>
  <si>
    <t>Phase:</t>
  </si>
  <si>
    <t>RFP</t>
  </si>
  <si>
    <t>&lt;&lt;osversion&gt;&gt;</t>
  </si>
  <si>
    <t>P1</t>
  </si>
  <si>
    <t>Task:</t>
  </si>
  <si>
    <t>Summary</t>
  </si>
  <si>
    <t>B1</t>
  </si>
  <si>
    <t>Downloaded By:</t>
  </si>
  <si>
    <t>Amit Parkar</t>
  </si>
  <si>
    <t>N3</t>
  </si>
  <si>
    <t>Download time:</t>
  </si>
  <si>
    <t>Jan 6, 2020, 5:54:40 PM GMT+05:30</t>
  </si>
  <si>
    <t>E15</t>
  </si>
  <si>
    <t>Company:</t>
  </si>
  <si>
    <t>Turnkey</t>
  </si>
  <si>
    <t>E20</t>
  </si>
  <si>
    <t>Role:</t>
  </si>
  <si>
    <t>Supplier</t>
  </si>
  <si>
    <t>E25</t>
  </si>
  <si>
    <t>E30</t>
  </si>
  <si>
    <t>E35</t>
  </si>
  <si>
    <t>E40</t>
  </si>
  <si>
    <t>E45</t>
  </si>
  <si>
    <t>&lt;&lt;end&gt;&gt;</t>
  </si>
  <si>
    <t>&lt;&lt;decimalSeparatorFormula&gt;&gt;</t>
  </si>
  <si>
    <t>&lt;&lt;event&gt;&gt;</t>
  </si>
  <si>
    <t>9219603401988134523,Tender for Electrical - 2019 (Vikhroli Godrej 2)</t>
  </si>
  <si>
    <t>&lt;&lt;template&gt;&gt;</t>
  </si>
  <si>
    <t>5.+MAERSK-EL-BOQ.xlsx</t>
  </si>
  <si>
    <t>&lt;&lt;tId&gt;&gt;</t>
  </si>
  <si>
    <t>9219604425040982929</t>
  </si>
  <si>
    <t>&lt;&lt;task&gt;&gt;</t>
  </si>
  <si>
    <t>9219604424113361777</t>
  </si>
  <si>
    <t>&lt;&lt;company&gt;&gt;</t>
  </si>
  <si>
    <t>&lt;&lt;structure|id:5.8&gt;&gt;</t>
  </si>
  <si>
    <t>&lt;&lt;sheethash&gt;&gt;</t>
  </si>
  <si>
    <t>&lt;&lt;sheetpwdhash&gt;&gt;</t>
  </si>
  <si>
    <t>&lt;&lt;define&gt;&gt;</t>
  </si>
  <si>
    <t>375601</t>
  </si>
  <si>
    <t>-2800197691211</t>
  </si>
  <si>
    <t>371601</t>
  </si>
  <si>
    <t>-1929872582100</t>
  </si>
  <si>
    <t>372610</t>
  </si>
  <si>
    <t>12592833402110</t>
  </si>
  <si>
    <t>370610</t>
  </si>
  <si>
    <t>16234724051201</t>
  </si>
  <si>
    <t>374611</t>
  </si>
  <si>
    <t>832402111</t>
  </si>
  <si>
    <t>373610</t>
  </si>
  <si>
    <t>21067281311200</t>
  </si>
  <si>
    <t>Electrical contractor scope</t>
  </si>
  <si>
    <r>
      <t xml:space="preserve">Supply of QS cable for power and data simialr to Lutron QS‐CBL‐LSZH Cable
Adheres to CE standards for Low Smoke Generation (EN 60332‐1‐2), Halogen Gas Emission 
(EN 61034‐2), and Flame Retardation (EN 60754‐1&amp;2). • Five Conductors: Common – 0.75 
mm2 (18 AWG) Power – 0.75 mm2 (18 AWG) MUX Data – 0.25 mm2 (22 AWG) _ Data – 
0.25 mm2 (22 AWG) Drain Wire – 0.2 mm2 (24 AWG) 
</t>
    </r>
    <r>
      <rPr>
        <b/>
        <sz val="11"/>
        <color theme="1"/>
        <rFont val="Abadi"/>
        <family val="2"/>
      </rPr>
      <t xml:space="preserve">Supply &amp; Laying of suitable conduits to be done by Electrical contractor. </t>
    </r>
  </si>
  <si>
    <t>Project: Blue Sea Banquet Hall</t>
  </si>
  <si>
    <t xml:space="preserve">Supply, Installation, Testing &amp; Commissioning of International seeTouch QS Wallstation Insert 5-10 Button with Raise/Lower QSWE-10BRLN-AW </t>
  </si>
  <si>
    <t>Supply, Installation, Testing &amp; Commissioning of DALI Dimming controller; Controls 2 independent DALI links with up to 64 DALI ballasts per link. Can take care of Color Tunable fixtures. 4 groups of sensors inputs: Occ sensor, daylight sensor and IR sensor. Requires mains/line voltage feed Similar to Lutron QSN-2DALUNV-D</t>
  </si>
  <si>
    <t>Wall Mounted</t>
  </si>
  <si>
    <t>Supply, Installation, Testing &amp; Commissioning of Wireless personlised control Keypad with a WPC approved frequency of 865 Mhz, 4 Buttons for scene selection, with faceplate,mounts on glass surfaces also,  with 10 year battery life along with necessary fixing arrangements and programming at site etc, complete as required similar to Lutron  PN2-4B-TAW-L31 + LPFP S1 TAW</t>
  </si>
  <si>
    <t xml:space="preserve">Ceiling mount </t>
  </si>
  <si>
    <t xml:space="preserve">Supply, Installation, Testing &amp; Commissioning of central processor assembled processor with two configurable links. Each processor link can be configured to be a dimmer  link, shade link, or dimmer power panel link. Processor accpets 220-240V, 1 phase, 2 wire, 10A feed, (throiugh power supply)  Similar to Lutron  Athena </t>
  </si>
  <si>
    <t>LL- Mezzanine</t>
  </si>
  <si>
    <t>LL-Ground</t>
  </si>
  <si>
    <t>Supply, Installation, Testing &amp; Commissioning of Wireless personlised control Keypad with a WPC approved frequency of 865 Mhz, 2 Buttons for On/Off selection, with faceplate,mounts on glass surfaces also,  with 10 year battery life along with necessary fixing arrangements and programming at site etc, complete as required similar to Lutron  PN2-2B-TAW-L01 + LPFP S1 TAW</t>
  </si>
  <si>
    <t>Design considerations :</t>
  </si>
  <si>
    <t>Areas - Banquet hall, meeting room,staircase lobby,lounge are considered under LMS scope.</t>
  </si>
  <si>
    <t>Areas - Office,greenrooms, toilets, outdoor areas are excluded from LMS scope.</t>
  </si>
  <si>
    <t>Lighting in Staircase area (IG1) is considered under Switching, rest all lights are considered DALI</t>
  </si>
  <si>
    <t>Table lamps are excluded from LMS scope</t>
  </si>
  <si>
    <t>Wirless 2 button keypad is considered near staircase lobby</t>
  </si>
  <si>
    <t>Wireless 4 button keypad is considered for meeting areas &amp; lounge.</t>
  </si>
  <si>
    <t>Wired 10 button w/ raise&amp;lower button master keypad is considered for this project.</t>
  </si>
  <si>
    <t>Please refer terms &amp; conditions documents for this BOQ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</si>
</sst>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 #,##0.00_ ;_ * \-#,##0.00_ ;_ * \-??_ ;_ @_ "/>
    <numFmt numFmtId="165" formatCode="_(* #,##0.00_);_(* \(#,##0.00\);_(* \-??_);_(@_)"/>
    <numFmt numFmtId="166" formatCode="#,##0.00\ ;&quot; -&quot;#,##0.00\ ;&quot; -&quot;#\ ;@\ "/>
    <numFmt numFmtId="167" formatCode="[$$-409]#,##0.00;[Red]\-[$$-409]#,##0.00"/>
    <numFmt numFmtId="168" formatCode="0.0"/>
    <numFmt numFmtId="169" formatCode="&quot;₹ &quot;#,##0"/>
    <numFmt numFmtId="170" formatCode="&quot;₹ &quot;#,##0.00"/>
  </numFmts>
  <fonts count="22">
    <font>
      <sz val="10"/>
      <name val="Arial"/>
      <charset val="134"/>
    </font>
    <font>
      <sz val="10"/>
      <color indexed="8"/>
      <name val="Arial"/>
      <family val="2"/>
    </font>
    <font>
      <b/>
      <sz val="10"/>
      <color indexed="8"/>
      <name val="Verdana"/>
      <family val="2"/>
    </font>
    <font>
      <sz val="10"/>
      <color indexed="8"/>
      <name val="Verdana"/>
      <family val="2"/>
    </font>
    <font>
      <sz val="10"/>
      <color indexed="10"/>
      <name val="Verdana"/>
      <family val="2"/>
    </font>
    <font>
      <b/>
      <sz val="10"/>
      <color indexed="8"/>
      <name val="Verdana"/>
      <family val="2"/>
    </font>
    <font>
      <sz val="11"/>
      <color theme="1"/>
      <name val="Abadi"/>
      <family val="2"/>
    </font>
    <font>
      <sz val="10"/>
      <color indexed="8"/>
      <name val="Verdana"/>
      <family val="2"/>
    </font>
    <font>
      <sz val="10"/>
      <name val="Verdana"/>
      <family val="2"/>
    </font>
    <font>
      <b/>
      <sz val="11"/>
      <color indexed="8"/>
      <name val="Verdana"/>
      <family val="2"/>
    </font>
    <font>
      <sz val="11"/>
      <color theme="1"/>
      <name val="Calibri"/>
      <family val="2"/>
      <scheme val="minor"/>
    </font>
    <font>
      <b/>
      <i/>
      <sz val="16"/>
      <color indexed="8"/>
      <name val="Arial"/>
      <family val="2"/>
    </font>
    <font>
      <sz val="10"/>
      <name val="Arial Unicode MS"/>
      <charset val="134"/>
    </font>
    <font>
      <sz val="11"/>
      <color indexed="8"/>
      <name val="Calibri"/>
      <family val="2"/>
    </font>
    <font>
      <sz val="10"/>
      <name val="Arial"/>
      <family val="2"/>
    </font>
    <font>
      <b/>
      <i/>
      <u/>
      <sz val="11"/>
      <color indexed="8"/>
      <name val="Arial"/>
      <family val="2"/>
    </font>
    <font>
      <sz val="10"/>
      <name val="Arial"/>
      <family val="2"/>
    </font>
    <font>
      <b/>
      <sz val="11"/>
      <color theme="1"/>
      <name val="Abadi"/>
      <family val="2"/>
    </font>
    <font>
      <sz val="11"/>
      <name val="Arial"/>
      <family val="2"/>
    </font>
    <font>
      <b/>
      <sz val="11"/>
      <color rgb="FF000000"/>
      <name val="Calibri"/>
    </font>
    <font>
      <sz val="11"/>
      <color theme="1"/>
      <name val="Calibri"/>
      <scheme val="minor"/>
    </font>
    <font>
      <b/>
      <sz val="10"/>
      <color rgb="FFFF0000"/>
      <name val="Verdana"/>
      <family val="2"/>
    </font>
  </fonts>
  <fills count="9">
    <fill>
      <patternFill patternType="none"/>
    </fill>
    <fill>
      <patternFill patternType="gray125"/>
    </fill>
    <fill>
      <patternFill patternType="solid">
        <fgColor indexed="9"/>
        <bgColor indexed="26"/>
      </patternFill>
    </fill>
    <fill>
      <patternFill patternType="solid">
        <fgColor theme="3" tint="0.59999389629810485"/>
        <bgColor indexed="22"/>
      </patternFill>
    </fill>
    <fill>
      <patternFill patternType="solid">
        <fgColor theme="3" tint="0.59999389629810485"/>
        <bgColor indexed="64"/>
      </patternFill>
    </fill>
    <fill>
      <patternFill patternType="solid">
        <fgColor theme="0"/>
        <bgColor indexed="64"/>
      </patternFill>
    </fill>
    <fill>
      <patternFill patternType="solid">
        <fgColor theme="0"/>
        <bgColor rgb="FFFABF8F"/>
      </patternFill>
    </fill>
    <fill>
      <patternFill patternType="solid">
        <fgColor theme="4" tint="0.79995117038483843"/>
        <bgColor indexed="55"/>
      </patternFill>
    </fill>
    <fill>
      <patternFill patternType="solid">
        <fgColor theme="4" tint="0.79995117038483843"/>
        <bgColor indexed="64"/>
      </patternFill>
    </fill>
  </fills>
  <borders count="53">
    <border>
      <left/>
      <right/>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medium">
        <color auto="1"/>
      </top>
      <bottom/>
      <diagonal/>
    </border>
    <border>
      <left style="medium">
        <color auto="1"/>
      </left>
      <right style="thin">
        <color indexed="8"/>
      </right>
      <top/>
      <bottom/>
      <diagonal/>
    </border>
    <border>
      <left style="medium">
        <color auto="1"/>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medium">
        <color auto="1"/>
      </right>
      <top style="thin">
        <color indexed="8"/>
      </top>
      <bottom/>
      <diagonal/>
    </border>
    <border>
      <left style="thin">
        <color indexed="8"/>
      </left>
      <right style="medium">
        <color auto="1"/>
      </right>
      <top/>
      <bottom/>
      <diagonal/>
    </border>
    <border>
      <left/>
      <right style="medium">
        <color auto="1"/>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auto="1"/>
      </left>
      <right style="thin">
        <color auto="1"/>
      </right>
      <top/>
      <bottom/>
      <diagonal/>
    </border>
    <border>
      <left/>
      <right style="medium">
        <color auto="1"/>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diagonal/>
    </border>
    <border>
      <left style="medium">
        <color indexed="64"/>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8"/>
      </right>
      <top style="medium">
        <color auto="1"/>
      </top>
      <bottom/>
      <diagonal/>
    </border>
    <border>
      <left style="thin">
        <color indexed="8"/>
      </left>
      <right style="thin">
        <color indexed="8"/>
      </right>
      <top style="medium">
        <color auto="1"/>
      </top>
      <bottom style="thin">
        <color indexed="8"/>
      </bottom>
      <diagonal/>
    </border>
    <border>
      <left style="thin">
        <color indexed="8"/>
      </left>
      <right style="medium">
        <color indexed="64"/>
      </right>
      <top style="medium">
        <color auto="1"/>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64"/>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
      <left style="thin">
        <color auto="1"/>
      </left>
      <right style="medium">
        <color indexed="64"/>
      </right>
      <top style="thin">
        <color auto="1"/>
      </top>
      <bottom style="thin">
        <color auto="1"/>
      </bottom>
      <diagonal/>
    </border>
    <border>
      <left style="thin">
        <color indexed="8"/>
      </left>
      <right style="thin">
        <color indexed="8"/>
      </right>
      <top style="medium">
        <color auto="1"/>
      </top>
      <bottom style="medium">
        <color indexed="64"/>
      </bottom>
      <diagonal/>
    </border>
    <border>
      <left/>
      <right/>
      <top style="medium">
        <color auto="1"/>
      </top>
      <bottom style="medium">
        <color indexed="64"/>
      </bottom>
      <diagonal/>
    </border>
    <border>
      <left style="thin">
        <color auto="1"/>
      </left>
      <right/>
      <top style="medium">
        <color auto="1"/>
      </top>
      <bottom style="medium">
        <color indexed="64"/>
      </bottom>
      <diagonal/>
    </border>
    <border>
      <left style="medium">
        <color indexed="8"/>
      </left>
      <right style="medium">
        <color indexed="8"/>
      </right>
      <top style="medium">
        <color indexed="64"/>
      </top>
      <bottom/>
      <diagonal/>
    </border>
    <border>
      <left style="thin">
        <color auto="1"/>
      </left>
      <right style="thin">
        <color auto="1"/>
      </right>
      <top style="medium">
        <color auto="1"/>
      </top>
      <bottom style="medium">
        <color auto="1"/>
      </bottom>
      <diagonal/>
    </border>
    <border>
      <left/>
      <right/>
      <top style="medium">
        <color auto="1"/>
      </top>
      <bottom style="medium">
        <color indexed="64"/>
      </bottom>
      <diagonal/>
    </border>
    <border>
      <left style="thin">
        <color rgb="FF000000"/>
      </left>
      <right/>
      <top style="thin">
        <color rgb="FF000000"/>
      </top>
      <bottom/>
      <diagonal/>
    </border>
    <border>
      <left/>
      <right style="thin">
        <color indexed="8"/>
      </right>
      <top/>
      <bottom style="thin">
        <color indexed="8"/>
      </bottom>
      <diagonal/>
    </border>
    <border>
      <left style="medium">
        <color indexed="64"/>
      </left>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auto="1"/>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
    <xf numFmtId="0" fontId="0" fillId="0" borderId="0"/>
    <xf numFmtId="164" fontId="12" fillId="0" borderId="0" applyFill="0" applyBorder="0" applyAlignment="0" applyProtection="0"/>
    <xf numFmtId="165" fontId="12" fillId="0" borderId="0" applyFill="0" applyBorder="0" applyAlignment="0" applyProtection="0"/>
    <xf numFmtId="43" fontId="10" fillId="0" borderId="0" applyFont="0" applyFill="0" applyBorder="0" applyAlignment="0" applyProtection="0"/>
    <xf numFmtId="165" fontId="12" fillId="0" borderId="0" applyFill="0" applyBorder="0" applyAlignment="0" applyProtection="0"/>
    <xf numFmtId="165" fontId="12" fillId="0" borderId="0" applyFill="0" applyBorder="0" applyAlignment="0" applyProtection="0"/>
    <xf numFmtId="166" fontId="13" fillId="0" borderId="0"/>
    <xf numFmtId="0" fontId="13" fillId="0" borderId="0"/>
    <xf numFmtId="0" fontId="11" fillId="0" borderId="0">
      <alignment horizontal="center" textRotation="90"/>
    </xf>
    <xf numFmtId="0" fontId="14" fillId="0" borderId="0"/>
    <xf numFmtId="0" fontId="10"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 fillId="0" borderId="0"/>
    <xf numFmtId="0" fontId="14" fillId="0" borderId="0"/>
    <xf numFmtId="0" fontId="16"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4" fillId="0" borderId="0"/>
    <xf numFmtId="0" fontId="10" fillId="0" borderId="0"/>
    <xf numFmtId="0" fontId="13"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3" fillId="0" borderId="0"/>
    <xf numFmtId="0" fontId="10" fillId="0" borderId="0"/>
    <xf numFmtId="0" fontId="13" fillId="0" borderId="0"/>
    <xf numFmtId="0" fontId="13" fillId="0" borderId="0"/>
    <xf numFmtId="0" fontId="10" fillId="0" borderId="0"/>
    <xf numFmtId="0" fontId="10" fillId="0" borderId="0"/>
    <xf numFmtId="0" fontId="15" fillId="0" borderId="0"/>
    <xf numFmtId="167" fontId="15" fillId="0" borderId="0"/>
  </cellStyleXfs>
  <cellXfs count="105">
    <xf numFmtId="0" fontId="0" fillId="0" borderId="0" xfId="0"/>
    <xf numFmtId="0" fontId="1" fillId="2" borderId="0" xfId="0" applyFont="1" applyFill="1"/>
    <xf numFmtId="49" fontId="1" fillId="2" borderId="0" xfId="0" applyNumberFormat="1" applyFont="1" applyFill="1"/>
    <xf numFmtId="0" fontId="2" fillId="0" borderId="0" xfId="22" applyFont="1" applyAlignment="1">
      <alignment wrapText="1"/>
    </xf>
    <xf numFmtId="0" fontId="3" fillId="2" borderId="0" xfId="22" applyFont="1" applyFill="1" applyAlignment="1">
      <alignment wrapText="1"/>
    </xf>
    <xf numFmtId="0" fontId="4" fillId="0" borderId="0" xfId="22" applyFont="1" applyAlignment="1">
      <alignment wrapText="1"/>
    </xf>
    <xf numFmtId="0" fontId="3" fillId="0" borderId="0" xfId="22" applyFont="1" applyAlignment="1">
      <alignment wrapText="1"/>
    </xf>
    <xf numFmtId="49" fontId="3" fillId="0" borderId="1" xfId="22" applyNumberFormat="1" applyFont="1" applyBorder="1" applyAlignment="1">
      <alignment horizontal="center" vertical="top" wrapText="1"/>
    </xf>
    <xf numFmtId="0" fontId="3" fillId="0" borderId="0" xfId="22" applyFont="1" applyAlignment="1">
      <alignment horizontal="center" vertical="center" wrapText="1"/>
    </xf>
    <xf numFmtId="0" fontId="3" fillId="0" borderId="1" xfId="22" applyFont="1" applyBorder="1" applyAlignment="1">
      <alignment horizontal="center" vertical="top" wrapText="1"/>
    </xf>
    <xf numFmtId="0" fontId="3" fillId="0" borderId="2" xfId="22" applyFont="1" applyBorder="1" applyAlignment="1">
      <alignment wrapText="1"/>
    </xf>
    <xf numFmtId="0" fontId="3" fillId="0" borderId="0" xfId="22" applyFont="1" applyAlignment="1">
      <alignment horizontal="center" wrapText="1"/>
    </xf>
    <xf numFmtId="0" fontId="3" fillId="0" borderId="5" xfId="22" applyFont="1" applyBorder="1" applyAlignment="1">
      <alignment horizontal="center" vertical="center" wrapText="1"/>
    </xf>
    <xf numFmtId="0" fontId="3" fillId="0" borderId="8" xfId="22" applyFont="1" applyBorder="1" applyAlignment="1">
      <alignment horizontal="center" vertical="center" wrapText="1"/>
    </xf>
    <xf numFmtId="0" fontId="3" fillId="0" borderId="9" xfId="22" applyFont="1" applyBorder="1" applyAlignment="1">
      <alignment horizontal="center" vertical="center"/>
    </xf>
    <xf numFmtId="0" fontId="6" fillId="5" borderId="7" xfId="13" applyFont="1" applyFill="1" applyBorder="1" applyAlignment="1">
      <alignment horizontal="left" vertical="center" wrapText="1"/>
    </xf>
    <xf numFmtId="0" fontId="6" fillId="5" borderId="7" xfId="41" applyFont="1" applyFill="1" applyBorder="1" applyAlignment="1">
      <alignment horizontal="center" vertical="center" wrapText="1"/>
    </xf>
    <xf numFmtId="0" fontId="6" fillId="5" borderId="7" xfId="15" applyFont="1" applyFill="1" applyBorder="1" applyAlignment="1">
      <alignment horizontal="left" vertical="center" wrapText="1"/>
    </xf>
    <xf numFmtId="0" fontId="6" fillId="5" borderId="7" xfId="42" applyFont="1" applyFill="1" applyBorder="1" applyAlignment="1">
      <alignment horizontal="center" vertical="center" wrapText="1"/>
    </xf>
    <xf numFmtId="0" fontId="6" fillId="5" borderId="7" xfId="16" applyFont="1" applyFill="1" applyBorder="1" applyAlignment="1">
      <alignment horizontal="left" vertical="center" wrapText="1"/>
    </xf>
    <xf numFmtId="0" fontId="6" fillId="5" borderId="7" xfId="43" applyFont="1" applyFill="1" applyBorder="1" applyAlignment="1">
      <alignment horizontal="center" vertical="center" wrapText="1"/>
    </xf>
    <xf numFmtId="0" fontId="3" fillId="2" borderId="9" xfId="22" applyFont="1" applyFill="1" applyBorder="1" applyAlignment="1">
      <alignment horizontal="center" vertical="center"/>
    </xf>
    <xf numFmtId="0" fontId="6" fillId="5" borderId="7" xfId="30" applyFont="1" applyFill="1" applyBorder="1" applyAlignment="1">
      <alignment horizontal="left" vertical="center" wrapText="1"/>
    </xf>
    <xf numFmtId="0" fontId="6" fillId="5" borderId="7" xfId="46" applyFont="1" applyFill="1" applyBorder="1" applyAlignment="1">
      <alignment horizontal="center" vertical="center" wrapText="1"/>
    </xf>
    <xf numFmtId="0" fontId="3" fillId="2" borderId="11" xfId="22" applyFont="1" applyFill="1" applyBorder="1" applyAlignment="1">
      <alignment horizontal="center" vertical="center"/>
    </xf>
    <xf numFmtId="0" fontId="6" fillId="5" borderId="10" xfId="20" applyFont="1" applyFill="1" applyBorder="1" applyAlignment="1">
      <alignment horizontal="left" vertical="center" wrapText="1"/>
    </xf>
    <xf numFmtId="0" fontId="6" fillId="5" borderId="10" xfId="48" applyFont="1" applyFill="1" applyBorder="1" applyAlignment="1">
      <alignment horizontal="center" vertical="center" wrapText="1"/>
    </xf>
    <xf numFmtId="0" fontId="3" fillId="2" borderId="10" xfId="22" applyFont="1" applyFill="1" applyBorder="1" applyAlignment="1">
      <alignment horizontal="center" vertical="center"/>
    </xf>
    <xf numFmtId="49" fontId="3" fillId="0" borderId="0" xfId="22" applyNumberFormat="1" applyFont="1" applyAlignment="1">
      <alignment horizontal="center" vertical="top" wrapText="1"/>
    </xf>
    <xf numFmtId="169" fontId="8" fillId="7" borderId="13" xfId="21" applyNumberFormat="1" applyFont="1" applyFill="1" applyBorder="1" applyAlignment="1">
      <alignment horizontal="center" vertical="center" wrapText="1"/>
    </xf>
    <xf numFmtId="169" fontId="8" fillId="7" borderId="17" xfId="21" applyNumberFormat="1" applyFont="1" applyFill="1" applyBorder="1" applyAlignment="1">
      <alignment horizontal="center" vertical="center" wrapText="1"/>
    </xf>
    <xf numFmtId="169" fontId="8" fillId="7" borderId="18" xfId="21" applyNumberFormat="1" applyFont="1" applyFill="1" applyBorder="1" applyAlignment="1">
      <alignment horizontal="center" vertical="center" wrapText="1"/>
    </xf>
    <xf numFmtId="169" fontId="8" fillId="7" borderId="10" xfId="21" applyNumberFormat="1" applyFont="1" applyFill="1" applyBorder="1" applyAlignment="1">
      <alignment horizontal="center" vertical="center" wrapText="1"/>
    </xf>
    <xf numFmtId="169" fontId="8" fillId="7" borderId="19" xfId="21" applyNumberFormat="1" applyFont="1" applyFill="1" applyBorder="1" applyAlignment="1">
      <alignment horizontal="center" vertical="center" wrapText="1"/>
    </xf>
    <xf numFmtId="169" fontId="8" fillId="7" borderId="20" xfId="21" applyNumberFormat="1" applyFont="1" applyFill="1" applyBorder="1" applyAlignment="1">
      <alignment horizontal="center" vertical="center" wrapText="1"/>
    </xf>
    <xf numFmtId="169" fontId="8" fillId="7" borderId="14" xfId="21" applyNumberFormat="1" applyFont="1" applyFill="1" applyBorder="1" applyAlignment="1">
      <alignment horizontal="center" vertical="center" wrapText="1"/>
    </xf>
    <xf numFmtId="169" fontId="8" fillId="7" borderId="21" xfId="21" applyNumberFormat="1" applyFont="1" applyFill="1" applyBorder="1" applyAlignment="1">
      <alignment horizontal="center" vertical="center" wrapText="1"/>
    </xf>
    <xf numFmtId="169" fontId="8" fillId="7" borderId="22" xfId="21" applyNumberFormat="1" applyFont="1" applyFill="1" applyBorder="1" applyAlignment="1">
      <alignment horizontal="center" vertical="center" wrapText="1"/>
    </xf>
    <xf numFmtId="169" fontId="7" fillId="8" borderId="20" xfId="22" applyNumberFormat="1" applyFont="1" applyFill="1" applyBorder="1" applyAlignment="1">
      <alignment horizontal="center" vertical="center" wrapText="1"/>
    </xf>
    <xf numFmtId="1" fontId="4" fillId="0" borderId="0" xfId="22" applyNumberFormat="1" applyFont="1" applyAlignment="1">
      <alignment wrapText="1"/>
    </xf>
    <xf numFmtId="0" fontId="3" fillId="0" borderId="0" xfId="22" applyFont="1" applyAlignment="1">
      <alignment horizontal="center" vertical="top" wrapText="1"/>
    </xf>
    <xf numFmtId="0" fontId="18" fillId="0" borderId="10" xfId="0" applyFont="1" applyBorder="1" applyAlignment="1">
      <alignment horizontal="justify" vertical="top" wrapText="1"/>
    </xf>
    <xf numFmtId="0" fontId="6" fillId="5" borderId="6" xfId="40" applyFont="1" applyFill="1" applyBorder="1" applyAlignment="1">
      <alignment horizontal="center" vertical="center" wrapText="1"/>
    </xf>
    <xf numFmtId="0" fontId="0" fillId="0" borderId="23" xfId="0" applyBorder="1"/>
    <xf numFmtId="0" fontId="6" fillId="5" borderId="12" xfId="17" applyFont="1" applyFill="1" applyBorder="1" applyAlignment="1">
      <alignment horizontal="left" vertical="center" wrapText="1"/>
    </xf>
    <xf numFmtId="0" fontId="6" fillId="5" borderId="12" xfId="47" applyFont="1" applyFill="1" applyBorder="1" applyAlignment="1">
      <alignment horizontal="center" vertical="center" wrapText="1"/>
    </xf>
    <xf numFmtId="0" fontId="6" fillId="5" borderId="25" xfId="31" applyFont="1" applyFill="1" applyBorder="1" applyAlignment="1">
      <alignment horizontal="left" vertical="center" wrapText="1"/>
    </xf>
    <xf numFmtId="0" fontId="6" fillId="5" borderId="20" xfId="31" applyFont="1" applyFill="1" applyBorder="1" applyAlignment="1">
      <alignment horizontal="left" vertical="top" wrapText="1"/>
    </xf>
    <xf numFmtId="0" fontId="7" fillId="0" borderId="1" xfId="22" applyFont="1" applyBorder="1" applyAlignment="1">
      <alignment horizontal="center" vertical="center"/>
    </xf>
    <xf numFmtId="0" fontId="6" fillId="6" borderId="10" xfId="28" applyFont="1" applyFill="1" applyBorder="1" applyAlignment="1">
      <alignment horizontal="left" vertical="center" wrapText="1"/>
    </xf>
    <xf numFmtId="0" fontId="6" fillId="6" borderId="10" xfId="28" applyFont="1" applyFill="1" applyBorder="1" applyAlignment="1">
      <alignment horizontal="left" vertical="top" wrapText="1"/>
    </xf>
    <xf numFmtId="169" fontId="8" fillId="7" borderId="37" xfId="21" applyNumberFormat="1" applyFont="1" applyFill="1" applyBorder="1" applyAlignment="1">
      <alignment horizontal="center" vertical="center" wrapText="1"/>
    </xf>
    <xf numFmtId="2" fontId="3" fillId="4" borderId="34" xfId="22" applyNumberFormat="1" applyFont="1" applyFill="1" applyBorder="1" applyAlignment="1">
      <alignment horizontal="center" vertical="center" wrapText="1"/>
    </xf>
    <xf numFmtId="0" fontId="5" fillId="4" borderId="38" xfId="7" applyFont="1" applyFill="1" applyBorder="1" applyAlignment="1">
      <alignment horizontal="justify" vertical="top"/>
    </xf>
    <xf numFmtId="0" fontId="5" fillId="4" borderId="39" xfId="7" applyFont="1" applyFill="1" applyBorder="1" applyAlignment="1">
      <alignment horizontal="justify" vertical="top"/>
    </xf>
    <xf numFmtId="0" fontId="5" fillId="4" borderId="35" xfId="7" applyFont="1" applyFill="1" applyBorder="1" applyAlignment="1">
      <alignment horizontal="center" vertical="center"/>
    </xf>
    <xf numFmtId="0" fontId="5" fillId="4" borderId="35" xfId="22" applyFont="1" applyFill="1" applyBorder="1" applyAlignment="1">
      <alignment horizontal="center" vertical="center"/>
    </xf>
    <xf numFmtId="169" fontId="5" fillId="4" borderId="35" xfId="22" applyNumberFormat="1" applyFont="1" applyFill="1" applyBorder="1" applyAlignment="1">
      <alignment horizontal="center" vertical="center"/>
    </xf>
    <xf numFmtId="170" fontId="9" fillId="4" borderId="40" xfId="22" applyNumberFormat="1" applyFont="1" applyFill="1" applyBorder="1" applyAlignment="1">
      <alignment vertical="center" wrapText="1"/>
    </xf>
    <xf numFmtId="169" fontId="5" fillId="4" borderId="36" xfId="22" applyNumberFormat="1" applyFont="1" applyFill="1" applyBorder="1" applyAlignment="1">
      <alignment horizontal="center" vertical="center"/>
    </xf>
    <xf numFmtId="0" fontId="5" fillId="4" borderId="43" xfId="7" applyFont="1" applyFill="1" applyBorder="1" applyAlignment="1">
      <alignment horizontal="justify" vertical="top"/>
    </xf>
    <xf numFmtId="0" fontId="6" fillId="5" borderId="24" xfId="33" applyFont="1" applyFill="1" applyBorder="1" applyAlignment="1">
      <alignment horizontal="center" vertical="center" wrapText="1"/>
    </xf>
    <xf numFmtId="0" fontId="6" fillId="5" borderId="24" xfId="40" applyFont="1" applyFill="1" applyBorder="1" applyAlignment="1">
      <alignment horizontal="center" vertical="center" wrapText="1"/>
    </xf>
    <xf numFmtId="0" fontId="6" fillId="5" borderId="24" xfId="41" applyFont="1" applyFill="1" applyBorder="1" applyAlignment="1">
      <alignment horizontal="center" vertical="center" wrapText="1"/>
    </xf>
    <xf numFmtId="0" fontId="6" fillId="5" borderId="24" xfId="42" applyFont="1" applyFill="1" applyBorder="1" applyAlignment="1">
      <alignment horizontal="center" vertical="center" wrapText="1"/>
    </xf>
    <xf numFmtId="0" fontId="6" fillId="5" borderId="24" xfId="43" applyFont="1" applyFill="1" applyBorder="1" applyAlignment="1">
      <alignment horizontal="center" vertical="center" wrapText="1"/>
    </xf>
    <xf numFmtId="0" fontId="6" fillId="5" borderId="44" xfId="47" applyFont="1" applyFill="1" applyBorder="1" applyAlignment="1">
      <alignment horizontal="center" vertical="center" wrapText="1"/>
    </xf>
    <xf numFmtId="0" fontId="5" fillId="2" borderId="45" xfId="22" applyFont="1" applyFill="1" applyBorder="1" applyAlignment="1">
      <alignment horizontal="center" vertical="center" wrapText="1"/>
    </xf>
    <xf numFmtId="0" fontId="6" fillId="5" borderId="23" xfId="33" applyFont="1" applyFill="1" applyBorder="1" applyAlignment="1">
      <alignment horizontal="center" vertical="center" wrapText="1"/>
    </xf>
    <xf numFmtId="0" fontId="6" fillId="5" borderId="23" xfId="40" applyFont="1" applyFill="1" applyBorder="1" applyAlignment="1">
      <alignment horizontal="center" vertical="center" wrapText="1"/>
    </xf>
    <xf numFmtId="0" fontId="6" fillId="5" borderId="23" xfId="41" applyFont="1" applyFill="1" applyBorder="1" applyAlignment="1">
      <alignment horizontal="center" vertical="center" wrapText="1"/>
    </xf>
    <xf numFmtId="0" fontId="6" fillId="5" borderId="23" xfId="42" applyFont="1" applyFill="1" applyBorder="1" applyAlignment="1">
      <alignment horizontal="center" vertical="center" wrapText="1"/>
    </xf>
    <xf numFmtId="0" fontId="6" fillId="5" borderId="23" xfId="43" applyFont="1" applyFill="1" applyBorder="1" applyAlignment="1">
      <alignment horizontal="center" vertical="center" wrapText="1"/>
    </xf>
    <xf numFmtId="0" fontId="6" fillId="5" borderId="23" xfId="47" applyFont="1" applyFill="1" applyBorder="1" applyAlignment="1">
      <alignment horizontal="center" vertical="center" wrapText="1"/>
    </xf>
    <xf numFmtId="168" fontId="2" fillId="4" borderId="46" xfId="22" applyNumberFormat="1" applyFont="1" applyFill="1" applyBorder="1" applyAlignment="1">
      <alignment horizontal="center" vertical="center" wrapText="1"/>
    </xf>
    <xf numFmtId="0" fontId="6" fillId="5" borderId="44" xfId="19" applyFont="1" applyFill="1" applyBorder="1" applyAlignment="1">
      <alignment horizontal="left" vertical="center" wrapText="1"/>
    </xf>
    <xf numFmtId="0" fontId="0" fillId="0" borderId="49" xfId="0" applyBorder="1"/>
    <xf numFmtId="0" fontId="6" fillId="5" borderId="6" xfId="13" applyFont="1" applyFill="1" applyBorder="1" applyAlignment="1">
      <alignment horizontal="left" vertical="center" wrapText="1"/>
    </xf>
    <xf numFmtId="0" fontId="6" fillId="5" borderId="23" xfId="19" applyFont="1" applyFill="1" applyBorder="1" applyAlignment="1">
      <alignment horizontal="left" vertical="center" wrapText="1"/>
    </xf>
    <xf numFmtId="0" fontId="3" fillId="0" borderId="50" xfId="22" applyFont="1" applyBorder="1" applyAlignment="1">
      <alignment horizontal="center" vertical="center" wrapText="1"/>
    </xf>
    <xf numFmtId="49" fontId="2" fillId="0" borderId="26" xfId="22" applyNumberFormat="1" applyFont="1" applyBorder="1" applyAlignment="1">
      <alignment vertical="center"/>
    </xf>
    <xf numFmtId="49" fontId="5" fillId="0" borderId="27" xfId="22" applyNumberFormat="1" applyFont="1" applyBorder="1" applyAlignment="1">
      <alignment vertical="center"/>
    </xf>
    <xf numFmtId="49" fontId="5" fillId="0" borderId="41" xfId="22" applyNumberFormat="1" applyFont="1" applyBorder="1" applyAlignment="1">
      <alignment vertical="center"/>
    </xf>
    <xf numFmtId="49" fontId="5" fillId="0" borderId="28" xfId="22" applyNumberFormat="1" applyFont="1" applyBorder="1" applyAlignment="1">
      <alignment vertical="center"/>
    </xf>
    <xf numFmtId="0" fontId="2" fillId="3" borderId="30" xfId="7" applyFont="1" applyFill="1" applyBorder="1" applyAlignment="1">
      <alignment horizontal="center" vertical="center" wrapText="1"/>
    </xf>
    <xf numFmtId="0" fontId="2" fillId="3" borderId="31" xfId="7" applyFont="1" applyFill="1" applyBorder="1" applyAlignment="1">
      <alignment horizontal="center" vertical="center" wrapText="1"/>
    </xf>
    <xf numFmtId="0" fontId="2" fillId="4" borderId="47" xfId="22" applyFont="1" applyFill="1" applyBorder="1" applyAlignment="1">
      <alignment horizontal="left" vertical="center" wrapText="1"/>
    </xf>
    <xf numFmtId="0" fontId="2" fillId="4" borderId="42" xfId="22" applyFont="1" applyFill="1" applyBorder="1" applyAlignment="1">
      <alignment horizontal="left" vertical="center" wrapText="1"/>
    </xf>
    <xf numFmtId="0" fontId="2" fillId="4" borderId="48" xfId="22" applyFont="1" applyFill="1" applyBorder="1" applyAlignment="1">
      <alignment horizontal="left" vertical="center" wrapText="1"/>
    </xf>
    <xf numFmtId="0" fontId="3" fillId="0" borderId="0" xfId="22" applyFont="1" applyAlignment="1">
      <alignment horizontal="center" wrapText="1"/>
    </xf>
    <xf numFmtId="0" fontId="2" fillId="3" borderId="29" xfId="7" applyFont="1" applyFill="1" applyBorder="1" applyAlignment="1">
      <alignment horizontal="center" vertical="center" wrapText="1"/>
    </xf>
    <xf numFmtId="0" fontId="2" fillId="3" borderId="4" xfId="7" applyFont="1" applyFill="1" applyBorder="1" applyAlignment="1">
      <alignment horizontal="center" vertical="center" wrapText="1"/>
    </xf>
    <xf numFmtId="0" fontId="2" fillId="3" borderId="3" xfId="7" applyFont="1" applyFill="1" applyBorder="1" applyAlignment="1">
      <alignment horizontal="center" vertical="center" wrapText="1"/>
    </xf>
    <xf numFmtId="0" fontId="2" fillId="3" borderId="1" xfId="7" applyFont="1" applyFill="1" applyBorder="1" applyAlignment="1">
      <alignment horizontal="center" vertical="center" wrapText="1"/>
    </xf>
    <xf numFmtId="0" fontId="2" fillId="3" borderId="32" xfId="7" applyFont="1" applyFill="1" applyBorder="1" applyAlignment="1">
      <alignment horizontal="center" vertical="center" wrapText="1"/>
    </xf>
    <xf numFmtId="0" fontId="2" fillId="3" borderId="33" xfId="7" applyFont="1" applyFill="1" applyBorder="1" applyAlignment="1">
      <alignment horizontal="center" vertical="center" wrapText="1"/>
    </xf>
    <xf numFmtId="0" fontId="2" fillId="3" borderId="11" xfId="7" applyFont="1" applyFill="1" applyBorder="1" applyAlignment="1">
      <alignment horizontal="center" vertical="center" wrapText="1"/>
    </xf>
    <xf numFmtId="0" fontId="6" fillId="5" borderId="51" xfId="42" applyFont="1" applyFill="1" applyBorder="1" applyAlignment="1">
      <alignment horizontal="center" vertical="center" wrapText="1"/>
    </xf>
    <xf numFmtId="0" fontId="6" fillId="5" borderId="52" xfId="42" applyFont="1" applyFill="1" applyBorder="1" applyAlignment="1">
      <alignment horizontal="center" vertical="center" wrapText="1"/>
    </xf>
    <xf numFmtId="0" fontId="2" fillId="3" borderId="15" xfId="7" applyFont="1" applyFill="1" applyBorder="1" applyAlignment="1">
      <alignment horizontal="center" vertical="center" wrapText="1"/>
    </xf>
    <xf numFmtId="0" fontId="2" fillId="3" borderId="16" xfId="7" applyFont="1" applyFill="1" applyBorder="1" applyAlignment="1">
      <alignment horizontal="center" vertical="center" wrapText="1"/>
    </xf>
    <xf numFmtId="0" fontId="19" fillId="0" borderId="0" xfId="0" applyFont="1"/>
    <xf numFmtId="0" fontId="20" fillId="0" borderId="0" xfId="0" applyFont="1"/>
    <xf numFmtId="49" fontId="21" fillId="0" borderId="0" xfId="22" applyNumberFormat="1" applyFont="1" applyAlignment="1">
      <alignment horizontal="left" vertical="top" wrapText="1"/>
    </xf>
    <xf numFmtId="2" fontId="3" fillId="0" borderId="5" xfId="22" applyNumberFormat="1" applyFont="1" applyBorder="1" applyAlignment="1">
      <alignment horizontal="center" vertical="center" wrapText="1"/>
    </xf>
  </cellXfs>
  <cellStyles count="59">
    <cellStyle name="Comma 2" xfId="1" xr:uid="{00000000-0005-0000-0000-000031000000}"/>
    <cellStyle name="Comma 2 3" xfId="2" xr:uid="{00000000-0005-0000-0000-000032000000}"/>
    <cellStyle name="Comma 3" xfId="3" xr:uid="{00000000-0005-0000-0000-000033000000}"/>
    <cellStyle name="Comma 4" xfId="4" xr:uid="{00000000-0005-0000-0000-000034000000}"/>
    <cellStyle name="Comma 4 2" xfId="5" xr:uid="{00000000-0005-0000-0000-000035000000}"/>
    <cellStyle name="Excel Built-in Comma 1" xfId="6" xr:uid="{00000000-0005-0000-0000-000036000000}"/>
    <cellStyle name="Excel Built-in Normal 1" xfId="7" xr:uid="{00000000-0005-0000-0000-000037000000}"/>
    <cellStyle name="Heading1 1" xfId="8" xr:uid="{00000000-0005-0000-0000-000038000000}"/>
    <cellStyle name="Normal" xfId="0" builtinId="0"/>
    <cellStyle name="Normal - Style1 2 3" xfId="9" xr:uid="{00000000-0005-0000-0000-000039000000}"/>
    <cellStyle name="Normal 10" xfId="10" xr:uid="{00000000-0005-0000-0000-00003A000000}"/>
    <cellStyle name="Normal 10 2 2 2" xfId="11" xr:uid="{00000000-0005-0000-0000-00003B000000}"/>
    <cellStyle name="Normal 11" xfId="12" xr:uid="{00000000-0005-0000-0000-00003C000000}"/>
    <cellStyle name="Normal 12" xfId="13" xr:uid="{00000000-0005-0000-0000-00003D000000}"/>
    <cellStyle name="Normal 13" xfId="14" xr:uid="{00000000-0005-0000-0000-00003E000000}"/>
    <cellStyle name="Normal 14" xfId="15" xr:uid="{00000000-0005-0000-0000-00003F000000}"/>
    <cellStyle name="Normal 15" xfId="16" xr:uid="{00000000-0005-0000-0000-000040000000}"/>
    <cellStyle name="Normal 16" xfId="17" xr:uid="{00000000-0005-0000-0000-000041000000}"/>
    <cellStyle name="Normal 17" xfId="18" xr:uid="{00000000-0005-0000-0000-000042000000}"/>
    <cellStyle name="Normal 18" xfId="19" xr:uid="{00000000-0005-0000-0000-000043000000}"/>
    <cellStyle name="Normal 19" xfId="20" xr:uid="{00000000-0005-0000-0000-000044000000}"/>
    <cellStyle name="Normal 2" xfId="21" xr:uid="{00000000-0005-0000-0000-000045000000}"/>
    <cellStyle name="Normal 2 10 2" xfId="22" xr:uid="{00000000-0005-0000-0000-000046000000}"/>
    <cellStyle name="Normal 2 10 2 2" xfId="23" xr:uid="{00000000-0005-0000-0000-000047000000}"/>
    <cellStyle name="Normal 2 2" xfId="24" xr:uid="{00000000-0005-0000-0000-000048000000}"/>
    <cellStyle name="Normal 2 3 2" xfId="25" xr:uid="{00000000-0005-0000-0000-000049000000}"/>
    <cellStyle name="Normal 20" xfId="26" xr:uid="{00000000-0005-0000-0000-00004A000000}"/>
    <cellStyle name="Normal 21" xfId="27" xr:uid="{00000000-0005-0000-0000-00004B000000}"/>
    <cellStyle name="Normal 22" xfId="28" xr:uid="{00000000-0005-0000-0000-00004C000000}"/>
    <cellStyle name="Normal 23" xfId="29" xr:uid="{00000000-0005-0000-0000-00004D000000}"/>
    <cellStyle name="Normal 24" xfId="30" xr:uid="{00000000-0005-0000-0000-00004E000000}"/>
    <cellStyle name="Normal 25" xfId="31" xr:uid="{00000000-0005-0000-0000-00004F000000}"/>
    <cellStyle name="Normal 26" xfId="32" xr:uid="{00000000-0005-0000-0000-000050000000}"/>
    <cellStyle name="Normal 27" xfId="33" xr:uid="{00000000-0005-0000-0000-000051000000}"/>
    <cellStyle name="Normal 28" xfId="34" xr:uid="{00000000-0005-0000-0000-000052000000}"/>
    <cellStyle name="Normal 28 19" xfId="35" xr:uid="{00000000-0005-0000-0000-000053000000}"/>
    <cellStyle name="Normal 29" xfId="36" xr:uid="{00000000-0005-0000-0000-000054000000}"/>
    <cellStyle name="Normal 3" xfId="37" xr:uid="{00000000-0005-0000-0000-000055000000}"/>
    <cellStyle name="Normal 3 2" xfId="38" xr:uid="{00000000-0005-0000-0000-000056000000}"/>
    <cellStyle name="Normal 30" xfId="39" xr:uid="{00000000-0005-0000-0000-000057000000}"/>
    <cellStyle name="Normal 31" xfId="40" xr:uid="{00000000-0005-0000-0000-000058000000}"/>
    <cellStyle name="Normal 32" xfId="41" xr:uid="{00000000-0005-0000-0000-000059000000}"/>
    <cellStyle name="Normal 33" xfId="42" xr:uid="{00000000-0005-0000-0000-00005A000000}"/>
    <cellStyle name="Normal 34" xfId="43" xr:uid="{00000000-0005-0000-0000-00005B000000}"/>
    <cellStyle name="Normal 35" xfId="44" xr:uid="{00000000-0005-0000-0000-00005C000000}"/>
    <cellStyle name="Normal 36" xfId="45" xr:uid="{00000000-0005-0000-0000-00005D000000}"/>
    <cellStyle name="Normal 37" xfId="46" xr:uid="{00000000-0005-0000-0000-00005E000000}"/>
    <cellStyle name="Normal 38" xfId="47" xr:uid="{00000000-0005-0000-0000-00005F000000}"/>
    <cellStyle name="Normal 39" xfId="48" xr:uid="{00000000-0005-0000-0000-000060000000}"/>
    <cellStyle name="Normal 4" xfId="49" xr:uid="{00000000-0005-0000-0000-000061000000}"/>
    <cellStyle name="Normal 5" xfId="50" xr:uid="{00000000-0005-0000-0000-000062000000}"/>
    <cellStyle name="Normal 6" xfId="51" xr:uid="{00000000-0005-0000-0000-000063000000}"/>
    <cellStyle name="Normal 7" xfId="52" xr:uid="{00000000-0005-0000-0000-000064000000}"/>
    <cellStyle name="Normal 7 4" xfId="53" xr:uid="{00000000-0005-0000-0000-000065000000}"/>
    <cellStyle name="Normal 7 4 2" xfId="54" xr:uid="{00000000-0005-0000-0000-000066000000}"/>
    <cellStyle name="Normal 8" xfId="55" xr:uid="{00000000-0005-0000-0000-000067000000}"/>
    <cellStyle name="Normal 9" xfId="56" xr:uid="{00000000-0005-0000-0000-000068000000}"/>
    <cellStyle name="Result 1" xfId="57" xr:uid="{00000000-0005-0000-0000-000069000000}"/>
    <cellStyle name="Result2 1" xfId="58" xr:uid="{00000000-0005-0000-0000-00006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DEEBF7"/>
      <rgbColor rgb="00660066"/>
      <rgbColor rgb="00FF8080"/>
      <rgbColor rgb="000066CC"/>
      <rgbColor rgb="00D0CECE"/>
      <rgbColor rgb="00000080"/>
      <rgbColor rgb="00FF00FF"/>
      <rgbColor rgb="00FFFF00"/>
      <rgbColor rgb="0000FFFF"/>
      <rgbColor rgb="00800080"/>
      <rgbColor rgb="00800000"/>
      <rgbColor rgb="00008080"/>
      <rgbColor rgb="000000FF"/>
      <rgbColor rgb="0000CCFF"/>
      <rgbColor rgb="00CCFFFF"/>
      <rgbColor rgb="00D9D9D9"/>
      <rgbColor rgb="00FFFF99"/>
      <rgbColor rgb="0099CCFF"/>
      <rgbColor rgb="00FF99CC"/>
      <rgbColor rgb="00CC99FF"/>
      <rgbColor rgb="00FFCC99"/>
      <rgbColor rgb="003366FF"/>
      <rgbColor rgb="0033CCCC"/>
      <rgbColor rgb="0092D05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2781300</xdr:colOff>
      <xdr:row>4</xdr:row>
      <xdr:rowOff>0</xdr:rowOff>
    </xdr:from>
    <xdr:to>
      <xdr:col>2</xdr:col>
      <xdr:colOff>4425950</xdr:colOff>
      <xdr:row>4</xdr:row>
      <xdr:rowOff>120650</xdr:rowOff>
    </xdr:to>
    <xdr:sp macro="" textlink="">
      <xdr:nvSpPr>
        <xdr:cNvPr id="3547" name="Text Box 1">
          <a:extLst>
            <a:ext uri="{FF2B5EF4-FFF2-40B4-BE49-F238E27FC236}">
              <a16:creationId xmlns:a16="http://schemas.microsoft.com/office/drawing/2014/main" id="{00000000-0008-0000-0000-0000DB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48" name="Text Box 1">
          <a:extLst>
            <a:ext uri="{FF2B5EF4-FFF2-40B4-BE49-F238E27FC236}">
              <a16:creationId xmlns:a16="http://schemas.microsoft.com/office/drawing/2014/main" id="{00000000-0008-0000-0000-0000DC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49" name="Text Box 1">
          <a:extLst>
            <a:ext uri="{FF2B5EF4-FFF2-40B4-BE49-F238E27FC236}">
              <a16:creationId xmlns:a16="http://schemas.microsoft.com/office/drawing/2014/main" id="{00000000-0008-0000-0000-0000DD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0" name="Text Box 1">
          <a:extLst>
            <a:ext uri="{FF2B5EF4-FFF2-40B4-BE49-F238E27FC236}">
              <a16:creationId xmlns:a16="http://schemas.microsoft.com/office/drawing/2014/main" id="{00000000-0008-0000-0000-0000DE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1" name="Text Box 1">
          <a:extLst>
            <a:ext uri="{FF2B5EF4-FFF2-40B4-BE49-F238E27FC236}">
              <a16:creationId xmlns:a16="http://schemas.microsoft.com/office/drawing/2014/main" id="{00000000-0008-0000-0000-0000DF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2" name="Text Box 1">
          <a:extLst>
            <a:ext uri="{FF2B5EF4-FFF2-40B4-BE49-F238E27FC236}">
              <a16:creationId xmlns:a16="http://schemas.microsoft.com/office/drawing/2014/main" id="{00000000-0008-0000-0000-0000E0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3" name="Text Box 1">
          <a:extLst>
            <a:ext uri="{FF2B5EF4-FFF2-40B4-BE49-F238E27FC236}">
              <a16:creationId xmlns:a16="http://schemas.microsoft.com/office/drawing/2014/main" id="{00000000-0008-0000-0000-0000E1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4" name="Text Box 1">
          <a:extLst>
            <a:ext uri="{FF2B5EF4-FFF2-40B4-BE49-F238E27FC236}">
              <a16:creationId xmlns:a16="http://schemas.microsoft.com/office/drawing/2014/main" id="{00000000-0008-0000-0000-0000E2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5" name="Text Box 1">
          <a:extLst>
            <a:ext uri="{FF2B5EF4-FFF2-40B4-BE49-F238E27FC236}">
              <a16:creationId xmlns:a16="http://schemas.microsoft.com/office/drawing/2014/main" id="{00000000-0008-0000-0000-0000E3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6" name="Text Box 1">
          <a:extLst>
            <a:ext uri="{FF2B5EF4-FFF2-40B4-BE49-F238E27FC236}">
              <a16:creationId xmlns:a16="http://schemas.microsoft.com/office/drawing/2014/main" id="{00000000-0008-0000-0000-0000E4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7" name="Text Box 1">
          <a:extLst>
            <a:ext uri="{FF2B5EF4-FFF2-40B4-BE49-F238E27FC236}">
              <a16:creationId xmlns:a16="http://schemas.microsoft.com/office/drawing/2014/main" id="{00000000-0008-0000-0000-0000E5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8" name="Text Box 1">
          <a:extLst>
            <a:ext uri="{FF2B5EF4-FFF2-40B4-BE49-F238E27FC236}">
              <a16:creationId xmlns:a16="http://schemas.microsoft.com/office/drawing/2014/main" id="{00000000-0008-0000-0000-0000E6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59" name="Text Box 1">
          <a:extLst>
            <a:ext uri="{FF2B5EF4-FFF2-40B4-BE49-F238E27FC236}">
              <a16:creationId xmlns:a16="http://schemas.microsoft.com/office/drawing/2014/main" id="{00000000-0008-0000-0000-0000E7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0" name="Text Box 1">
          <a:extLst>
            <a:ext uri="{FF2B5EF4-FFF2-40B4-BE49-F238E27FC236}">
              <a16:creationId xmlns:a16="http://schemas.microsoft.com/office/drawing/2014/main" id="{00000000-0008-0000-0000-0000E8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1" name="Text Box 1">
          <a:extLst>
            <a:ext uri="{FF2B5EF4-FFF2-40B4-BE49-F238E27FC236}">
              <a16:creationId xmlns:a16="http://schemas.microsoft.com/office/drawing/2014/main" id="{00000000-0008-0000-0000-0000E9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2" name="Text Box 1">
          <a:extLst>
            <a:ext uri="{FF2B5EF4-FFF2-40B4-BE49-F238E27FC236}">
              <a16:creationId xmlns:a16="http://schemas.microsoft.com/office/drawing/2014/main" id="{00000000-0008-0000-0000-0000EA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3" name="Text Box 1">
          <a:extLst>
            <a:ext uri="{FF2B5EF4-FFF2-40B4-BE49-F238E27FC236}">
              <a16:creationId xmlns:a16="http://schemas.microsoft.com/office/drawing/2014/main" id="{00000000-0008-0000-0000-0000EB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4" name="Text Box 1">
          <a:extLst>
            <a:ext uri="{FF2B5EF4-FFF2-40B4-BE49-F238E27FC236}">
              <a16:creationId xmlns:a16="http://schemas.microsoft.com/office/drawing/2014/main" id="{00000000-0008-0000-0000-0000EC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5" name="Text Box 1">
          <a:extLst>
            <a:ext uri="{FF2B5EF4-FFF2-40B4-BE49-F238E27FC236}">
              <a16:creationId xmlns:a16="http://schemas.microsoft.com/office/drawing/2014/main" id="{00000000-0008-0000-0000-0000ED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6" name="Text Box 1">
          <a:extLst>
            <a:ext uri="{FF2B5EF4-FFF2-40B4-BE49-F238E27FC236}">
              <a16:creationId xmlns:a16="http://schemas.microsoft.com/office/drawing/2014/main" id="{00000000-0008-0000-0000-0000EE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7" name="Text Box 1">
          <a:extLst>
            <a:ext uri="{FF2B5EF4-FFF2-40B4-BE49-F238E27FC236}">
              <a16:creationId xmlns:a16="http://schemas.microsoft.com/office/drawing/2014/main" id="{00000000-0008-0000-0000-0000EF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8" name="Text Box 1">
          <a:extLst>
            <a:ext uri="{FF2B5EF4-FFF2-40B4-BE49-F238E27FC236}">
              <a16:creationId xmlns:a16="http://schemas.microsoft.com/office/drawing/2014/main" id="{00000000-0008-0000-0000-0000F0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69" name="Text Box 1">
          <a:extLst>
            <a:ext uri="{FF2B5EF4-FFF2-40B4-BE49-F238E27FC236}">
              <a16:creationId xmlns:a16="http://schemas.microsoft.com/office/drawing/2014/main" id="{00000000-0008-0000-0000-0000F1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0" name="Text Box 1">
          <a:extLst>
            <a:ext uri="{FF2B5EF4-FFF2-40B4-BE49-F238E27FC236}">
              <a16:creationId xmlns:a16="http://schemas.microsoft.com/office/drawing/2014/main" id="{00000000-0008-0000-0000-0000F2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1" name="Text Box 1">
          <a:extLst>
            <a:ext uri="{FF2B5EF4-FFF2-40B4-BE49-F238E27FC236}">
              <a16:creationId xmlns:a16="http://schemas.microsoft.com/office/drawing/2014/main" id="{00000000-0008-0000-0000-0000F3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2" name="Text Box 1">
          <a:extLst>
            <a:ext uri="{FF2B5EF4-FFF2-40B4-BE49-F238E27FC236}">
              <a16:creationId xmlns:a16="http://schemas.microsoft.com/office/drawing/2014/main" id="{00000000-0008-0000-0000-0000F4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3" name="Text Box 1">
          <a:extLst>
            <a:ext uri="{FF2B5EF4-FFF2-40B4-BE49-F238E27FC236}">
              <a16:creationId xmlns:a16="http://schemas.microsoft.com/office/drawing/2014/main" id="{00000000-0008-0000-0000-0000F5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4" name="Text Box 1">
          <a:extLst>
            <a:ext uri="{FF2B5EF4-FFF2-40B4-BE49-F238E27FC236}">
              <a16:creationId xmlns:a16="http://schemas.microsoft.com/office/drawing/2014/main" id="{00000000-0008-0000-0000-0000F6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5" name="Text Box 1">
          <a:extLst>
            <a:ext uri="{FF2B5EF4-FFF2-40B4-BE49-F238E27FC236}">
              <a16:creationId xmlns:a16="http://schemas.microsoft.com/office/drawing/2014/main" id="{00000000-0008-0000-0000-0000F7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6" name="Text Box 1">
          <a:extLst>
            <a:ext uri="{FF2B5EF4-FFF2-40B4-BE49-F238E27FC236}">
              <a16:creationId xmlns:a16="http://schemas.microsoft.com/office/drawing/2014/main" id="{00000000-0008-0000-0000-0000F8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7" name="Text Box 1">
          <a:extLst>
            <a:ext uri="{FF2B5EF4-FFF2-40B4-BE49-F238E27FC236}">
              <a16:creationId xmlns:a16="http://schemas.microsoft.com/office/drawing/2014/main" id="{00000000-0008-0000-0000-0000F9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8" name="Text Box 1">
          <a:extLst>
            <a:ext uri="{FF2B5EF4-FFF2-40B4-BE49-F238E27FC236}">
              <a16:creationId xmlns:a16="http://schemas.microsoft.com/office/drawing/2014/main" id="{00000000-0008-0000-0000-0000FA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79" name="Text Box 1">
          <a:extLst>
            <a:ext uri="{FF2B5EF4-FFF2-40B4-BE49-F238E27FC236}">
              <a16:creationId xmlns:a16="http://schemas.microsoft.com/office/drawing/2014/main" id="{00000000-0008-0000-0000-0000FB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0" name="Text Box 1">
          <a:extLst>
            <a:ext uri="{FF2B5EF4-FFF2-40B4-BE49-F238E27FC236}">
              <a16:creationId xmlns:a16="http://schemas.microsoft.com/office/drawing/2014/main" id="{00000000-0008-0000-0000-0000FC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1" name="Text Box 1">
          <a:extLst>
            <a:ext uri="{FF2B5EF4-FFF2-40B4-BE49-F238E27FC236}">
              <a16:creationId xmlns:a16="http://schemas.microsoft.com/office/drawing/2014/main" id="{00000000-0008-0000-0000-0000FD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2" name="Text Box 1">
          <a:extLst>
            <a:ext uri="{FF2B5EF4-FFF2-40B4-BE49-F238E27FC236}">
              <a16:creationId xmlns:a16="http://schemas.microsoft.com/office/drawing/2014/main" id="{00000000-0008-0000-0000-0000FE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3" name="Text Box 1">
          <a:extLst>
            <a:ext uri="{FF2B5EF4-FFF2-40B4-BE49-F238E27FC236}">
              <a16:creationId xmlns:a16="http://schemas.microsoft.com/office/drawing/2014/main" id="{00000000-0008-0000-0000-0000FF0D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4" name="Text Box 1">
          <a:extLst>
            <a:ext uri="{FF2B5EF4-FFF2-40B4-BE49-F238E27FC236}">
              <a16:creationId xmlns:a16="http://schemas.microsoft.com/office/drawing/2014/main" id="{00000000-0008-0000-0000-000000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5" name="Text Box 1">
          <a:extLst>
            <a:ext uri="{FF2B5EF4-FFF2-40B4-BE49-F238E27FC236}">
              <a16:creationId xmlns:a16="http://schemas.microsoft.com/office/drawing/2014/main" id="{00000000-0008-0000-0000-000001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6" name="Text Box 1">
          <a:extLst>
            <a:ext uri="{FF2B5EF4-FFF2-40B4-BE49-F238E27FC236}">
              <a16:creationId xmlns:a16="http://schemas.microsoft.com/office/drawing/2014/main" id="{00000000-0008-0000-0000-000002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7" name="Text Box 1">
          <a:extLst>
            <a:ext uri="{FF2B5EF4-FFF2-40B4-BE49-F238E27FC236}">
              <a16:creationId xmlns:a16="http://schemas.microsoft.com/office/drawing/2014/main" id="{00000000-0008-0000-0000-000003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8" name="Text Box 1">
          <a:extLst>
            <a:ext uri="{FF2B5EF4-FFF2-40B4-BE49-F238E27FC236}">
              <a16:creationId xmlns:a16="http://schemas.microsoft.com/office/drawing/2014/main" id="{00000000-0008-0000-0000-000004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89" name="Text Box 1">
          <a:extLst>
            <a:ext uri="{FF2B5EF4-FFF2-40B4-BE49-F238E27FC236}">
              <a16:creationId xmlns:a16="http://schemas.microsoft.com/office/drawing/2014/main" id="{00000000-0008-0000-0000-000005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xdr:from>
      <xdr:col>2</xdr:col>
      <xdr:colOff>2781300</xdr:colOff>
      <xdr:row>4</xdr:row>
      <xdr:rowOff>0</xdr:rowOff>
    </xdr:from>
    <xdr:to>
      <xdr:col>2</xdr:col>
      <xdr:colOff>4425950</xdr:colOff>
      <xdr:row>4</xdr:row>
      <xdr:rowOff>120650</xdr:rowOff>
    </xdr:to>
    <xdr:sp macro="" textlink="">
      <xdr:nvSpPr>
        <xdr:cNvPr id="3590" name="Text Box 1">
          <a:extLst>
            <a:ext uri="{FF2B5EF4-FFF2-40B4-BE49-F238E27FC236}">
              <a16:creationId xmlns:a16="http://schemas.microsoft.com/office/drawing/2014/main" id="{00000000-0008-0000-0000-0000060E0000}"/>
            </a:ext>
          </a:extLst>
        </xdr:cNvPr>
        <xdr:cNvSpPr>
          <a:spLocks noChangeArrowheads="1"/>
        </xdr:cNvSpPr>
      </xdr:nvSpPr>
      <xdr:spPr>
        <a:xfrm>
          <a:off x="3633470" y="815340"/>
          <a:ext cx="1644650" cy="120650"/>
        </a:xfrm>
        <a:custGeom>
          <a:avLst/>
          <a:gdLst>
            <a:gd name="T0" fmla="*/ 0 w 21600"/>
            <a:gd name="T1" fmla="*/ 0 h 21600"/>
            <a:gd name="T2" fmla="*/ 2147483646 w 21600"/>
            <a:gd name="T3" fmla="*/ 0 h 21600"/>
            <a:gd name="T4" fmla="*/ 2147483646 w 21600"/>
            <a:gd name="T5" fmla="*/ 8992791 h 21600"/>
            <a:gd name="T6" fmla="*/ 0 w 21600"/>
            <a:gd name="T7" fmla="*/ 8992791 h 21600"/>
            <a:gd name="T8" fmla="*/ 0 w 21600"/>
            <a:gd name="T9" fmla="*/ 0 h 21600"/>
            <a:gd name="T10" fmla="*/ 0 60000 65536"/>
            <a:gd name="T11" fmla="*/ 0 60000 65536"/>
            <a:gd name="T12" fmla="*/ 0 60000 65536"/>
            <a:gd name="T13" fmla="*/ 0 60000 65536"/>
            <a:gd name="T14" fmla="*/ 0 60000 65536"/>
            <a:gd name="T15" fmla="*/ 0 w 21600"/>
            <a:gd name="T16" fmla="*/ 0 h 21600"/>
            <a:gd name="T17" fmla="*/ 2160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0" y="0"/>
              </a:moveTo>
              <a:lnTo>
                <a:pt x="21600" y="0"/>
              </a:lnTo>
              <a:lnTo>
                <a:pt x="21600" y="21600"/>
              </a:lnTo>
              <a:lnTo>
                <a:pt x="0" y="21600"/>
              </a:lnTo>
              <a:lnTo>
                <a:pt x="0" y="0"/>
              </a:lnTo>
              <a:close/>
            </a:path>
          </a:pathLst>
        </a:custGeom>
        <a:noFill/>
        <a:ln w="9525" cap="flat">
          <a:noFill/>
          <a:round/>
        </a:ln>
      </xdr:spPr>
    </xdr:sp>
    <xdr:clientData/>
  </xdr:twoCellAnchor>
  <xdr:twoCellAnchor editAs="oneCell">
    <xdr:from>
      <xdr:col>3</xdr:col>
      <xdr:colOff>625928</xdr:colOff>
      <xdr:row>7</xdr:row>
      <xdr:rowOff>119696</xdr:rowOff>
    </xdr:from>
    <xdr:to>
      <xdr:col>3</xdr:col>
      <xdr:colOff>1333499</xdr:colOff>
      <xdr:row>7</xdr:row>
      <xdr:rowOff>809796</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325485" y="7859395"/>
          <a:ext cx="707390" cy="690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367392</xdr:colOff>
      <xdr:row>8</xdr:row>
      <xdr:rowOff>167182</xdr:rowOff>
    </xdr:from>
    <xdr:to>
      <xdr:col>3</xdr:col>
      <xdr:colOff>1551213</xdr:colOff>
      <xdr:row>8</xdr:row>
      <xdr:rowOff>1032499</xdr:rowOff>
    </xdr:to>
    <xdr:pic>
      <xdr:nvPicPr>
        <xdr:cNvPr id="10" name="Picture 14" descr="Image result for DALI module lutron">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36676"/>
        <a:stretch>
          <a:fillRect/>
        </a:stretch>
      </xdr:blipFill>
      <xdr:spPr>
        <a:xfrm>
          <a:off x="8067040" y="8897620"/>
          <a:ext cx="1183640" cy="864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353785</xdr:colOff>
      <xdr:row>9</xdr:row>
      <xdr:rowOff>40822</xdr:rowOff>
    </xdr:from>
    <xdr:ext cx="1133475" cy="800100"/>
    <xdr:pic>
      <xdr:nvPicPr>
        <xdr:cNvPr id="12" name="image2.jpg" descr="Lutron Power Module – Models">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3" cstate="print"/>
        <a:stretch>
          <a:fillRect/>
        </a:stretch>
      </xdr:blipFill>
      <xdr:spPr>
        <a:xfrm>
          <a:off x="8053705" y="10019030"/>
          <a:ext cx="1133475" cy="800100"/>
        </a:xfrm>
        <a:prstGeom prst="rect">
          <a:avLst/>
        </a:prstGeom>
        <a:noFill/>
      </xdr:spPr>
    </xdr:pic>
    <xdr:clientData fLocksWithSheet="0"/>
  </xdr:oneCellAnchor>
  <xdr:oneCellAnchor>
    <xdr:from>
      <xdr:col>3</xdr:col>
      <xdr:colOff>462643</xdr:colOff>
      <xdr:row>11</xdr:row>
      <xdr:rowOff>40823</xdr:rowOff>
    </xdr:from>
    <xdr:ext cx="1142999" cy="812346"/>
    <xdr:pic>
      <xdr:nvPicPr>
        <xdr:cNvPr id="14" name="image18.jpg" descr="Athena System Architecture &amp; Controls | Lutron">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4" cstate="print"/>
        <a:stretch>
          <a:fillRect/>
        </a:stretch>
      </xdr:blipFill>
      <xdr:spPr>
        <a:xfrm>
          <a:off x="8162290" y="11123930"/>
          <a:ext cx="1143000" cy="812165"/>
        </a:xfrm>
        <a:prstGeom prst="rect">
          <a:avLst/>
        </a:prstGeom>
        <a:noFill/>
      </xdr:spPr>
    </xdr:pic>
    <xdr:clientData fLocksWithSheet="0"/>
  </xdr:oneCellAnchor>
  <xdr:oneCellAnchor>
    <xdr:from>
      <xdr:col>3</xdr:col>
      <xdr:colOff>734786</xdr:colOff>
      <xdr:row>12</xdr:row>
      <xdr:rowOff>136071</xdr:rowOff>
    </xdr:from>
    <xdr:ext cx="609600" cy="542925"/>
    <xdr:pic>
      <xdr:nvPicPr>
        <xdr:cNvPr id="17" name="image11.jpg" descr="Lutron QSPS-DH-1-75 QS Link Power Supply QSPS DH 1 75 H SHIPS SAME DAY  784276151375 | eBay">
          <a:extLst>
            <a:ext uri="{FF2B5EF4-FFF2-40B4-BE49-F238E27FC236}">
              <a16:creationId xmlns:a16="http://schemas.microsoft.com/office/drawing/2014/main" id="{00000000-0008-0000-0000-000011000000}"/>
            </a:ext>
          </a:extLst>
        </xdr:cNvPr>
        <xdr:cNvPicPr preferRelativeResize="0"/>
      </xdr:nvPicPr>
      <xdr:blipFill>
        <a:blip xmlns:r="http://schemas.openxmlformats.org/officeDocument/2006/relationships" r:embed="rId5" cstate="print"/>
        <a:stretch>
          <a:fillRect/>
        </a:stretch>
      </xdr:blipFill>
      <xdr:spPr>
        <a:xfrm>
          <a:off x="8434705" y="12085955"/>
          <a:ext cx="609600" cy="542925"/>
        </a:xfrm>
        <a:prstGeom prst="rect">
          <a:avLst/>
        </a:prstGeom>
        <a:noFill/>
      </xdr:spPr>
    </xdr:pic>
    <xdr:clientData fLocksWithSheet="0"/>
  </xdr:oneCellAnchor>
  <xdr:twoCellAnchor editAs="oneCell">
    <xdr:from>
      <xdr:col>3</xdr:col>
      <xdr:colOff>449036</xdr:colOff>
      <xdr:row>13</xdr:row>
      <xdr:rowOff>557893</xdr:rowOff>
    </xdr:from>
    <xdr:to>
      <xdr:col>3</xdr:col>
      <xdr:colOff>1888369</xdr:colOff>
      <xdr:row>13</xdr:row>
      <xdr:rowOff>1475114</xdr:rowOff>
    </xdr:to>
    <xdr:pic>
      <xdr:nvPicPr>
        <xdr:cNvPr id="18" name="Picture 17" descr="Low-Smoke Zero-Halogen (LSZH) rated Cable - 152M (500ft), LU-QS-CBL-LSZH-500  | Products | RGB Communications">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6277" t="25218" r="11761" b="18261"/>
        <a:stretch>
          <a:fillRect/>
        </a:stretch>
      </xdr:blipFill>
      <xdr:spPr>
        <a:xfrm>
          <a:off x="8148955" y="14564995"/>
          <a:ext cx="1438910" cy="91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653144</xdr:colOff>
      <xdr:row>14</xdr:row>
      <xdr:rowOff>176893</xdr:rowOff>
    </xdr:from>
    <xdr:ext cx="800100" cy="800100"/>
    <xdr:pic>
      <xdr:nvPicPr>
        <xdr:cNvPr id="19" name="image20.jpg">
          <a:extLst>
            <a:ext uri="{FF2B5EF4-FFF2-40B4-BE49-F238E27FC236}">
              <a16:creationId xmlns:a16="http://schemas.microsoft.com/office/drawing/2014/main" id="{00000000-0008-0000-0000-000013000000}"/>
            </a:ext>
          </a:extLst>
        </xdr:cNvPr>
        <xdr:cNvPicPr preferRelativeResize="0"/>
      </xdr:nvPicPr>
      <xdr:blipFill>
        <a:blip xmlns:r="http://schemas.openxmlformats.org/officeDocument/2006/relationships" r:embed="rId7" cstate="print"/>
        <a:stretch>
          <a:fillRect/>
        </a:stretch>
      </xdr:blipFill>
      <xdr:spPr>
        <a:xfrm>
          <a:off x="8352790" y="16336645"/>
          <a:ext cx="800100" cy="800100"/>
        </a:xfrm>
        <a:prstGeom prst="rect">
          <a:avLst/>
        </a:prstGeom>
        <a:noFill/>
      </xdr:spPr>
    </xdr:pic>
    <xdr:clientData fLocksWithSheet="0"/>
  </xdr:oneCellAnchor>
  <xdr:twoCellAnchor editAs="oneCell">
    <xdr:from>
      <xdr:col>3</xdr:col>
      <xdr:colOff>555625</xdr:colOff>
      <xdr:row>10</xdr:row>
      <xdr:rowOff>79375</xdr:rowOff>
    </xdr:from>
    <xdr:to>
      <xdr:col>3</xdr:col>
      <xdr:colOff>1216230</xdr:colOff>
      <xdr:row>10</xdr:row>
      <xdr:rowOff>733734</xdr:rowOff>
    </xdr:to>
    <xdr:pic>
      <xdr:nvPicPr>
        <xdr:cNvPr id="5" name="Picture 4">
          <a:extLst>
            <a:ext uri="{FF2B5EF4-FFF2-40B4-BE49-F238E27FC236}">
              <a16:creationId xmlns:a16="http://schemas.microsoft.com/office/drawing/2014/main" id="{0D41BEA8-B668-4BA3-8E0D-51FC686BEAB9}"/>
            </a:ext>
          </a:extLst>
        </xdr:cNvPr>
        <xdr:cNvPicPr>
          <a:picLocks noChangeAspect="1"/>
        </xdr:cNvPicPr>
      </xdr:nvPicPr>
      <xdr:blipFill>
        <a:blip xmlns:r="http://schemas.openxmlformats.org/officeDocument/2006/relationships" r:embed="rId8"/>
        <a:stretch>
          <a:fillRect/>
        </a:stretch>
      </xdr:blipFill>
      <xdr:spPr>
        <a:xfrm>
          <a:off x="8032750" y="11176000"/>
          <a:ext cx="660605" cy="654359"/>
        </a:xfrm>
        <a:prstGeom prst="rect">
          <a:avLst/>
        </a:prstGeom>
        <a:noFill/>
        <a:ln w="9525">
          <a:noFill/>
        </a:ln>
      </xdr:spPr>
    </xdr:pic>
    <xdr:clientData/>
  </xdr:twoCellAnchor>
  <xdr:twoCellAnchor editAs="oneCell">
    <xdr:from>
      <xdr:col>3</xdr:col>
      <xdr:colOff>714375</xdr:colOff>
      <xdr:row>5</xdr:row>
      <xdr:rowOff>31750</xdr:rowOff>
    </xdr:from>
    <xdr:to>
      <xdr:col>3</xdr:col>
      <xdr:colOff>1492250</xdr:colOff>
      <xdr:row>5</xdr:row>
      <xdr:rowOff>841376</xdr:rowOff>
    </xdr:to>
    <xdr:pic>
      <xdr:nvPicPr>
        <xdr:cNvPr id="6" name="Picture 5">
          <a:extLst>
            <a:ext uri="{FF2B5EF4-FFF2-40B4-BE49-F238E27FC236}">
              <a16:creationId xmlns:a16="http://schemas.microsoft.com/office/drawing/2014/main" id="{4108A1CC-C654-DDFB-564F-DBB5BE90CB66}"/>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13846" t="9577" r="10769" b="11727"/>
        <a:stretch/>
      </xdr:blipFill>
      <xdr:spPr bwMode="auto">
        <a:xfrm>
          <a:off x="8191500" y="3651250"/>
          <a:ext cx="777875" cy="80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941553</xdr:colOff>
      <xdr:row>5</xdr:row>
      <xdr:rowOff>153939</xdr:rowOff>
    </xdr:from>
    <xdr:to>
      <xdr:col>3</xdr:col>
      <xdr:colOff>1243176</xdr:colOff>
      <xdr:row>5</xdr:row>
      <xdr:rowOff>748314</xdr:rowOff>
    </xdr:to>
    <xdr:pic>
      <xdr:nvPicPr>
        <xdr:cNvPr id="7" name="Picture 6">
          <a:extLst>
            <a:ext uri="{FF2B5EF4-FFF2-40B4-BE49-F238E27FC236}">
              <a16:creationId xmlns:a16="http://schemas.microsoft.com/office/drawing/2014/main" id="{22DF3B8B-84B6-00F7-DA05-DFD558E52FBF}"/>
            </a:ext>
          </a:extLst>
        </xdr:cNvPr>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6291" t="3809" r="25822" b="2242"/>
        <a:stretch/>
      </xdr:blipFill>
      <xdr:spPr bwMode="auto">
        <a:xfrm>
          <a:off x="8430174" y="3773439"/>
          <a:ext cx="301623" cy="59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696686</xdr:colOff>
      <xdr:row>6</xdr:row>
      <xdr:rowOff>163286</xdr:rowOff>
    </xdr:from>
    <xdr:to>
      <xdr:col>3</xdr:col>
      <xdr:colOff>1447800</xdr:colOff>
      <xdr:row>6</xdr:row>
      <xdr:rowOff>914400</xdr:rowOff>
    </xdr:to>
    <xdr:pic>
      <xdr:nvPicPr>
        <xdr:cNvPr id="2" name="Picture 1">
          <a:extLst>
            <a:ext uri="{FF2B5EF4-FFF2-40B4-BE49-F238E27FC236}">
              <a16:creationId xmlns:a16="http://schemas.microsoft.com/office/drawing/2014/main" id="{AFF62968-6733-380E-A6DE-6A314C904E9D}"/>
            </a:ext>
          </a:extLst>
        </xdr:cNvPr>
        <xdr:cNvPicPr>
          <a:picLocks noChangeAspect="1"/>
        </xdr:cNvPicPr>
      </xdr:nvPicPr>
      <xdr:blipFill>
        <a:blip xmlns:r="http://schemas.openxmlformats.org/officeDocument/2006/relationships" r:embed="rId11"/>
        <a:stretch>
          <a:fillRect/>
        </a:stretch>
      </xdr:blipFill>
      <xdr:spPr>
        <a:xfrm>
          <a:off x="8392886" y="3614057"/>
          <a:ext cx="751114" cy="7511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A105"/>
  <sheetViews>
    <sheetView showGridLines="0" tabSelected="1" topLeftCell="A13" zoomScale="70" zoomScaleNormal="70" workbookViewId="0">
      <selection activeCell="C14" sqref="C14"/>
    </sheetView>
  </sheetViews>
  <sheetFormatPr defaultColWidth="9.42578125" defaultRowHeight="12.75"/>
  <cols>
    <col min="1" max="1" width="2.85546875" style="6" customWidth="1"/>
    <col min="2" max="2" width="9.5703125" style="7" customWidth="1"/>
    <col min="3" max="3" width="99.85546875" style="6" customWidth="1"/>
    <col min="4" max="4" width="36.42578125" style="6" customWidth="1"/>
    <col min="5" max="5" width="31.28515625" style="6" customWidth="1"/>
    <col min="6" max="6" width="18.140625" style="6" customWidth="1"/>
    <col min="7" max="7" width="18" style="6" customWidth="1"/>
    <col min="8" max="8" width="14.5703125" style="8" customWidth="1"/>
    <col min="9" max="9" width="12.140625" style="9" customWidth="1"/>
    <col min="10" max="10" width="16.7109375" style="10" customWidth="1"/>
    <col min="11" max="11" width="17.7109375" style="10" customWidth="1"/>
    <col min="12" max="12" width="14.28515625" style="11" customWidth="1"/>
    <col min="13" max="13" width="16.7109375" style="6" customWidth="1"/>
    <col min="14" max="14" width="12.140625" style="6" customWidth="1"/>
    <col min="15" max="15" width="13.5703125" style="6" customWidth="1"/>
    <col min="16" max="16384" width="9.42578125" style="6"/>
  </cols>
  <sheetData>
    <row r="1" spans="2:105" ht="24" customHeight="1" thickBot="1">
      <c r="B1" s="80" t="s">
        <v>89</v>
      </c>
      <c r="C1" s="81"/>
      <c r="D1" s="81"/>
      <c r="E1" s="81"/>
      <c r="F1" s="82"/>
      <c r="G1" s="82"/>
      <c r="H1" s="81"/>
      <c r="I1" s="81"/>
      <c r="J1" s="81"/>
      <c r="K1" s="81"/>
      <c r="L1" s="81"/>
      <c r="M1" s="83"/>
    </row>
    <row r="2" spans="2:105" s="3" customFormat="1" ht="13.5" customHeight="1" thickBot="1">
      <c r="B2" s="90" t="s">
        <v>0</v>
      </c>
      <c r="C2" s="92" t="s">
        <v>1</v>
      </c>
      <c r="D2" s="92" t="s">
        <v>2</v>
      </c>
      <c r="E2" s="92" t="s">
        <v>3</v>
      </c>
      <c r="F2" s="92" t="s">
        <v>96</v>
      </c>
      <c r="G2" s="92" t="s">
        <v>97</v>
      </c>
      <c r="H2" s="84" t="s">
        <v>4</v>
      </c>
      <c r="I2" s="84" t="s">
        <v>5</v>
      </c>
      <c r="J2" s="84" t="s">
        <v>6</v>
      </c>
      <c r="K2" s="84"/>
      <c r="L2" s="84" t="s">
        <v>7</v>
      </c>
      <c r="M2" s="85"/>
    </row>
    <row r="3" spans="2:105" s="3" customFormat="1" ht="13.5" thickBot="1">
      <c r="B3" s="91"/>
      <c r="C3" s="93"/>
      <c r="D3" s="93"/>
      <c r="E3" s="93"/>
      <c r="F3" s="93"/>
      <c r="G3" s="93"/>
      <c r="H3" s="94"/>
      <c r="I3" s="94"/>
      <c r="J3" s="96" t="s">
        <v>8</v>
      </c>
      <c r="K3" s="96" t="s">
        <v>9</v>
      </c>
      <c r="L3" s="96" t="s">
        <v>8</v>
      </c>
      <c r="M3" s="99" t="s">
        <v>9</v>
      </c>
    </row>
    <row r="4" spans="2:105" s="3" customFormat="1" ht="13.5" thickBot="1">
      <c r="B4" s="91"/>
      <c r="C4" s="93"/>
      <c r="D4" s="93"/>
      <c r="E4" s="93"/>
      <c r="F4" s="93"/>
      <c r="G4" s="93"/>
      <c r="H4" s="95"/>
      <c r="I4" s="95"/>
      <c r="J4" s="93"/>
      <c r="K4" s="93"/>
      <c r="L4" s="93"/>
      <c r="M4" s="100"/>
    </row>
    <row r="5" spans="2:105" ht="42.75" customHeight="1" thickBot="1">
      <c r="B5" s="74">
        <v>1</v>
      </c>
      <c r="C5" s="86" t="s">
        <v>10</v>
      </c>
      <c r="D5" s="87"/>
      <c r="E5" s="87"/>
      <c r="F5" s="87"/>
      <c r="G5" s="87"/>
      <c r="H5" s="87"/>
      <c r="I5" s="87"/>
      <c r="J5" s="87"/>
      <c r="K5" s="87"/>
      <c r="L5" s="87"/>
      <c r="M5" s="88"/>
    </row>
    <row r="6" spans="2:105" ht="79.5" customHeight="1">
      <c r="B6" s="13">
        <v>1.1000000000000001</v>
      </c>
      <c r="C6" s="75" t="s">
        <v>93</v>
      </c>
      <c r="D6" s="76"/>
      <c r="E6" s="61" t="s">
        <v>92</v>
      </c>
      <c r="F6" s="68">
        <v>1</v>
      </c>
      <c r="G6" s="68">
        <v>2</v>
      </c>
      <c r="H6" s="67">
        <f t="shared" ref="H6:H17" si="0">F6+G6</f>
        <v>3</v>
      </c>
      <c r="I6" s="14" t="s">
        <v>11</v>
      </c>
      <c r="J6" s="31">
        <v>8400</v>
      </c>
      <c r="K6" s="29">
        <f>J6*H6</f>
        <v>25200</v>
      </c>
      <c r="L6" s="32">
        <v>250</v>
      </c>
      <c r="M6" s="30">
        <f t="shared" ref="M6:M17" si="1">L6*H6</f>
        <v>750</v>
      </c>
    </row>
    <row r="7" spans="2:105" ht="79.5" customHeight="1">
      <c r="B7" s="79">
        <v>1.2</v>
      </c>
      <c r="C7" s="78" t="s">
        <v>98</v>
      </c>
      <c r="D7" s="43"/>
      <c r="E7" s="61" t="s">
        <v>92</v>
      </c>
      <c r="F7" s="68">
        <v>1</v>
      </c>
      <c r="G7" s="68">
        <v>3</v>
      </c>
      <c r="H7" s="67">
        <v>1</v>
      </c>
      <c r="I7" s="14" t="s">
        <v>11</v>
      </c>
      <c r="J7" s="31">
        <v>6200</v>
      </c>
      <c r="K7" s="29">
        <f>J7*H7</f>
        <v>6200</v>
      </c>
      <c r="L7" s="32">
        <v>250</v>
      </c>
      <c r="M7" s="30">
        <f t="shared" ref="M7" si="2">L7*H7</f>
        <v>250</v>
      </c>
    </row>
    <row r="8" spans="2:105" ht="78" customHeight="1">
      <c r="B8" s="13">
        <v>1.3</v>
      </c>
      <c r="C8" s="77" t="s">
        <v>12</v>
      </c>
      <c r="D8" s="42"/>
      <c r="E8" s="62" t="s">
        <v>94</v>
      </c>
      <c r="F8" s="69">
        <v>2</v>
      </c>
      <c r="G8" s="69">
        <v>1</v>
      </c>
      <c r="H8" s="67">
        <f t="shared" si="0"/>
        <v>3</v>
      </c>
      <c r="I8" s="14" t="s">
        <v>11</v>
      </c>
      <c r="J8" s="31">
        <v>12500</v>
      </c>
      <c r="K8" s="29">
        <f>J8*H8</f>
        <v>37500</v>
      </c>
      <c r="L8" s="32">
        <v>700</v>
      </c>
      <c r="M8" s="30">
        <f t="shared" si="1"/>
        <v>2100</v>
      </c>
    </row>
    <row r="9" spans="2:105" ht="98.25" customHeight="1">
      <c r="B9" s="12">
        <v>1.4</v>
      </c>
      <c r="C9" s="15" t="s">
        <v>91</v>
      </c>
      <c r="D9" s="16"/>
      <c r="E9" s="63" t="s">
        <v>13</v>
      </c>
      <c r="F9" s="70">
        <v>1</v>
      </c>
      <c r="G9" s="70">
        <v>1</v>
      </c>
      <c r="H9" s="67">
        <v>3</v>
      </c>
      <c r="I9" s="14" t="s">
        <v>11</v>
      </c>
      <c r="J9" s="31">
        <v>80000</v>
      </c>
      <c r="K9" s="29">
        <f t="shared" ref="K6:K15" si="3">J9*H9</f>
        <v>240000</v>
      </c>
      <c r="L9" s="32">
        <v>3000</v>
      </c>
      <c r="M9" s="30">
        <f t="shared" si="1"/>
        <v>9000</v>
      </c>
    </row>
    <row r="10" spans="2:105" s="4" customFormat="1" ht="87" customHeight="1">
      <c r="B10" s="13">
        <v>1.5</v>
      </c>
      <c r="C10" s="17" t="s">
        <v>14</v>
      </c>
      <c r="D10" s="18"/>
      <c r="E10" s="64" t="s">
        <v>15</v>
      </c>
      <c r="F10" s="71">
        <v>1</v>
      </c>
      <c r="G10" s="71">
        <v>2</v>
      </c>
      <c r="H10" s="67">
        <v>1</v>
      </c>
      <c r="I10" s="21" t="s">
        <v>11</v>
      </c>
      <c r="J10" s="31">
        <v>21000</v>
      </c>
      <c r="K10" s="29">
        <f t="shared" si="3"/>
        <v>21000</v>
      </c>
      <c r="L10" s="32">
        <v>1000</v>
      </c>
      <c r="M10" s="30">
        <f t="shared" si="1"/>
        <v>1000</v>
      </c>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row>
    <row r="11" spans="2:105" s="4" customFormat="1" ht="87" customHeight="1">
      <c r="B11" s="12">
        <v>1.6</v>
      </c>
      <c r="C11" s="41" t="s">
        <v>90</v>
      </c>
      <c r="D11" s="18"/>
      <c r="E11" s="65" t="s">
        <v>92</v>
      </c>
      <c r="F11" s="72">
        <v>1</v>
      </c>
      <c r="G11" s="72">
        <v>0</v>
      </c>
      <c r="H11" s="67">
        <f t="shared" si="0"/>
        <v>1</v>
      </c>
      <c r="I11" s="21" t="s">
        <v>11</v>
      </c>
      <c r="J11" s="31">
        <v>22000</v>
      </c>
      <c r="K11" s="29">
        <f t="shared" si="3"/>
        <v>22000</v>
      </c>
      <c r="L11" s="32">
        <v>1200</v>
      </c>
      <c r="M11" s="30">
        <f t="shared" si="1"/>
        <v>1200</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row>
    <row r="12" spans="2:105" s="4" customFormat="1" ht="68.25" customHeight="1">
      <c r="B12" s="13">
        <v>1.7</v>
      </c>
      <c r="C12" s="19" t="s">
        <v>95</v>
      </c>
      <c r="D12" s="20"/>
      <c r="E12" s="64" t="s">
        <v>15</v>
      </c>
      <c r="F12" s="97">
        <v>1</v>
      </c>
      <c r="G12" s="98"/>
      <c r="H12" s="67">
        <f t="shared" si="0"/>
        <v>1</v>
      </c>
      <c r="I12" s="21" t="s">
        <v>11</v>
      </c>
      <c r="J12" s="31">
        <v>305000</v>
      </c>
      <c r="K12" s="29">
        <f t="shared" si="3"/>
        <v>305000</v>
      </c>
      <c r="L12" s="32">
        <v>15000</v>
      </c>
      <c r="M12" s="30">
        <f t="shared" si="1"/>
        <v>15000</v>
      </c>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row>
    <row r="13" spans="2:105" s="4" customFormat="1" ht="67.5" customHeight="1">
      <c r="B13" s="12">
        <v>1.8</v>
      </c>
      <c r="C13" s="22" t="s">
        <v>16</v>
      </c>
      <c r="D13" s="23"/>
      <c r="E13" s="64" t="s">
        <v>15</v>
      </c>
      <c r="F13" s="97">
        <v>1</v>
      </c>
      <c r="G13" s="98"/>
      <c r="H13" s="67">
        <f t="shared" si="0"/>
        <v>1</v>
      </c>
      <c r="I13" s="21" t="s">
        <v>11</v>
      </c>
      <c r="J13" s="31">
        <v>20000</v>
      </c>
      <c r="K13" s="29">
        <f>J13*H13</f>
        <v>20000</v>
      </c>
      <c r="L13" s="32">
        <v>700</v>
      </c>
      <c r="M13" s="30">
        <f t="shared" si="1"/>
        <v>700</v>
      </c>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row>
    <row r="14" spans="2:105" s="4" customFormat="1" ht="169.5" customHeight="1">
      <c r="B14" s="13">
        <v>1.9</v>
      </c>
      <c r="C14" s="44" t="s">
        <v>88</v>
      </c>
      <c r="D14" s="45"/>
      <c r="E14" s="66" t="s">
        <v>17</v>
      </c>
      <c r="F14" s="73">
        <v>140</v>
      </c>
      <c r="G14" s="73">
        <v>130</v>
      </c>
      <c r="H14" s="67">
        <v>250</v>
      </c>
      <c r="I14" s="24" t="s">
        <v>18</v>
      </c>
      <c r="J14" s="33">
        <v>205</v>
      </c>
      <c r="K14" s="34">
        <f>J14*H14</f>
        <v>51250</v>
      </c>
      <c r="L14" s="35" t="s">
        <v>87</v>
      </c>
      <c r="M14" s="3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row>
    <row r="15" spans="2:105" s="4" customFormat="1" ht="88.5" customHeight="1">
      <c r="B15" s="104">
        <v>1.1000000000000001</v>
      </c>
      <c r="C15" s="25" t="s">
        <v>19</v>
      </c>
      <c r="D15" s="26"/>
      <c r="E15" s="26" t="s">
        <v>20</v>
      </c>
      <c r="F15" s="26">
        <v>1</v>
      </c>
      <c r="G15" s="26">
        <v>1</v>
      </c>
      <c r="H15" s="67">
        <v>1</v>
      </c>
      <c r="I15" s="27" t="s">
        <v>11</v>
      </c>
      <c r="J15" s="32">
        <v>18000</v>
      </c>
      <c r="K15" s="32">
        <f t="shared" si="3"/>
        <v>18000</v>
      </c>
      <c r="L15" s="32">
        <v>900</v>
      </c>
      <c r="M15" s="51">
        <f t="shared" si="1"/>
        <v>900</v>
      </c>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row>
    <row r="16" spans="2:105" s="4" customFormat="1" ht="42" customHeight="1">
      <c r="B16" s="13">
        <v>1.1100000000000001</v>
      </c>
      <c r="C16" s="49" t="s">
        <v>21</v>
      </c>
      <c r="D16" s="50"/>
      <c r="E16" s="50"/>
      <c r="F16" s="50"/>
      <c r="G16" s="50"/>
      <c r="H16" s="67">
        <f t="shared" si="0"/>
        <v>0</v>
      </c>
      <c r="I16" s="27" t="s">
        <v>18</v>
      </c>
      <c r="J16" s="32" t="s">
        <v>87</v>
      </c>
      <c r="K16" s="32"/>
      <c r="L16" s="32" t="s">
        <v>87</v>
      </c>
      <c r="M16" s="51"/>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row>
    <row r="17" spans="2:16" s="5" customFormat="1" ht="29.25" customHeight="1" thickBot="1">
      <c r="B17" s="12">
        <v>1.1200000000000001</v>
      </c>
      <c r="C17" s="46" t="s">
        <v>22</v>
      </c>
      <c r="D17" s="47"/>
      <c r="E17" s="47"/>
      <c r="F17" s="47"/>
      <c r="G17" s="47"/>
      <c r="H17" s="67">
        <f t="shared" si="0"/>
        <v>0</v>
      </c>
      <c r="I17" s="48" t="s">
        <v>23</v>
      </c>
      <c r="J17" s="37"/>
      <c r="K17" s="34"/>
      <c r="L17" s="38">
        <v>80000</v>
      </c>
      <c r="M17" s="36">
        <f t="shared" si="1"/>
        <v>0</v>
      </c>
      <c r="O17" s="39"/>
      <c r="P17" s="39"/>
    </row>
    <row r="18" spans="2:16" s="5" customFormat="1" ht="15" thickBot="1">
      <c r="B18" s="52"/>
      <c r="C18" s="53" t="s">
        <v>24</v>
      </c>
      <c r="D18" s="54"/>
      <c r="E18" s="54"/>
      <c r="F18" s="60"/>
      <c r="G18" s="60"/>
      <c r="H18" s="55"/>
      <c r="I18" s="56"/>
      <c r="J18" s="56"/>
      <c r="K18" s="57">
        <f>SUM(K6:K17)</f>
        <v>746150</v>
      </c>
      <c r="L18" s="58"/>
      <c r="M18" s="59">
        <f>SUM(M6:M17)</f>
        <v>30900</v>
      </c>
      <c r="O18" s="39"/>
      <c r="P18" s="39"/>
    </row>
    <row r="19" spans="2:16" ht="21" customHeight="1">
      <c r="B19" s="28"/>
      <c r="I19" s="40"/>
      <c r="J19" s="6"/>
      <c r="K19" s="6"/>
      <c r="L19" s="89"/>
      <c r="M19" s="89"/>
    </row>
    <row r="20" spans="2:16">
      <c r="B20" s="28"/>
      <c r="I20" s="40"/>
      <c r="J20" s="6"/>
      <c r="K20" s="6"/>
    </row>
    <row r="21" spans="2:16" ht="15">
      <c r="B21" s="101" t="s">
        <v>99</v>
      </c>
      <c r="I21" s="40"/>
      <c r="J21" s="6"/>
      <c r="K21" s="6"/>
    </row>
    <row r="22" spans="2:16">
      <c r="B22"/>
      <c r="I22" s="40"/>
      <c r="J22" s="6"/>
      <c r="K22" s="6"/>
    </row>
    <row r="23" spans="2:16" ht="15">
      <c r="B23" s="102" t="s">
        <v>100</v>
      </c>
      <c r="I23" s="40"/>
      <c r="J23" s="6"/>
      <c r="K23" s="6"/>
    </row>
    <row r="24" spans="2:16" ht="15">
      <c r="B24" s="102" t="s">
        <v>101</v>
      </c>
      <c r="I24" s="40"/>
      <c r="J24" s="6"/>
      <c r="K24" s="6"/>
    </row>
    <row r="25" spans="2:16" ht="15">
      <c r="B25" s="102" t="s">
        <v>102</v>
      </c>
      <c r="I25" s="40"/>
      <c r="J25" s="6"/>
      <c r="K25" s="6"/>
    </row>
    <row r="26" spans="2:16" ht="15">
      <c r="B26" s="102" t="s">
        <v>103</v>
      </c>
      <c r="I26" s="40"/>
      <c r="J26" s="6"/>
      <c r="K26" s="6"/>
    </row>
    <row r="27" spans="2:16" ht="15">
      <c r="B27" s="102" t="s">
        <v>104</v>
      </c>
      <c r="I27" s="40"/>
      <c r="J27" s="6"/>
      <c r="K27" s="6"/>
    </row>
    <row r="28" spans="2:16" ht="15">
      <c r="B28" s="102" t="s">
        <v>105</v>
      </c>
      <c r="I28" s="40"/>
      <c r="J28" s="6"/>
      <c r="K28" s="6"/>
    </row>
    <row r="29" spans="2:16" ht="15">
      <c r="B29" s="102" t="s">
        <v>106</v>
      </c>
      <c r="I29" s="40"/>
      <c r="J29" s="6"/>
      <c r="K29" s="6"/>
    </row>
    <row r="30" spans="2:16">
      <c r="B30" s="28"/>
      <c r="I30" s="40"/>
      <c r="J30" s="6"/>
      <c r="K30" s="6"/>
    </row>
    <row r="31" spans="2:16">
      <c r="B31" s="28"/>
      <c r="I31" s="40"/>
      <c r="J31" s="6"/>
      <c r="K31" s="6"/>
    </row>
    <row r="32" spans="2:16">
      <c r="B32" s="103" t="s">
        <v>107</v>
      </c>
      <c r="C32" s="103"/>
      <c r="I32" s="40"/>
      <c r="J32" s="6"/>
      <c r="K32" s="6"/>
    </row>
    <row r="33" spans="2:11">
      <c r="B33" s="28"/>
      <c r="I33" s="40"/>
      <c r="J33" s="6"/>
      <c r="K33" s="6"/>
    </row>
    <row r="34" spans="2:11">
      <c r="B34" s="28"/>
      <c r="I34" s="40"/>
      <c r="J34" s="6"/>
      <c r="K34" s="6"/>
    </row>
    <row r="35" spans="2:11">
      <c r="B35" s="28"/>
      <c r="I35" s="40"/>
      <c r="J35" s="6"/>
      <c r="K35" s="6"/>
    </row>
    <row r="36" spans="2:11">
      <c r="B36" s="28"/>
      <c r="I36" s="40"/>
      <c r="J36" s="6"/>
      <c r="K36" s="6"/>
    </row>
    <row r="37" spans="2:11">
      <c r="B37" s="28"/>
      <c r="I37" s="40"/>
      <c r="J37" s="6"/>
      <c r="K37" s="6"/>
    </row>
    <row r="38" spans="2:11">
      <c r="B38" s="28"/>
      <c r="I38" s="40"/>
      <c r="J38" s="6"/>
      <c r="K38" s="6"/>
    </row>
    <row r="39" spans="2:11">
      <c r="B39" s="28"/>
      <c r="I39" s="40"/>
      <c r="J39" s="6"/>
      <c r="K39" s="6"/>
    </row>
    <row r="40" spans="2:11">
      <c r="B40" s="28"/>
      <c r="I40" s="40"/>
      <c r="J40" s="6"/>
      <c r="K40" s="6"/>
    </row>
    <row r="41" spans="2:11">
      <c r="B41" s="28"/>
      <c r="I41" s="40"/>
      <c r="J41" s="6"/>
      <c r="K41" s="6"/>
    </row>
    <row r="42" spans="2:11">
      <c r="B42" s="28"/>
      <c r="I42" s="40"/>
      <c r="J42" s="6"/>
      <c r="K42" s="6"/>
    </row>
    <row r="43" spans="2:11">
      <c r="B43" s="28"/>
      <c r="I43" s="40"/>
      <c r="J43" s="6"/>
      <c r="K43" s="6"/>
    </row>
    <row r="44" spans="2:11">
      <c r="B44" s="28"/>
      <c r="I44" s="40"/>
      <c r="J44" s="6"/>
      <c r="K44" s="6"/>
    </row>
    <row r="45" spans="2:11">
      <c r="B45" s="28"/>
      <c r="I45" s="40"/>
      <c r="J45" s="6"/>
      <c r="K45" s="6"/>
    </row>
    <row r="46" spans="2:11">
      <c r="B46" s="28"/>
      <c r="I46" s="40"/>
      <c r="J46" s="6"/>
      <c r="K46" s="6"/>
    </row>
    <row r="47" spans="2:11">
      <c r="B47" s="28"/>
      <c r="I47" s="40"/>
      <c r="J47" s="6"/>
      <c r="K47" s="6"/>
    </row>
    <row r="48" spans="2:11">
      <c r="B48" s="28"/>
      <c r="I48" s="40"/>
      <c r="J48" s="6"/>
      <c r="K48" s="6"/>
    </row>
    <row r="49" spans="2:11">
      <c r="B49" s="28"/>
      <c r="I49" s="40"/>
      <c r="J49" s="6"/>
      <c r="K49" s="6"/>
    </row>
    <row r="50" spans="2:11">
      <c r="B50" s="28"/>
      <c r="I50" s="40"/>
      <c r="J50" s="6"/>
      <c r="K50" s="6"/>
    </row>
    <row r="51" spans="2:11">
      <c r="B51" s="28"/>
      <c r="I51" s="40"/>
      <c r="J51" s="6"/>
      <c r="K51" s="6"/>
    </row>
    <row r="52" spans="2:11">
      <c r="B52" s="28"/>
      <c r="I52" s="40"/>
      <c r="J52" s="6"/>
      <c r="K52" s="6"/>
    </row>
    <row r="53" spans="2:11">
      <c r="B53" s="28"/>
      <c r="I53" s="40"/>
      <c r="J53" s="6"/>
      <c r="K53" s="6"/>
    </row>
    <row r="54" spans="2:11">
      <c r="B54" s="28"/>
      <c r="I54" s="40"/>
      <c r="J54" s="6"/>
      <c r="K54" s="6"/>
    </row>
    <row r="55" spans="2:11">
      <c r="B55" s="28"/>
      <c r="I55" s="40"/>
      <c r="J55" s="6"/>
      <c r="K55" s="6"/>
    </row>
    <row r="56" spans="2:11">
      <c r="B56" s="28"/>
      <c r="I56" s="40"/>
      <c r="J56" s="6"/>
      <c r="K56" s="6"/>
    </row>
    <row r="57" spans="2:11">
      <c r="B57" s="28"/>
      <c r="I57" s="40"/>
      <c r="J57" s="6"/>
      <c r="K57" s="6"/>
    </row>
    <row r="58" spans="2:11">
      <c r="B58" s="28"/>
      <c r="I58" s="40"/>
      <c r="J58" s="6"/>
      <c r="K58" s="6"/>
    </row>
    <row r="59" spans="2:11">
      <c r="B59" s="28"/>
      <c r="I59" s="40"/>
      <c r="J59" s="6"/>
      <c r="K59" s="6"/>
    </row>
    <row r="60" spans="2:11">
      <c r="B60" s="28"/>
      <c r="I60" s="40"/>
      <c r="J60" s="6"/>
      <c r="K60" s="6"/>
    </row>
    <row r="61" spans="2:11">
      <c r="B61" s="28"/>
      <c r="I61" s="40"/>
      <c r="J61" s="6"/>
      <c r="K61" s="6"/>
    </row>
    <row r="62" spans="2:11">
      <c r="B62" s="28"/>
      <c r="I62" s="40"/>
      <c r="J62" s="6"/>
      <c r="K62" s="6"/>
    </row>
    <row r="63" spans="2:11">
      <c r="B63" s="28"/>
      <c r="I63" s="40"/>
      <c r="J63" s="6"/>
      <c r="K63" s="6"/>
    </row>
    <row r="64" spans="2:11">
      <c r="B64" s="28"/>
      <c r="I64" s="40"/>
      <c r="J64" s="6"/>
      <c r="K64" s="6"/>
    </row>
    <row r="65" spans="2:11">
      <c r="B65" s="28"/>
      <c r="I65" s="40"/>
      <c r="J65" s="6"/>
      <c r="K65" s="6"/>
    </row>
    <row r="66" spans="2:11">
      <c r="B66" s="28"/>
      <c r="I66" s="40"/>
      <c r="J66" s="6"/>
      <c r="K66" s="6"/>
    </row>
    <row r="67" spans="2:11">
      <c r="B67" s="28"/>
      <c r="I67" s="40"/>
      <c r="J67" s="6"/>
      <c r="K67" s="6"/>
    </row>
    <row r="68" spans="2:11">
      <c r="B68" s="28"/>
      <c r="I68" s="40"/>
      <c r="J68" s="6"/>
      <c r="K68" s="6"/>
    </row>
    <row r="69" spans="2:11">
      <c r="B69" s="28"/>
      <c r="I69" s="40"/>
      <c r="J69" s="6"/>
      <c r="K69" s="6"/>
    </row>
    <row r="70" spans="2:11">
      <c r="B70" s="28"/>
      <c r="I70" s="40"/>
      <c r="J70" s="6"/>
      <c r="K70" s="6"/>
    </row>
    <row r="71" spans="2:11">
      <c r="B71" s="28"/>
      <c r="I71" s="40"/>
      <c r="J71" s="6"/>
      <c r="K71" s="6"/>
    </row>
    <row r="72" spans="2:11">
      <c r="B72" s="28"/>
      <c r="I72" s="40"/>
      <c r="J72" s="6"/>
      <c r="K72" s="6"/>
    </row>
    <row r="73" spans="2:11">
      <c r="B73" s="28"/>
      <c r="I73" s="40"/>
      <c r="J73" s="6"/>
      <c r="K73" s="6"/>
    </row>
    <row r="74" spans="2:11">
      <c r="B74" s="28"/>
      <c r="I74" s="40"/>
      <c r="J74" s="6"/>
      <c r="K74" s="6"/>
    </row>
    <row r="75" spans="2:11">
      <c r="B75" s="28"/>
      <c r="I75" s="40"/>
      <c r="J75" s="6"/>
      <c r="K75" s="6"/>
    </row>
    <row r="76" spans="2:11">
      <c r="B76" s="28"/>
      <c r="I76" s="40"/>
      <c r="J76" s="6"/>
      <c r="K76" s="6"/>
    </row>
    <row r="77" spans="2:11">
      <c r="B77" s="28"/>
      <c r="I77" s="40"/>
      <c r="J77" s="6"/>
      <c r="K77" s="6"/>
    </row>
    <row r="78" spans="2:11">
      <c r="B78" s="28"/>
      <c r="I78" s="40"/>
      <c r="J78" s="6"/>
      <c r="K78" s="6"/>
    </row>
    <row r="79" spans="2:11">
      <c r="B79" s="28"/>
      <c r="I79" s="40"/>
      <c r="J79" s="6"/>
      <c r="K79" s="6"/>
    </row>
    <row r="80" spans="2:11">
      <c r="B80" s="28"/>
      <c r="I80" s="40"/>
      <c r="J80" s="6"/>
      <c r="K80" s="6"/>
    </row>
    <row r="81" spans="2:11">
      <c r="B81" s="28"/>
      <c r="I81" s="40"/>
      <c r="J81" s="6"/>
      <c r="K81" s="6"/>
    </row>
    <row r="82" spans="2:11">
      <c r="B82" s="28"/>
      <c r="I82" s="40"/>
      <c r="J82" s="6"/>
      <c r="K82" s="6"/>
    </row>
    <row r="83" spans="2:11">
      <c r="B83" s="28"/>
      <c r="I83" s="40"/>
      <c r="J83" s="6"/>
      <c r="K83" s="6"/>
    </row>
    <row r="84" spans="2:11">
      <c r="B84" s="28"/>
      <c r="I84" s="40"/>
      <c r="J84" s="6"/>
      <c r="K84" s="6"/>
    </row>
    <row r="85" spans="2:11">
      <c r="B85" s="28"/>
      <c r="I85" s="40"/>
      <c r="J85" s="6"/>
      <c r="K85" s="6"/>
    </row>
    <row r="86" spans="2:11">
      <c r="B86" s="28"/>
      <c r="I86" s="40"/>
      <c r="J86" s="6"/>
      <c r="K86" s="6"/>
    </row>
    <row r="87" spans="2:11">
      <c r="B87" s="28"/>
      <c r="I87" s="40"/>
      <c r="J87" s="6"/>
      <c r="K87" s="6"/>
    </row>
    <row r="88" spans="2:11">
      <c r="B88" s="28"/>
      <c r="I88" s="40"/>
      <c r="J88" s="6"/>
      <c r="K88" s="6"/>
    </row>
    <row r="89" spans="2:11">
      <c r="B89" s="28"/>
      <c r="I89" s="40"/>
      <c r="J89" s="6"/>
      <c r="K89" s="6"/>
    </row>
    <row r="90" spans="2:11">
      <c r="B90" s="28"/>
      <c r="I90" s="40"/>
      <c r="J90" s="6"/>
      <c r="K90" s="6"/>
    </row>
    <row r="91" spans="2:11">
      <c r="B91" s="28"/>
      <c r="I91" s="40"/>
      <c r="J91" s="6"/>
      <c r="K91" s="6"/>
    </row>
    <row r="92" spans="2:11">
      <c r="B92" s="28"/>
      <c r="I92" s="40"/>
      <c r="J92" s="6"/>
      <c r="K92" s="6"/>
    </row>
    <row r="93" spans="2:11">
      <c r="B93" s="28"/>
      <c r="I93" s="40"/>
      <c r="J93" s="6"/>
      <c r="K93" s="6"/>
    </row>
    <row r="94" spans="2:11">
      <c r="B94" s="28"/>
      <c r="I94" s="40"/>
      <c r="J94" s="6"/>
      <c r="K94" s="6"/>
    </row>
    <row r="95" spans="2:11">
      <c r="B95" s="28"/>
      <c r="I95" s="40"/>
      <c r="J95" s="6"/>
      <c r="K95" s="6"/>
    </row>
    <row r="96" spans="2:11">
      <c r="B96" s="28"/>
      <c r="I96" s="40"/>
      <c r="J96" s="6"/>
      <c r="K96" s="6"/>
    </row>
    <row r="97" spans="2:11">
      <c r="B97" s="28"/>
      <c r="I97" s="40"/>
      <c r="J97" s="6"/>
      <c r="K97" s="6"/>
    </row>
    <row r="98" spans="2:11">
      <c r="B98" s="28"/>
      <c r="I98" s="40"/>
      <c r="J98" s="6"/>
      <c r="K98" s="6"/>
    </row>
    <row r="99" spans="2:11">
      <c r="B99" s="28"/>
      <c r="I99" s="40"/>
      <c r="J99" s="6"/>
      <c r="K99" s="6"/>
    </row>
    <row r="100" spans="2:11">
      <c r="B100" s="28"/>
      <c r="I100" s="40"/>
      <c r="J100" s="6"/>
      <c r="K100" s="6"/>
    </row>
    <row r="101" spans="2:11">
      <c r="B101" s="28"/>
      <c r="I101" s="40"/>
      <c r="J101" s="6"/>
      <c r="K101" s="6"/>
    </row>
    <row r="102" spans="2:11">
      <c r="B102" s="28"/>
      <c r="I102" s="40"/>
      <c r="J102" s="6"/>
      <c r="K102" s="6"/>
    </row>
    <row r="103" spans="2:11">
      <c r="B103" s="28"/>
      <c r="I103" s="40"/>
      <c r="J103" s="6"/>
      <c r="K103" s="6"/>
    </row>
    <row r="104" spans="2:11">
      <c r="B104" s="28"/>
      <c r="I104" s="40"/>
      <c r="J104" s="6"/>
      <c r="K104" s="6"/>
    </row>
    <row r="105" spans="2:11">
      <c r="B105" s="28"/>
      <c r="I105" s="40"/>
      <c r="J105" s="6"/>
      <c r="K105" s="6"/>
    </row>
  </sheetData>
  <sheetProtection selectLockedCells="1" selectUnlockedCells="1"/>
  <mergeCells count="20">
    <mergeCell ref="B32:C32"/>
    <mergeCell ref="F13:G13"/>
    <mergeCell ref="L3:L4"/>
    <mergeCell ref="M3:M4"/>
    <mergeCell ref="F2:F4"/>
    <mergeCell ref="G2:G4"/>
    <mergeCell ref="F12:G12"/>
    <mergeCell ref="B1:M1"/>
    <mergeCell ref="J2:K2"/>
    <mergeCell ref="L2:M2"/>
    <mergeCell ref="C5:M5"/>
    <mergeCell ref="L19:M19"/>
    <mergeCell ref="B2:B4"/>
    <mergeCell ref="C2:C4"/>
    <mergeCell ref="D2:D4"/>
    <mergeCell ref="E2:E4"/>
    <mergeCell ref="H2:H4"/>
    <mergeCell ref="I2:I4"/>
    <mergeCell ref="J3:J4"/>
    <mergeCell ref="K3:K4"/>
  </mergeCells>
  <pageMargins left="0.7" right="0.7" top="1.14375" bottom="1.14375" header="0.51180555555555596" footer="0.51180555555555596"/>
  <pageSetup firstPageNumber="0" orientation="portrait" useFirstPageNumber="1"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2"/>
  <sheetViews>
    <sheetView showGridLines="0" topLeftCell="A4" workbookViewId="0"/>
  </sheetViews>
  <sheetFormatPr defaultColWidth="9.42578125" defaultRowHeight="12.75"/>
  <cols>
    <col min="5" max="5" width="9.42578125" hidden="1" customWidth="1"/>
    <col min="7" max="8" width="9.42578125" hidden="1" customWidth="1"/>
    <col min="11" max="12" width="9.42578125" hidden="1" customWidth="1"/>
    <col min="14" max="14" width="9.42578125" hidden="1" customWidth="1"/>
    <col min="16" max="16" width="9.42578125" hidden="1" customWidth="1"/>
  </cols>
  <sheetData>
    <row r="1" spans="1:17" hidden="1">
      <c r="A1" t="s">
        <v>25</v>
      </c>
      <c r="K1" t="s">
        <v>26</v>
      </c>
      <c r="L1" t="s">
        <v>27</v>
      </c>
      <c r="N1" t="s">
        <v>28</v>
      </c>
      <c r="O1" t="str">
        <f ca="1">INFO("system")</f>
        <v>pcdos</v>
      </c>
      <c r="P1" t="s">
        <v>29</v>
      </c>
      <c r="Q1" s="1" t="s">
        <v>30</v>
      </c>
    </row>
    <row r="2" spans="1:17" hidden="1">
      <c r="A2" s="1" t="s">
        <v>31</v>
      </c>
      <c r="B2" s="1" t="s">
        <v>32</v>
      </c>
      <c r="C2" s="1"/>
      <c r="K2" t="s">
        <v>33</v>
      </c>
      <c r="L2" t="s">
        <v>34</v>
      </c>
      <c r="N2" t="s">
        <v>35</v>
      </c>
      <c r="O2" t="str">
        <f ca="1">INFO("release")</f>
        <v>16.0</v>
      </c>
    </row>
    <row r="3" spans="1:17" hidden="1">
      <c r="A3" s="1" t="s">
        <v>31</v>
      </c>
      <c r="B3" s="1" t="s">
        <v>36</v>
      </c>
      <c r="C3" s="1"/>
      <c r="K3" t="s">
        <v>37</v>
      </c>
      <c r="L3" t="s">
        <v>38</v>
      </c>
      <c r="N3" t="s">
        <v>39</v>
      </c>
      <c r="O3" t="str">
        <f ca="1">INFO("osversion")</f>
        <v>Windows (64-bit) NT 10.00</v>
      </c>
    </row>
    <row r="4" spans="1:17">
      <c r="A4" s="1" t="s">
        <v>31</v>
      </c>
      <c r="B4" s="1" t="s">
        <v>40</v>
      </c>
      <c r="C4" s="1"/>
      <c r="K4" t="s">
        <v>41</v>
      </c>
      <c r="L4" t="s">
        <v>38</v>
      </c>
    </row>
    <row r="5" spans="1:17">
      <c r="A5" s="1" t="s">
        <v>42</v>
      </c>
      <c r="B5" s="1" t="s">
        <v>43</v>
      </c>
      <c r="C5" s="1"/>
      <c r="K5" t="s">
        <v>44</v>
      </c>
      <c r="L5" t="s">
        <v>45</v>
      </c>
    </row>
    <row r="6" spans="1:17">
      <c r="A6" s="1" t="s">
        <v>31</v>
      </c>
      <c r="B6" s="1" t="s">
        <v>46</v>
      </c>
      <c r="C6" s="1"/>
      <c r="K6" t="s">
        <v>47</v>
      </c>
      <c r="L6" t="s">
        <v>48</v>
      </c>
    </row>
    <row r="7" spans="1:17">
      <c r="A7" s="1" t="s">
        <v>31</v>
      </c>
      <c r="B7" s="1" t="s">
        <v>49</v>
      </c>
      <c r="C7" s="1"/>
      <c r="K7" t="s">
        <v>50</v>
      </c>
      <c r="L7" t="s">
        <v>51</v>
      </c>
    </row>
    <row r="8" spans="1:17">
      <c r="A8" s="1" t="s">
        <v>31</v>
      </c>
      <c r="B8" s="1" t="s">
        <v>52</v>
      </c>
      <c r="C8" s="1"/>
      <c r="K8" t="s">
        <v>53</v>
      </c>
      <c r="L8" t="s">
        <v>54</v>
      </c>
    </row>
    <row r="9" spans="1:17">
      <c r="A9" s="1" t="s">
        <v>31</v>
      </c>
      <c r="B9" s="1" t="s">
        <v>55</v>
      </c>
      <c r="C9" s="1"/>
    </row>
    <row r="10" spans="1:17">
      <c r="A10" s="1" t="s">
        <v>31</v>
      </c>
      <c r="B10" s="1" t="s">
        <v>56</v>
      </c>
      <c r="C10" s="1"/>
    </row>
    <row r="11" spans="1:17">
      <c r="A11" s="1" t="s">
        <v>31</v>
      </c>
      <c r="B11" s="1" t="s">
        <v>57</v>
      </c>
      <c r="C11" s="1"/>
    </row>
    <row r="12" spans="1:17">
      <c r="A12" s="1" t="s">
        <v>31</v>
      </c>
      <c r="B12" s="1" t="s">
        <v>58</v>
      </c>
      <c r="C12" s="1"/>
    </row>
    <row r="13" spans="1:17">
      <c r="A13" s="1" t="s">
        <v>31</v>
      </c>
      <c r="B13" s="1" t="s">
        <v>59</v>
      </c>
      <c r="C13" s="1"/>
    </row>
    <row r="14" spans="1:17">
      <c r="A14" s="1" t="s">
        <v>60</v>
      </c>
    </row>
    <row r="15" spans="1:17" hidden="1">
      <c r="E15" s="1" t="s">
        <v>61</v>
      </c>
      <c r="F15" s="1" t="str">
        <f>MID(TEXT(1/2,"@"),2,1)</f>
        <v>.</v>
      </c>
    </row>
    <row r="20" spans="5:6" hidden="1">
      <c r="E20" s="1" t="s">
        <v>62</v>
      </c>
      <c r="F20" s="1" t="s">
        <v>63</v>
      </c>
    </row>
    <row r="25" spans="5:6" hidden="1">
      <c r="E25" s="1" t="s">
        <v>64</v>
      </c>
      <c r="F25" s="1" t="s">
        <v>65</v>
      </c>
    </row>
    <row r="30" spans="5:6" hidden="1">
      <c r="E30" s="1" t="s">
        <v>66</v>
      </c>
      <c r="F30" s="1" t="s">
        <v>67</v>
      </c>
    </row>
    <row r="35" spans="5:9" hidden="1">
      <c r="E35" s="1" t="s">
        <v>68</v>
      </c>
      <c r="F35" s="1" t="s">
        <v>69</v>
      </c>
    </row>
    <row r="40" spans="5:9" hidden="1">
      <c r="E40" s="1" t="s">
        <v>70</v>
      </c>
      <c r="F40" s="1" t="s">
        <v>51</v>
      </c>
    </row>
    <row r="45" spans="5:9" hidden="1">
      <c r="E45" t="s">
        <v>71</v>
      </c>
      <c r="F45" t="s">
        <v>72</v>
      </c>
      <c r="G45" t="s">
        <v>72</v>
      </c>
      <c r="H45" t="s">
        <v>73</v>
      </c>
      <c r="I45" t="s">
        <v>60</v>
      </c>
    </row>
    <row r="46" spans="5:9">
      <c r="E46" t="s">
        <v>74</v>
      </c>
      <c r="F46" s="2" t="s">
        <v>75</v>
      </c>
      <c r="G46" s="2" t="s">
        <v>76</v>
      </c>
      <c r="H46" s="2">
        <v>49561</v>
      </c>
    </row>
    <row r="47" spans="5:9">
      <c r="E47" t="s">
        <v>74</v>
      </c>
      <c r="F47" s="2" t="s">
        <v>77</v>
      </c>
      <c r="G47" s="2" t="s">
        <v>78</v>
      </c>
      <c r="H47" s="2">
        <v>49561</v>
      </c>
    </row>
    <row r="48" spans="5:9">
      <c r="E48" t="s">
        <v>74</v>
      </c>
      <c r="F48" s="2" t="s">
        <v>79</v>
      </c>
      <c r="G48" s="2" t="s">
        <v>80</v>
      </c>
      <c r="H48" s="2">
        <v>49561</v>
      </c>
    </row>
    <row r="49" spans="5:8">
      <c r="E49" t="s">
        <v>74</v>
      </c>
      <c r="F49" s="2" t="s">
        <v>81</v>
      </c>
      <c r="G49" s="2" t="s">
        <v>82</v>
      </c>
      <c r="H49" s="2">
        <v>49561</v>
      </c>
    </row>
    <row r="50" spans="5:8">
      <c r="E50" t="s">
        <v>74</v>
      </c>
      <c r="F50" s="2" t="s">
        <v>83</v>
      </c>
      <c r="G50" s="2" t="s">
        <v>84</v>
      </c>
      <c r="H50" s="2">
        <v>49561</v>
      </c>
    </row>
    <row r="51" spans="5:8">
      <c r="E51" t="s">
        <v>74</v>
      </c>
      <c r="F51" s="2" t="s">
        <v>85</v>
      </c>
      <c r="G51" s="2" t="s">
        <v>86</v>
      </c>
      <c r="H51" s="2">
        <v>49561</v>
      </c>
    </row>
    <row r="52" spans="5:8">
      <c r="E52" t="s">
        <v>60</v>
      </c>
    </row>
  </sheetData>
  <sheetProtection sheet="1"/>
  <pageMargins left="0.75" right="0.75" top="1" bottom="1" header="0.51180555555555596" footer="0.51180555555555596"/>
  <pageSetup firstPageNumber="0" orientation="portrait" useFirstPageNumber="1"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GridLines="0" workbookViewId="0"/>
  </sheetViews>
  <sheetFormatPr defaultColWidth="9.42578125" defaultRowHeight="12.75"/>
  <sheetData/>
  <sheetProtection sheet="1"/>
  <pageMargins left="0.75" right="0.75" top="1" bottom="1" header="0.51180555555555596" footer="0.51180555555555596"/>
  <pageSetup firstPageNumber="0" orientation="portrait" useFirstPageNumber="1" horizontalDpi="300" verticalDpi="300"/>
  <headerFooter alignWithMargins="0"/>
</worksheet>
</file>

<file path=docMetadata/LabelInfo.xml><?xml version="1.0" encoding="utf-8"?>
<clbl:labelList xmlns:clbl="http://schemas.microsoft.com/office/2020/mipLabelMetadata">
  <clbl:label id="{df2300e1-3c5a-40e5-a031-4d349c42c09f}" enabled="0" method="" siteId="{df2300e1-3c5a-40e5-a031-4d349c42c09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LMS BOQ</vt:lpstr>
      <vt:lpstr>TOC</vt:lpstr>
      <vt:lpstr>validationInfo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Aniket Gowda</cp:lastModifiedBy>
  <dcterms:created xsi:type="dcterms:W3CDTF">2020-01-09T09:39:00Z</dcterms:created>
  <dcterms:modified xsi:type="dcterms:W3CDTF">2024-08-14T04:33:51Z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D7EA120ABD7C4D81A7484076A3FB3BDE_13</vt:lpwstr>
  </property>
  <property fmtid="{D5CDD505-2E9C-101B-9397-08002B2CF9AE}" pid="3" name="KSOProductBuildVer">
    <vt:lpwstr>1033-12.2.0.17119</vt:lpwstr>
  </property>
</Properties>
</file>