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3977" yWindow="497" windowWidth="15857" windowHeight="16260"/>
  </bookViews>
  <sheets>
    <sheet name="safal" sheetId="5" r:id="rId1"/>
    <sheet name=" BOQ 8th March (2)" sheetId="6" r:id="rId2"/>
  </sheets>
  <definedNames>
    <definedName name="_xlnm._FilterDatabase" localSheetId="1" hidden="1">' BOQ 8th March (2)'!$A$334:$J$386</definedName>
    <definedName name="_xlnm._FilterDatabase" localSheetId="0" hidden="1">safal!$B$1:$B$372</definedName>
  </definedNames>
  <calcPr calcId="162913" iterate="1" iterateCount="1"/>
</workbook>
</file>

<file path=xl/calcChain.xml><?xml version="1.0" encoding="utf-8"?>
<calcChain xmlns="http://schemas.openxmlformats.org/spreadsheetml/2006/main">
  <c r="V345" i="5" l="1"/>
  <c r="V379" i="5"/>
  <c r="V378" i="5"/>
  <c r="V377" i="5"/>
  <c r="V376" i="5"/>
  <c r="V375" i="5"/>
  <c r="V374" i="5"/>
  <c r="V373" i="5"/>
  <c r="V372" i="5"/>
  <c r="V371" i="5"/>
  <c r="V370" i="5"/>
  <c r="V369" i="5"/>
  <c r="V368" i="5"/>
  <c r="V367" i="5"/>
  <c r="V366" i="5"/>
  <c r="V365" i="5"/>
  <c r="V364" i="5"/>
  <c r="V363" i="5"/>
  <c r="V362" i="5"/>
  <c r="V361" i="5"/>
  <c r="V360" i="5"/>
  <c r="V359" i="5"/>
  <c r="V358" i="5"/>
  <c r="V357" i="5"/>
  <c r="V356" i="5"/>
  <c r="V355" i="5"/>
  <c r="V354" i="5"/>
  <c r="V353" i="5"/>
  <c r="V352" i="5"/>
  <c r="V351" i="5"/>
  <c r="V350" i="5"/>
  <c r="V349" i="5"/>
  <c r="V348" i="5"/>
  <c r="V347" i="5"/>
  <c r="V346" i="5"/>
  <c r="V344" i="5"/>
  <c r="V343" i="5"/>
  <c r="V342" i="5"/>
  <c r="V341" i="5"/>
  <c r="V340" i="5"/>
  <c r="V339" i="5"/>
  <c r="V338" i="5"/>
  <c r="V337" i="5"/>
  <c r="V336" i="5"/>
  <c r="O386" i="6" l="1"/>
  <c r="E386" i="6"/>
  <c r="O385" i="6"/>
  <c r="E385" i="6"/>
  <c r="E383" i="6"/>
  <c r="E379" i="6"/>
  <c r="O378" i="6"/>
  <c r="O377" i="6"/>
  <c r="O376" i="6"/>
  <c r="O375" i="6"/>
  <c r="O374" i="6"/>
  <c r="E374" i="6"/>
  <c r="O373" i="6"/>
  <c r="E373" i="6"/>
  <c r="O372" i="6"/>
  <c r="E372" i="6"/>
  <c r="O371" i="6"/>
  <c r="E371" i="6"/>
  <c r="O370" i="6"/>
  <c r="E370" i="6"/>
  <c r="O369" i="6"/>
  <c r="E369" i="6"/>
  <c r="O367" i="6"/>
  <c r="E367" i="6"/>
  <c r="E366" i="6"/>
  <c r="E364" i="6"/>
  <c r="O363" i="6"/>
  <c r="H363" i="6"/>
  <c r="G363" i="6"/>
  <c r="E363" i="6"/>
  <c r="E362" i="6"/>
  <c r="O361" i="6"/>
  <c r="Q359" i="6"/>
  <c r="E359" i="6"/>
  <c r="O358" i="6"/>
  <c r="O357" i="6"/>
  <c r="O356" i="6"/>
  <c r="E356" i="6"/>
  <c r="Q354" i="6"/>
  <c r="O349" i="6"/>
  <c r="E349" i="6"/>
  <c r="O347" i="6"/>
  <c r="E347" i="6"/>
  <c r="O346" i="6"/>
  <c r="E346" i="6"/>
  <c r="O345" i="6"/>
  <c r="E345" i="6"/>
  <c r="O344" i="6"/>
  <c r="E344" i="6"/>
  <c r="O343" i="6"/>
  <c r="O342" i="6"/>
  <c r="E342" i="6"/>
  <c r="E341" i="6"/>
  <c r="E340" i="6"/>
  <c r="E339" i="6"/>
  <c r="O338" i="6"/>
  <c r="O337" i="6"/>
  <c r="E337" i="6"/>
  <c r="O336" i="6"/>
  <c r="E336" i="6"/>
  <c r="E330" i="6"/>
  <c r="O329" i="6"/>
  <c r="E329" i="6"/>
  <c r="E328" i="6"/>
  <c r="O327" i="6"/>
  <c r="E327" i="6"/>
  <c r="O326" i="6"/>
  <c r="E326" i="6"/>
  <c r="O325" i="6"/>
  <c r="E325" i="6"/>
  <c r="E324" i="6"/>
  <c r="O323" i="6"/>
  <c r="E322" i="6"/>
  <c r="E319" i="6"/>
  <c r="Q315" i="6"/>
  <c r="O314" i="6"/>
  <c r="E314" i="6"/>
  <c r="O313" i="6"/>
  <c r="H313" i="6"/>
  <c r="G313" i="6"/>
  <c r="F313" i="6"/>
  <c r="E313" i="6"/>
  <c r="O312" i="6"/>
  <c r="H312" i="6"/>
  <c r="G312" i="6"/>
  <c r="F312" i="6"/>
  <c r="E312" i="6"/>
  <c r="E311" i="6"/>
  <c r="E308" i="6"/>
  <c r="O307" i="6"/>
  <c r="E307" i="6"/>
  <c r="O306" i="6"/>
  <c r="O305" i="6"/>
  <c r="G305" i="6"/>
  <c r="F305" i="6"/>
  <c r="E305" i="6"/>
  <c r="O304" i="6"/>
  <c r="E304" i="6"/>
  <c r="Q302" i="6"/>
  <c r="E302" i="6"/>
  <c r="Q300" i="6"/>
  <c r="E300" i="6"/>
  <c r="Q298" i="6"/>
  <c r="O297" i="6"/>
  <c r="E297" i="6"/>
  <c r="O294" i="6"/>
  <c r="E294" i="6"/>
  <c r="E293" i="6"/>
  <c r="E291" i="6"/>
  <c r="E290" i="6"/>
  <c r="O288" i="6"/>
  <c r="O287" i="6"/>
  <c r="E287" i="6"/>
  <c r="O286" i="6"/>
  <c r="E286" i="6"/>
  <c r="O285" i="6"/>
  <c r="E285" i="6"/>
  <c r="O284" i="6"/>
  <c r="E284" i="6"/>
  <c r="O283" i="6"/>
  <c r="O282" i="6"/>
  <c r="E282" i="6"/>
  <c r="O281" i="6"/>
  <c r="O280" i="6"/>
  <c r="E280" i="6"/>
  <c r="O279" i="6"/>
  <c r="O278" i="6"/>
  <c r="E278" i="6"/>
  <c r="O277" i="6"/>
  <c r="E277" i="6"/>
  <c r="O276" i="6"/>
  <c r="E276" i="6"/>
  <c r="O275" i="6"/>
  <c r="E275" i="6"/>
  <c r="O274" i="6"/>
  <c r="E274" i="6"/>
  <c r="O271" i="6"/>
  <c r="E271" i="6"/>
  <c r="E270" i="6"/>
  <c r="O269" i="6"/>
  <c r="E269" i="6"/>
  <c r="O268" i="6"/>
  <c r="E268" i="6"/>
  <c r="O266" i="6"/>
  <c r="O265" i="6"/>
  <c r="E265" i="6"/>
  <c r="O264" i="6"/>
  <c r="E264" i="6"/>
  <c r="O263" i="6"/>
  <c r="E263" i="6"/>
  <c r="O261" i="6"/>
  <c r="E261" i="6"/>
  <c r="H260" i="6"/>
  <c r="G260" i="6"/>
  <c r="F260" i="6"/>
  <c r="E260" i="6"/>
  <c r="O259" i="6"/>
  <c r="E259" i="6"/>
  <c r="O258" i="6"/>
  <c r="E258" i="6"/>
  <c r="O257" i="6"/>
  <c r="E257" i="6"/>
  <c r="E255" i="6"/>
  <c r="E254" i="6"/>
  <c r="E253" i="6"/>
  <c r="O252" i="6"/>
  <c r="O251" i="6"/>
  <c r="E251" i="6"/>
  <c r="E249" i="6"/>
  <c r="E244" i="6"/>
  <c r="O242" i="6"/>
  <c r="E242" i="6"/>
  <c r="E241" i="6"/>
  <c r="E240" i="6"/>
  <c r="E239" i="6"/>
  <c r="E238" i="6"/>
  <c r="E235" i="6"/>
  <c r="Q233" i="6"/>
  <c r="E227" i="6"/>
  <c r="E226" i="6"/>
  <c r="O225" i="6"/>
  <c r="E225" i="6"/>
  <c r="O224" i="6"/>
  <c r="E224" i="6"/>
  <c r="Q220" i="6"/>
  <c r="E220" i="6"/>
  <c r="Q219" i="6"/>
  <c r="O218" i="6"/>
  <c r="E218" i="6"/>
  <c r="O217" i="6"/>
  <c r="E217" i="6"/>
  <c r="H216" i="6"/>
  <c r="G216" i="6"/>
  <c r="F216" i="6"/>
  <c r="E216" i="6"/>
  <c r="E215" i="6"/>
  <c r="O211" i="6"/>
  <c r="Q209" i="6"/>
  <c r="E209" i="6"/>
  <c r="Q207" i="6"/>
  <c r="E207" i="6"/>
  <c r="Q204" i="6"/>
  <c r="E204" i="6"/>
  <c r="Q202" i="6"/>
  <c r="E202" i="6"/>
  <c r="O201" i="6"/>
  <c r="O198" i="6"/>
  <c r="O197" i="6"/>
  <c r="E197" i="6"/>
  <c r="O196" i="6"/>
  <c r="E196" i="6"/>
  <c r="E195" i="6"/>
  <c r="O193" i="6"/>
  <c r="E193" i="6"/>
  <c r="O192" i="6"/>
  <c r="E192" i="6"/>
  <c r="O191" i="6"/>
  <c r="E191" i="6"/>
  <c r="E190" i="6"/>
  <c r="O189" i="6"/>
  <c r="E189" i="6"/>
  <c r="O188" i="6"/>
  <c r="E188" i="6"/>
  <c r="O187" i="6"/>
  <c r="E187" i="6"/>
  <c r="O186" i="6"/>
  <c r="E186" i="6"/>
  <c r="O185" i="6"/>
  <c r="E185" i="6"/>
  <c r="O184" i="6"/>
  <c r="E184" i="6"/>
  <c r="O182" i="6"/>
  <c r="E182" i="6"/>
  <c r="O181" i="6"/>
  <c r="E181" i="6"/>
  <c r="O179" i="6"/>
  <c r="E179" i="6"/>
  <c r="O178" i="6"/>
  <c r="O177" i="6"/>
  <c r="E177" i="6"/>
  <c r="O176" i="6"/>
  <c r="E176" i="6"/>
  <c r="O175" i="6"/>
  <c r="E175" i="6"/>
  <c r="O173" i="6"/>
  <c r="E173" i="6"/>
  <c r="O172" i="6"/>
  <c r="E172" i="6"/>
  <c r="O171" i="6"/>
  <c r="E171" i="6"/>
  <c r="O170" i="6"/>
  <c r="O169" i="6"/>
  <c r="E169" i="6"/>
  <c r="E168" i="6"/>
  <c r="Q166" i="6"/>
  <c r="O166" i="6"/>
  <c r="O165" i="6"/>
  <c r="E165" i="6"/>
  <c r="O164" i="6"/>
  <c r="E164" i="6"/>
  <c r="O163" i="6"/>
  <c r="E163" i="6"/>
  <c r="O162" i="6"/>
  <c r="E162" i="6"/>
  <c r="O161" i="6"/>
  <c r="E161" i="6"/>
  <c r="O160" i="6"/>
  <c r="E160" i="6"/>
  <c r="O159" i="6"/>
  <c r="O157" i="6"/>
  <c r="E157" i="6"/>
  <c r="Q155" i="6"/>
  <c r="O155" i="6"/>
  <c r="O153" i="6"/>
  <c r="E153" i="6"/>
  <c r="O151" i="6"/>
  <c r="E151" i="6"/>
  <c r="O150" i="6"/>
  <c r="E150" i="6"/>
  <c r="O149" i="6"/>
  <c r="E149" i="6"/>
  <c r="O148" i="6"/>
  <c r="O147" i="6"/>
  <c r="E147" i="6"/>
  <c r="O146" i="6"/>
  <c r="E146" i="6"/>
  <c r="O143" i="6"/>
  <c r="E143" i="6"/>
  <c r="O142" i="6"/>
  <c r="E142" i="6"/>
  <c r="O140" i="6"/>
  <c r="E140" i="6"/>
  <c r="O139" i="6"/>
  <c r="O138" i="6"/>
  <c r="E138" i="6"/>
  <c r="O137" i="6"/>
  <c r="E137" i="6"/>
  <c r="O136" i="6"/>
  <c r="E136" i="6"/>
  <c r="Q135" i="6"/>
  <c r="O135" i="6"/>
  <c r="E135" i="6"/>
  <c r="O134" i="6"/>
  <c r="O133" i="6"/>
  <c r="E133" i="6"/>
  <c r="O132" i="6"/>
  <c r="E132" i="6"/>
  <c r="O131" i="6"/>
  <c r="E131" i="6"/>
  <c r="Q130" i="6"/>
  <c r="O130" i="6"/>
  <c r="E130" i="6"/>
  <c r="O129" i="6"/>
  <c r="O128" i="6"/>
  <c r="E128" i="6"/>
  <c r="O127" i="6"/>
  <c r="E127" i="6"/>
  <c r="O126" i="6"/>
  <c r="E126" i="6"/>
  <c r="O125" i="6"/>
  <c r="E125" i="6"/>
  <c r="O124" i="6"/>
  <c r="E124" i="6"/>
  <c r="O123" i="6"/>
  <c r="E123" i="6"/>
  <c r="Q122" i="6"/>
  <c r="O122" i="6"/>
  <c r="E122" i="6"/>
  <c r="Q121" i="6"/>
  <c r="O121" i="6"/>
  <c r="E121" i="6"/>
  <c r="O120" i="6"/>
  <c r="E120" i="6"/>
  <c r="Q119" i="6"/>
  <c r="O119" i="6"/>
  <c r="E119" i="6"/>
  <c r="O118" i="6"/>
  <c r="E118" i="6"/>
  <c r="O117" i="6"/>
  <c r="E117" i="6"/>
  <c r="O116" i="6"/>
  <c r="E116" i="6"/>
  <c r="O115" i="6"/>
  <c r="H115" i="6"/>
  <c r="G115" i="6"/>
  <c r="F115" i="6"/>
  <c r="E115" i="6"/>
  <c r="O114" i="6"/>
  <c r="E114" i="6"/>
  <c r="O112" i="6"/>
  <c r="E112" i="6"/>
  <c r="O111" i="6"/>
  <c r="E111" i="6"/>
  <c r="O109" i="6"/>
  <c r="E109" i="6"/>
  <c r="O108" i="6"/>
  <c r="E108" i="6"/>
  <c r="O107" i="6"/>
  <c r="E107" i="6"/>
  <c r="O106" i="6"/>
  <c r="E106" i="6"/>
  <c r="Q105" i="6"/>
  <c r="O105" i="6"/>
  <c r="E105" i="6"/>
  <c r="O104" i="6"/>
  <c r="O102" i="6"/>
  <c r="E102" i="6"/>
  <c r="O101" i="6"/>
  <c r="E101" i="6"/>
  <c r="O100" i="6"/>
  <c r="E100" i="6"/>
  <c r="Q96" i="6"/>
  <c r="Q93" i="6"/>
  <c r="O92" i="6"/>
  <c r="O87" i="6"/>
  <c r="E87" i="6"/>
  <c r="O86" i="6"/>
  <c r="E86" i="6"/>
  <c r="O85" i="6"/>
  <c r="E85" i="6"/>
  <c r="O82" i="6"/>
  <c r="O81" i="6"/>
  <c r="Q79" i="6"/>
  <c r="Q78" i="6"/>
  <c r="O78" i="6"/>
  <c r="E78" i="6"/>
  <c r="Q76" i="6"/>
  <c r="O76" i="6"/>
  <c r="E76" i="6"/>
  <c r="O75" i="6"/>
  <c r="O73" i="6"/>
  <c r="E73" i="6"/>
  <c r="Q72" i="6"/>
  <c r="O71" i="6"/>
  <c r="O70" i="6"/>
  <c r="E70" i="6"/>
  <c r="O69" i="6"/>
  <c r="E69" i="6"/>
  <c r="O68" i="6"/>
  <c r="E68" i="6"/>
  <c r="O67" i="6"/>
  <c r="E67" i="6"/>
  <c r="E66" i="6"/>
  <c r="O65" i="6"/>
  <c r="E65" i="6"/>
  <c r="O64" i="6"/>
  <c r="E64" i="6"/>
  <c r="O63" i="6"/>
  <c r="E63" i="6"/>
  <c r="O62" i="6"/>
  <c r="E62" i="6"/>
  <c r="O60" i="6"/>
  <c r="E60" i="6"/>
  <c r="O59" i="6"/>
  <c r="E59" i="6"/>
  <c r="O58" i="6"/>
  <c r="E58" i="6"/>
  <c r="O57" i="6"/>
  <c r="H57" i="6"/>
  <c r="G57" i="6"/>
  <c r="F57" i="6"/>
  <c r="E57" i="6"/>
  <c r="O56" i="6"/>
  <c r="E56" i="6"/>
  <c r="O55" i="6"/>
  <c r="E55" i="6"/>
  <c r="O53" i="6"/>
  <c r="E53" i="6"/>
  <c r="O52" i="6"/>
  <c r="E52" i="6"/>
  <c r="Q50" i="6"/>
  <c r="Q48" i="6"/>
  <c r="Q47" i="6"/>
  <c r="O47" i="6"/>
  <c r="E47" i="6"/>
  <c r="O46" i="6"/>
  <c r="Q45" i="6"/>
  <c r="O45" i="6"/>
  <c r="O44" i="6"/>
  <c r="E44" i="6"/>
  <c r="O42" i="6"/>
  <c r="E42" i="6"/>
  <c r="O39" i="6"/>
  <c r="O38" i="6"/>
  <c r="E38" i="6"/>
  <c r="O37" i="6"/>
  <c r="E37" i="6"/>
  <c r="O34" i="6"/>
  <c r="E34" i="6"/>
  <c r="E33" i="6"/>
  <c r="O32" i="6"/>
  <c r="E32" i="6"/>
  <c r="O31" i="6"/>
  <c r="Q30" i="6"/>
  <c r="Q29" i="6"/>
  <c r="O29" i="6"/>
  <c r="O27" i="6"/>
  <c r="E27" i="6"/>
  <c r="O26" i="6"/>
  <c r="H26" i="6"/>
  <c r="G26" i="6"/>
  <c r="F26" i="6"/>
  <c r="O24" i="6"/>
  <c r="E24" i="6"/>
  <c r="O23" i="6"/>
  <c r="E23" i="6"/>
  <c r="O22" i="6"/>
  <c r="E22" i="6"/>
  <c r="O21" i="6"/>
  <c r="E21" i="6"/>
  <c r="O20" i="6"/>
  <c r="E20" i="6"/>
  <c r="Q19" i="6"/>
  <c r="O19" i="6"/>
  <c r="E19" i="6"/>
  <c r="Q18" i="6"/>
  <c r="O18" i="6"/>
  <c r="E18" i="6"/>
  <c r="Q17" i="6"/>
  <c r="O17" i="6"/>
  <c r="E17" i="6"/>
  <c r="O16" i="6"/>
  <c r="O14" i="6"/>
  <c r="E14" i="6"/>
  <c r="O13" i="6"/>
  <c r="E13" i="6"/>
  <c r="O12" i="6"/>
  <c r="F12" i="6"/>
  <c r="O11" i="6"/>
  <c r="E11" i="6"/>
  <c r="O9" i="6"/>
  <c r="E9" i="6"/>
  <c r="O8" i="6"/>
  <c r="E8" i="6"/>
  <c r="O6" i="6"/>
  <c r="E6" i="6"/>
  <c r="O357" i="5" l="1"/>
  <c r="O354" i="5"/>
  <c r="O353" i="5"/>
  <c r="Q350" i="5"/>
  <c r="O379" i="5"/>
  <c r="E379" i="5"/>
  <c r="O372" i="5"/>
  <c r="O378" i="5"/>
  <c r="E378" i="5"/>
  <c r="E319" i="5"/>
  <c r="O344" i="5"/>
  <c r="E344" i="5"/>
  <c r="O346" i="5" l="1"/>
  <c r="E346" i="5"/>
  <c r="O343" i="5"/>
  <c r="E343" i="5"/>
  <c r="O342" i="5"/>
  <c r="E342" i="5"/>
  <c r="O341" i="5"/>
  <c r="E341" i="5"/>
  <c r="E340" i="5"/>
  <c r="E339" i="5"/>
  <c r="O338" i="5"/>
  <c r="O337" i="5"/>
  <c r="E337" i="5"/>
  <c r="O336" i="5"/>
  <c r="E336" i="5"/>
  <c r="O363" i="5"/>
  <c r="E363" i="5"/>
  <c r="E362" i="5"/>
  <c r="E360" i="5"/>
  <c r="O359" i="5"/>
  <c r="H359" i="5"/>
  <c r="G359" i="5"/>
  <c r="E359" i="5"/>
  <c r="E358" i="5"/>
  <c r="Q355" i="5"/>
  <c r="E355" i="5"/>
  <c r="O352" i="5"/>
  <c r="E352" i="5"/>
  <c r="E373" i="5" l="1"/>
  <c r="O371" i="5"/>
  <c r="O370" i="5"/>
  <c r="E370" i="5"/>
  <c r="O369" i="5"/>
  <c r="E369" i="5"/>
  <c r="O368" i="5"/>
  <c r="E368" i="5"/>
  <c r="O367" i="5"/>
  <c r="E367" i="5"/>
  <c r="Q315" i="5"/>
  <c r="O314" i="5"/>
  <c r="E314" i="5"/>
  <c r="O313" i="5"/>
  <c r="H313" i="5"/>
  <c r="G313" i="5"/>
  <c r="F313" i="5"/>
  <c r="E313" i="5"/>
  <c r="O312" i="5"/>
  <c r="H312" i="5"/>
  <c r="G312" i="5"/>
  <c r="F312" i="5"/>
  <c r="E312" i="5"/>
  <c r="E311" i="5"/>
  <c r="O307" i="5"/>
  <c r="E307" i="5"/>
  <c r="E291" i="5" l="1"/>
  <c r="F260" i="5" l="1"/>
  <c r="F305" i="5"/>
  <c r="E224" i="5" l="1"/>
  <c r="O224" i="5"/>
  <c r="O279" i="5"/>
  <c r="O288" i="5" l="1"/>
  <c r="O266" i="5"/>
  <c r="O366" i="5" l="1"/>
  <c r="O365" i="5"/>
  <c r="O329" i="5"/>
  <c r="O327" i="5"/>
  <c r="O326" i="5"/>
  <c r="O323" i="5"/>
  <c r="O305" i="5"/>
  <c r="O304" i="5"/>
  <c r="O297" i="5"/>
  <c r="O294" i="5"/>
  <c r="O275" i="5"/>
  <c r="O276" i="5"/>
  <c r="O277" i="5"/>
  <c r="O278" i="5"/>
  <c r="O280" i="5"/>
  <c r="O281" i="5"/>
  <c r="O282" i="5"/>
  <c r="O283" i="5"/>
  <c r="O284" i="5"/>
  <c r="O285" i="5"/>
  <c r="O286" i="5"/>
  <c r="O287" i="5"/>
  <c r="O274" i="5"/>
  <c r="O271" i="5"/>
  <c r="O265" i="5"/>
  <c r="O264" i="5"/>
  <c r="O263" i="5"/>
  <c r="O261" i="5"/>
  <c r="O258" i="5"/>
  <c r="O257" i="5"/>
  <c r="O252" i="5"/>
  <c r="O251" i="5"/>
  <c r="O242" i="5"/>
  <c r="O225" i="5"/>
  <c r="O218" i="5"/>
  <c r="O217" i="5"/>
  <c r="O211" i="5"/>
  <c r="O201" i="5"/>
  <c r="O196" i="5"/>
  <c r="O191" i="5"/>
  <c r="O189" i="5"/>
  <c r="O188" i="5"/>
  <c r="O187" i="5"/>
  <c r="O186" i="5"/>
  <c r="O185" i="5"/>
  <c r="O184" i="5"/>
  <c r="Q17" i="5" l="1"/>
  <c r="O259" i="5" l="1"/>
  <c r="O165" i="5" l="1"/>
  <c r="O147" i="5"/>
  <c r="O128" i="5"/>
  <c r="O102" i="5"/>
  <c r="Q93" i="5"/>
  <c r="O70" i="5"/>
  <c r="O39" i="5"/>
  <c r="Q30" i="5"/>
  <c r="O179" i="5"/>
  <c r="O178" i="5"/>
  <c r="O176" i="5"/>
  <c r="O175" i="5"/>
  <c r="O173" i="5"/>
  <c r="O172" i="5"/>
  <c r="O171" i="5"/>
  <c r="O135" i="5"/>
  <c r="O130" i="5"/>
  <c r="O126" i="5"/>
  <c r="O125" i="5"/>
  <c r="O124" i="5"/>
  <c r="O117" i="5"/>
  <c r="O115" i="5"/>
  <c r="O107" i="5"/>
  <c r="O105" i="5"/>
  <c r="O101" i="5"/>
  <c r="O100" i="5"/>
  <c r="O92" i="5"/>
  <c r="O86" i="5"/>
  <c r="O85" i="5"/>
  <c r="O82" i="5"/>
  <c r="O81" i="5"/>
  <c r="O75" i="5"/>
  <c r="O67" i="5"/>
  <c r="O64" i="5"/>
  <c r="O57" i="5"/>
  <c r="O38" i="5"/>
  <c r="O32" i="5"/>
  <c r="O26" i="5"/>
  <c r="O21" i="5"/>
  <c r="O13" i="5"/>
  <c r="O12" i="5"/>
  <c r="O11" i="5"/>
  <c r="O6" i="5"/>
  <c r="O325" i="5"/>
  <c r="O306" i="5"/>
  <c r="Q302" i="5"/>
  <c r="Q300" i="5"/>
  <c r="Q298" i="5"/>
  <c r="O269" i="5"/>
  <c r="O268" i="5"/>
  <c r="Q233" i="5"/>
  <c r="Q220" i="5"/>
  <c r="Q219" i="5"/>
  <c r="Q209" i="5"/>
  <c r="Q207" i="5"/>
  <c r="Q204" i="5"/>
  <c r="Q202" i="5"/>
  <c r="O198" i="5"/>
  <c r="O197" i="5"/>
  <c r="O193" i="5"/>
  <c r="O192" i="5"/>
  <c r="O182" i="5"/>
  <c r="O181" i="5"/>
  <c r="Q166" i="5"/>
  <c r="Q155" i="5"/>
  <c r="Q135" i="5"/>
  <c r="Q130" i="5"/>
  <c r="Q122" i="5"/>
  <c r="Q121" i="5"/>
  <c r="Q119" i="5"/>
  <c r="Q105" i="5"/>
  <c r="Q96" i="5"/>
  <c r="Q79" i="5"/>
  <c r="Q78" i="5"/>
  <c r="Q76" i="5"/>
  <c r="Q72" i="5"/>
  <c r="Q50" i="5"/>
  <c r="Q48" i="5"/>
  <c r="Q47" i="5"/>
  <c r="Q45" i="5"/>
  <c r="Q29" i="5"/>
  <c r="Q19" i="5"/>
  <c r="Q18" i="5"/>
  <c r="H216" i="5" l="1"/>
  <c r="G216" i="5"/>
  <c r="F216" i="5"/>
  <c r="H115" i="5" l="1"/>
  <c r="G115" i="5"/>
  <c r="F115" i="5"/>
  <c r="G305" i="5"/>
  <c r="H57" i="5"/>
  <c r="G57" i="5"/>
  <c r="F57" i="5"/>
  <c r="H26" i="5"/>
  <c r="G26" i="5"/>
  <c r="F26" i="5"/>
  <c r="F12" i="5" l="1"/>
  <c r="H260" i="5" l="1"/>
  <c r="G260" i="5"/>
  <c r="O166" i="5" l="1"/>
  <c r="E290" i="5" l="1"/>
  <c r="E189" i="5"/>
  <c r="E191" i="5"/>
  <c r="E330" i="5" l="1"/>
  <c r="E329" i="5"/>
  <c r="E328" i="5"/>
  <c r="E327" i="5"/>
  <c r="E326" i="5"/>
  <c r="E325" i="5"/>
  <c r="E324" i="5"/>
  <c r="E322" i="5"/>
  <c r="E308" i="5"/>
  <c r="E305" i="5"/>
  <c r="E304" i="5"/>
  <c r="E302" i="5"/>
  <c r="E300" i="5"/>
  <c r="E297" i="5"/>
  <c r="E294" i="5"/>
  <c r="E293" i="5"/>
  <c r="E287" i="5"/>
  <c r="E286" i="5"/>
  <c r="E285" i="5"/>
  <c r="E284" i="5"/>
  <c r="E282" i="5"/>
  <c r="E280" i="5"/>
  <c r="E278" i="5"/>
  <c r="E277" i="5"/>
  <c r="E276" i="5"/>
  <c r="E275" i="5"/>
  <c r="E274" i="5"/>
  <c r="E271" i="5"/>
  <c r="E270" i="5"/>
  <c r="E269" i="5"/>
  <c r="E268" i="5"/>
  <c r="E265" i="5"/>
  <c r="E264" i="5"/>
  <c r="E263" i="5"/>
  <c r="E261" i="5"/>
  <c r="E260" i="5"/>
  <c r="E259" i="5"/>
  <c r="E258" i="5"/>
  <c r="E257" i="5"/>
  <c r="E255" i="5"/>
  <c r="E254" i="5"/>
  <c r="E253" i="5"/>
  <c r="E251" i="5"/>
  <c r="E249" i="5"/>
  <c r="E244" i="5"/>
  <c r="E242" i="5"/>
  <c r="E241" i="5"/>
  <c r="E240" i="5"/>
  <c r="E239" i="5"/>
  <c r="E238" i="5"/>
  <c r="E235" i="5"/>
  <c r="E227" i="5"/>
  <c r="E226" i="5"/>
  <c r="E225" i="5"/>
  <c r="E220" i="5"/>
  <c r="E218" i="5"/>
  <c r="E217" i="5"/>
  <c r="E216" i="5"/>
  <c r="E215" i="5"/>
  <c r="E209" i="5"/>
  <c r="E207" i="5"/>
  <c r="E204" i="5"/>
  <c r="E202" i="5"/>
  <c r="E197" i="5"/>
  <c r="E196" i="5"/>
  <c r="E195" i="5"/>
  <c r="E193" i="5"/>
  <c r="E192" i="5"/>
  <c r="E190" i="5"/>
  <c r="E188" i="5"/>
  <c r="E187" i="5"/>
  <c r="E186" i="5"/>
  <c r="E185" i="5"/>
  <c r="E184" i="5"/>
  <c r="E182" i="5"/>
  <c r="E181" i="5"/>
  <c r="E179" i="5"/>
  <c r="O177" i="5"/>
  <c r="E177" i="5"/>
  <c r="E176" i="5"/>
  <c r="E175" i="5"/>
  <c r="E173" i="5"/>
  <c r="E172" i="5"/>
  <c r="E171" i="5"/>
  <c r="O170" i="5"/>
  <c r="E366" i="5" l="1"/>
  <c r="E365" i="5"/>
  <c r="O8" i="5"/>
  <c r="O9" i="5"/>
  <c r="O14" i="5"/>
  <c r="O16" i="5"/>
  <c r="O17" i="5"/>
  <c r="O18" i="5"/>
  <c r="O19" i="5"/>
  <c r="O20" i="5"/>
  <c r="O22" i="5"/>
  <c r="O23" i="5"/>
  <c r="O24" i="5"/>
  <c r="O27" i="5"/>
  <c r="O29" i="5"/>
  <c r="O31" i="5"/>
  <c r="O34" i="5"/>
  <c r="O37" i="5"/>
  <c r="O42" i="5"/>
  <c r="O44" i="5"/>
  <c r="O45" i="5"/>
  <c r="O46" i="5"/>
  <c r="O47" i="5"/>
  <c r="O52" i="5"/>
  <c r="O53" i="5"/>
  <c r="O55" i="5"/>
  <c r="O56" i="5"/>
  <c r="O58" i="5"/>
  <c r="O59" i="5"/>
  <c r="O60" i="5"/>
  <c r="O62" i="5"/>
  <c r="O63" i="5"/>
  <c r="O65" i="5"/>
  <c r="O68" i="5"/>
  <c r="O69" i="5"/>
  <c r="O71" i="5"/>
  <c r="O73" i="5"/>
  <c r="O76" i="5"/>
  <c r="O78" i="5"/>
  <c r="O87" i="5"/>
  <c r="O104" i="5"/>
  <c r="O106" i="5"/>
  <c r="O108" i="5"/>
  <c r="O109" i="5"/>
  <c r="O111" i="5"/>
  <c r="O112" i="5"/>
  <c r="O114" i="5"/>
  <c r="O116" i="5"/>
  <c r="O118" i="5"/>
  <c r="O119" i="5"/>
  <c r="O120" i="5"/>
  <c r="O121" i="5"/>
  <c r="O122" i="5"/>
  <c r="O123" i="5"/>
  <c r="O127" i="5"/>
  <c r="O129" i="5"/>
  <c r="O131" i="5"/>
  <c r="O132" i="5"/>
  <c r="O133" i="5"/>
  <c r="O134" i="5"/>
  <c r="O136" i="5"/>
  <c r="O137" i="5"/>
  <c r="O138" i="5"/>
  <c r="O139" i="5"/>
  <c r="O140" i="5"/>
  <c r="O142" i="5"/>
  <c r="O143" i="5"/>
  <c r="O146" i="5"/>
  <c r="O148" i="5"/>
  <c r="O149" i="5"/>
  <c r="O150" i="5"/>
  <c r="O151" i="5"/>
  <c r="O153" i="5"/>
  <c r="O155" i="5"/>
  <c r="O157" i="5"/>
  <c r="O159" i="5"/>
  <c r="O160" i="5"/>
  <c r="O161" i="5"/>
  <c r="O162" i="5"/>
  <c r="O163" i="5"/>
  <c r="O164" i="5"/>
  <c r="O169" i="5"/>
  <c r="E165" i="5"/>
  <c r="E169" i="5"/>
  <c r="E168" i="5"/>
  <c r="E164" i="5"/>
  <c r="E163" i="5"/>
  <c r="E162" i="5"/>
  <c r="E161" i="5"/>
  <c r="E160" i="5"/>
  <c r="E157" i="5"/>
  <c r="E153" i="5"/>
  <c r="E151" i="5"/>
  <c r="E150" i="5"/>
  <c r="E149" i="5"/>
  <c r="E147" i="5"/>
  <c r="E146" i="5"/>
  <c r="E143" i="5"/>
  <c r="E142" i="5"/>
  <c r="E140" i="5"/>
  <c r="E138" i="5"/>
  <c r="E137" i="5"/>
  <c r="E136" i="5"/>
  <c r="E135" i="5"/>
  <c r="E133" i="5"/>
  <c r="E132" i="5"/>
  <c r="E131" i="5"/>
  <c r="E130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2" i="5"/>
  <c r="E111" i="5"/>
  <c r="E109" i="5"/>
  <c r="E108" i="5"/>
  <c r="E107" i="5"/>
  <c r="E106" i="5"/>
  <c r="E105" i="5"/>
  <c r="E102" i="5"/>
  <c r="E101" i="5"/>
  <c r="E100" i="5"/>
  <c r="E87" i="5"/>
  <c r="E86" i="5"/>
  <c r="E85" i="5"/>
  <c r="E78" i="5"/>
  <c r="E76" i="5"/>
  <c r="E73" i="5"/>
  <c r="E70" i="5"/>
  <c r="E69" i="5"/>
  <c r="E68" i="5"/>
  <c r="E67" i="5"/>
  <c r="E66" i="5"/>
  <c r="E65" i="5"/>
  <c r="E64" i="5"/>
  <c r="E63" i="5"/>
  <c r="E62" i="5"/>
  <c r="E60" i="5"/>
  <c r="E59" i="5"/>
  <c r="E58" i="5"/>
  <c r="E57" i="5"/>
  <c r="E56" i="5"/>
  <c r="E55" i="5"/>
  <c r="E53" i="5"/>
  <c r="E52" i="5"/>
  <c r="E47" i="5"/>
  <c r="E44" i="5"/>
  <c r="E42" i="5"/>
  <c r="E38" i="5"/>
  <c r="E37" i="5"/>
  <c r="E34" i="5"/>
  <c r="E33" i="5"/>
  <c r="E32" i="5"/>
  <c r="E27" i="5"/>
  <c r="E24" i="5"/>
  <c r="E23" i="5"/>
  <c r="E22" i="5"/>
  <c r="E21" i="5"/>
  <c r="E20" i="5"/>
  <c r="E19" i="5"/>
  <c r="E18" i="5"/>
  <c r="E17" i="5"/>
  <c r="E14" i="5"/>
  <c r="E13" i="5"/>
  <c r="E11" i="5"/>
  <c r="E9" i="5"/>
  <c r="E8" i="5"/>
  <c r="E6" i="5"/>
</calcChain>
</file>

<file path=xl/sharedStrings.xml><?xml version="1.0" encoding="utf-8"?>
<sst xmlns="http://schemas.openxmlformats.org/spreadsheetml/2006/main" count="2476" uniqueCount="446">
  <si>
    <t>850+150</t>
  </si>
  <si>
    <t>SS DRAIN  TROUGH WITH  ANTI SLIP GRATING</t>
  </si>
  <si>
    <t>850+600</t>
  </si>
  <si>
    <t>SINK TABLE WITH CROSS SUPPORTS</t>
  </si>
  <si>
    <t>SPREADER WITH 2 UNDER SHELVES</t>
  </si>
  <si>
    <t>2A</t>
  </si>
  <si>
    <t>WALK IN CHILLER</t>
  </si>
  <si>
    <t>13A</t>
  </si>
  <si>
    <t>5A</t>
  </si>
  <si>
    <t>7A</t>
  </si>
  <si>
    <t>6A</t>
  </si>
  <si>
    <t xml:space="preserve">OPEN BASE WITH 1 UNDER SHELF </t>
  </si>
  <si>
    <t>1A</t>
  </si>
  <si>
    <t xml:space="preserve">WALL SHELF </t>
  </si>
  <si>
    <t>RECEIVING &amp; KITCHEN STORE</t>
  </si>
  <si>
    <t>WALK IN FREEZER</t>
  </si>
  <si>
    <t>DISH WASH AREA</t>
  </si>
  <si>
    <t xml:space="preserve">DISH WASH -VIP </t>
  </si>
  <si>
    <t xml:space="preserve"> BAR 1 (COCKTAIL BAR &amp; BAR STORES)</t>
  </si>
  <si>
    <t xml:space="preserve">SS PALLET </t>
  </si>
  <si>
    <t>POT WASH AREA</t>
  </si>
  <si>
    <t>VIP  A LA CARTE/ LIVE KITCHEN</t>
  </si>
  <si>
    <t>GN PAN TROLLEY- 12 TIER</t>
  </si>
  <si>
    <t>1/1 GN PAN TROLLEY -12 PANS</t>
  </si>
  <si>
    <t>MAIN KITCHEN</t>
  </si>
  <si>
    <t xml:space="preserve"> MASALA TROLLEY </t>
  </si>
  <si>
    <t>WORK TABLE WITH SINK &amp; CROSS SUPPORTS</t>
  </si>
  <si>
    <t xml:space="preserve">WORK TABLE WITH 2 UNDER SHELVES </t>
  </si>
  <si>
    <t>850+100</t>
  </si>
  <si>
    <t>20A</t>
  </si>
  <si>
    <t xml:space="preserve">WORK TABLE WITH UNDERSHELF </t>
  </si>
  <si>
    <t>WORK TABLE WITH 2 UNDER SHELVES</t>
  </si>
  <si>
    <t>WORK TABLE WITH SINK &amp; 2 U/S</t>
  </si>
  <si>
    <t>7B</t>
  </si>
  <si>
    <t xml:space="preserve">WORK TABLE WITH UNDER SHELVES </t>
  </si>
  <si>
    <t xml:space="preserve">WORK TABLE WITH CROSS SUPPORTS </t>
  </si>
  <si>
    <t xml:space="preserve">WORK TABLE WITH SINK &amp; OHS </t>
  </si>
  <si>
    <t>WORK TABLE WITH SINK &amp; REAR SPLASH</t>
  </si>
  <si>
    <t>850+450+300</t>
  </si>
  <si>
    <t xml:space="preserve"> LIVE KITCHEN 1 &amp; 2</t>
  </si>
  <si>
    <t xml:space="preserve">KITCHEN (DAY HOTEL) </t>
  </si>
  <si>
    <t>11A</t>
  </si>
  <si>
    <t>SS STAND FOR COMBI OVEN</t>
  </si>
  <si>
    <t>LIVE KITCHEN 3</t>
  </si>
  <si>
    <t>1B</t>
  </si>
  <si>
    <t>SPREADER TABLE WITH 2 UNDER SHELVES</t>
  </si>
  <si>
    <t>4A</t>
  </si>
  <si>
    <t>22A</t>
  </si>
  <si>
    <t>23A</t>
  </si>
  <si>
    <t>3A</t>
  </si>
  <si>
    <t>NON HEATED CABINET(NO DOORS)</t>
  </si>
  <si>
    <t>NON HEATED CABINET (NO DOORS)</t>
  </si>
  <si>
    <t xml:space="preserve">REFRIGERATED BAIN MARIE </t>
  </si>
  <si>
    <t xml:space="preserve">REFRIGERAED BAIN MARIE </t>
  </si>
  <si>
    <t>RERIGERATED  BAIN MARIE</t>
  </si>
  <si>
    <t>REFRIGERATED  BAINE MARIE INSULATED WITH GN PANS</t>
  </si>
  <si>
    <t xml:space="preserve">STAND FOR ALTOSHAM WITH UNDER SHELVES </t>
  </si>
  <si>
    <t xml:space="preserve">SINGLE SINK WITH CROSS SUPPORTS </t>
  </si>
  <si>
    <t>SINGLE SINK UNIT WITH CROSS SUPPORTS</t>
  </si>
  <si>
    <t>BAKERY TRAY TROLLEY ( TRAY SIZE:400X600mm) - 12 TRAYS</t>
  </si>
  <si>
    <t>WALL SHELVES - 2 TIER</t>
  </si>
  <si>
    <t>DIRTY DISH TROLLEY ( WITH 2 DOORS)</t>
  </si>
  <si>
    <t>DIRTY DISH TROLLEY  ( WITH 2 DOORS)</t>
  </si>
  <si>
    <t>GRANITE TOP TABLE WITH 2 U/S</t>
  </si>
  <si>
    <t>POT WASH SINK UNIT WITH CROSS SUPPORT</t>
  </si>
  <si>
    <t>POT STORAGE RACK - 4 SHELVES</t>
  </si>
  <si>
    <t>DIRTY DISH LANDING TABLE WITH CHUTE AND OHS</t>
  </si>
  <si>
    <t>BAR 3 (VIP LOUNGE BAR)</t>
  </si>
  <si>
    <t>BAR 2 (MAIN COCKTAIL BAR)</t>
  </si>
  <si>
    <t>1 DOOR U.C. KEG CHILLER</t>
  </si>
  <si>
    <t>2  DOOR U.C. KEG CHILLER</t>
  </si>
  <si>
    <t>3 DOOR U.C. KEG CHILLER</t>
  </si>
  <si>
    <t>GARBAGE BIN WITH CASTERS (60 Ltrs)</t>
  </si>
  <si>
    <t>GARBAGE BIN ( CAP:60 Ltrs)</t>
  </si>
  <si>
    <t xml:space="preserve">GARBAGE BIN WITH PEDAL ( CAPACITY 90 LTRS) </t>
  </si>
  <si>
    <t>COCKTAIL STATION WITH SPEED RAIL</t>
  </si>
  <si>
    <t>600+100</t>
  </si>
  <si>
    <t>WIPING TABLE WITH 2 U/S</t>
  </si>
  <si>
    <t>DWG CODE</t>
  </si>
  <si>
    <t>DESCRIPTION OF EQUIPMENTS</t>
  </si>
  <si>
    <t>OVERALL SIZES IN MM                                     ( Length x Width/Depth x Ht)</t>
  </si>
  <si>
    <t>MAKE</t>
  </si>
  <si>
    <t>MODEL</t>
  </si>
  <si>
    <t>WEIGHT(Aprox)</t>
  </si>
  <si>
    <t>ELECTRICAL LOAD KW.</t>
  </si>
  <si>
    <t>PLUMBING DETAILS</t>
  </si>
  <si>
    <t>Nos</t>
  </si>
  <si>
    <t>Kgs /unit</t>
  </si>
  <si>
    <t>Total Kgs</t>
  </si>
  <si>
    <t xml:space="preserve"> 230V-50H-1PH</t>
  </si>
  <si>
    <t>TOTAL</t>
  </si>
  <si>
    <t>440V-50H-3PH</t>
  </si>
  <si>
    <t>COLD SOFT</t>
  </si>
  <si>
    <t>HOT</t>
  </si>
  <si>
    <t>RO</t>
  </si>
  <si>
    <t>DRAIN</t>
  </si>
  <si>
    <t>PHASE-01</t>
  </si>
  <si>
    <t>SS STORAGE RACK- 5 SHELVES</t>
  </si>
  <si>
    <t>ICE CUBE MACHINE</t>
  </si>
  <si>
    <t>20mm</t>
  </si>
  <si>
    <t>40mm</t>
  </si>
  <si>
    <t>AIR CURTAIN WITH DOOR SENSOR</t>
  </si>
  <si>
    <t>EURONICS</t>
  </si>
  <si>
    <t>100mm</t>
  </si>
  <si>
    <t>TILTING BOILING KETTLE ( ELECTRICAL) - 100 LTRS</t>
  </si>
  <si>
    <t>RATIONAL</t>
  </si>
  <si>
    <t>TILTING BRAISING PAN ( ELECTRICAL) - 150 LTRS</t>
  </si>
  <si>
    <t>EXHAUST HOOD WITH BAFFLE FILTERS &amp; FIRE SUPPRESSION SYSTEM</t>
  </si>
  <si>
    <t>15mm</t>
  </si>
  <si>
    <t xml:space="preserve">U.C. CHILLER 3 DOOR </t>
  </si>
  <si>
    <t xml:space="preserve">COMBI OVEN ( 6 GN PANS - 1/1) </t>
  </si>
  <si>
    <t>50mm</t>
  </si>
  <si>
    <t>HAND WASH SINK  KNEE OPERATED</t>
  </si>
  <si>
    <t>HEATED GN PAN TROLLEY</t>
  </si>
  <si>
    <t>INDUCTION WOK 1 ZONE</t>
  </si>
  <si>
    <t>DEEP FAT FRYER- 7 LTRS ( ELECTRICAL)</t>
  </si>
  <si>
    <t>ELECTROLUX</t>
  </si>
  <si>
    <t>INDUCTION COOK TOP 4 ZONE</t>
  </si>
  <si>
    <t xml:space="preserve">ELECTRIC FRY TOP WITH SMOOTH CHROME PLATE </t>
  </si>
  <si>
    <t xml:space="preserve">FLY KILLER </t>
  </si>
  <si>
    <t>PASTA COOKER (ELECTRIC 5+5 LITERS)</t>
  </si>
  <si>
    <t>ELECTRIC FRY TOP WITH SMOOTH CHROME PLATE</t>
  </si>
  <si>
    <t>DISPLAY UNIT WITH HEAT LAMPS</t>
  </si>
  <si>
    <t xml:space="preserve">SPARE </t>
  </si>
  <si>
    <t xml:space="preserve">PIZZA PREP TABLE WITH UC CHILLER </t>
  </si>
  <si>
    <t xml:space="preserve">CONVEYOR PIZZA OVEN </t>
  </si>
  <si>
    <t>LINCOLN</t>
  </si>
  <si>
    <t>DEEP FAT FRYER ELECTRIC -5+5 LITERS</t>
  </si>
  <si>
    <t>BAKING OVEN 2 DECK- 8 TRAYS WITH PROOFER</t>
  </si>
  <si>
    <t>2 DOOR VERTICAL FREEZER</t>
  </si>
  <si>
    <t>2 DOOR VERTICAL CHILLER</t>
  </si>
  <si>
    <t>DOUGH SHEATER - TABLE TOP MODEL</t>
  </si>
  <si>
    <t>CHANMAG</t>
  </si>
  <si>
    <t>CM-450A</t>
  </si>
  <si>
    <t>ATTA / MAIDA BINS ( 80 Ltrs)</t>
  </si>
  <si>
    <t>CAMBRO</t>
  </si>
  <si>
    <t>IBS20</t>
  </si>
  <si>
    <t>PLANETARY MIXER  50 LTRS WITH GUARD</t>
  </si>
  <si>
    <t>CM-501</t>
  </si>
  <si>
    <t>SPRIAL DOIUGH MIXER - 40 KGS</t>
  </si>
  <si>
    <t>CM-50E</t>
  </si>
  <si>
    <t xml:space="preserve">INDUCTION HOB - TABLE TOP </t>
  </si>
  <si>
    <t>TABLE TOP MIXER -6 LITERS</t>
  </si>
  <si>
    <t>KITCHENAID</t>
  </si>
  <si>
    <t xml:space="preserve">KP26M1XWH </t>
  </si>
  <si>
    <t>COLD ROOM - WALK IN REFRIGERATOR</t>
  </si>
  <si>
    <t>SS STORAGE RACK- 5 SHELVES ( PERFORATED)</t>
  </si>
  <si>
    <t>COLD ROOM - WALK IN FREEZER</t>
  </si>
  <si>
    <t>PRE RINSE SPARY UNIT</t>
  </si>
  <si>
    <t>CONVEYER TYPE DISHWASHER WITH DRYER ( DIRECTION RIGHT TO LEFT)</t>
  </si>
  <si>
    <t>BUSSING TROLLEY</t>
  </si>
  <si>
    <t xml:space="preserve">DISH WASH CRATE </t>
  </si>
  <si>
    <t>DISH STORAGE RACK - 5 SHELVES</t>
  </si>
  <si>
    <t>VAPOUR HOOD</t>
  </si>
  <si>
    <t>DROP IN REFRIGERATED VENTILATED WELL</t>
  </si>
  <si>
    <t>DROP-IN HOT TEMPERED GLASS TOP WITH GANTRY</t>
  </si>
  <si>
    <t>SOUP TURREN (Drop-In Round Heated Well)</t>
  </si>
  <si>
    <t>Ø313</t>
  </si>
  <si>
    <t>HWB-11QT</t>
  </si>
  <si>
    <t>DROP IN REFRIGERATED WELL</t>
  </si>
  <si>
    <t>GLASS RACK - 3 SHELVES &amp; BIN</t>
  </si>
  <si>
    <t>WATER DISPENSER</t>
  </si>
  <si>
    <t>AUTOMATIC COFFEE MACHINE</t>
  </si>
  <si>
    <t>SOUTH INDIAN AUTOMATIC COFFEE MACHINE</t>
  </si>
  <si>
    <t>(2)15mm</t>
  </si>
  <si>
    <t>(2)40MM</t>
  </si>
  <si>
    <t>40MM</t>
  </si>
  <si>
    <t>DELETED</t>
  </si>
  <si>
    <t xml:space="preserve">2 DOOR VERTICAL CHILLER </t>
  </si>
  <si>
    <t>2 DOOR U.C. CHILLER WITH SPLASH</t>
  </si>
  <si>
    <t>MINI COMBI OVEN ELECTRIC  2/3 GN</t>
  </si>
  <si>
    <t>U/C DISH WASHER</t>
  </si>
  <si>
    <t>U/C FLASH CHILLER(4Lines)</t>
  </si>
  <si>
    <t>BAR BLENDER WITH ACOUSTIC ENCLOSURE</t>
  </si>
  <si>
    <t>WINE COOLER</t>
  </si>
  <si>
    <t>U.C.GLASS WASHER</t>
  </si>
  <si>
    <t>U.C.ICE CUBE MACHINE</t>
  </si>
  <si>
    <t>POS</t>
  </si>
  <si>
    <t>BUFFET COUNTER (DAY HOTEL)</t>
  </si>
  <si>
    <t xml:space="preserve">WATER DISPENSER </t>
  </si>
  <si>
    <t>PHASE-02</t>
  </si>
  <si>
    <t xml:space="preserve">AUTOMATIC COFFEE MACHINE </t>
  </si>
  <si>
    <t>BACK BAR CHILLER 3 DOOR</t>
  </si>
  <si>
    <t>GLASS RACK -  3 SHELVES &amp; BIN</t>
  </si>
  <si>
    <t>BUFFET COUNTERS 3</t>
  </si>
  <si>
    <t>SPARE NO.</t>
  </si>
  <si>
    <t>WORK TABLE WITH UNDER SHELF &amp; REAR SPLASH</t>
  </si>
  <si>
    <t>4 In 1 DRAUGHT BEER TOWER &amp; DRIP TRAY</t>
  </si>
  <si>
    <t>U/C FLASH CHILLER (4Lines)</t>
  </si>
  <si>
    <t xml:space="preserve"> -  </t>
  </si>
  <si>
    <t>U.C.CHILLER WITH GRANITE TOP(2 Doors and  2 Drawers)</t>
  </si>
  <si>
    <t>U.C.CHILLER WITH GRANITE TOP WITH GN CONTAINERS(1 Doors and  2 Drawers)</t>
  </si>
  <si>
    <t xml:space="preserve"> U.C. CHILLER 2 DOOR</t>
  </si>
  <si>
    <t>SPARE No</t>
  </si>
  <si>
    <t xml:space="preserve">STORAGE SHELVING-5 TIER </t>
  </si>
  <si>
    <t xml:space="preserve">BAKERY </t>
  </si>
  <si>
    <t>BUFFET COUNTER 1 WITH BEVERAGE STATION</t>
  </si>
  <si>
    <t>BUFFET COUNTER 2 WITH BEVERAGE STATION</t>
  </si>
  <si>
    <t>BEVERAGE  STATION 1</t>
  </si>
  <si>
    <t>2 DOOR U.C. BACK BAR CHILLER</t>
  </si>
  <si>
    <t>VIP BEVERAGE COUNTER</t>
  </si>
  <si>
    <t>CONNECT LOUNGE - NEAR BAR 2 / VIP</t>
  </si>
  <si>
    <t>4 HOT SQURE PLATE ELECTRIC RANGE WITH OVEN</t>
  </si>
  <si>
    <t>STELLA</t>
  </si>
  <si>
    <t>SODA FOUNTAIN MACHINE</t>
  </si>
  <si>
    <t>RATIONAL VARIO COOKING CENTER ELECTRICAL) - 150 LTRS</t>
  </si>
  <si>
    <t>PRE WASH 1 SINK UNIT WITH CROSS SUPPORT</t>
  </si>
  <si>
    <t>HOOD TYPE DISH WASHING MACHINE</t>
  </si>
  <si>
    <t xml:space="preserve">ECOH-604-10B </t>
  </si>
  <si>
    <t>*</t>
  </si>
  <si>
    <t>ESSAE</t>
  </si>
  <si>
    <t>DS215N</t>
  </si>
  <si>
    <t>JTC</t>
  </si>
  <si>
    <t>TM-800AQ</t>
  </si>
  <si>
    <t xml:space="preserve">EWG130 Dual </t>
  </si>
  <si>
    <t>ELANPRO</t>
  </si>
  <si>
    <t xml:space="preserve">ELANPRO </t>
  </si>
  <si>
    <t>EPM 150</t>
  </si>
  <si>
    <t>ABBS 220</t>
  </si>
  <si>
    <t>VCC 311</t>
  </si>
  <si>
    <t>Nouva Simonelli</t>
  </si>
  <si>
    <t>MDX 220</t>
  </si>
  <si>
    <t xml:space="preserve">RANS </t>
  </si>
  <si>
    <t>RS5H</t>
  </si>
  <si>
    <t>Hanson Brass</t>
  </si>
  <si>
    <t>DLM/HB/2024</t>
  </si>
  <si>
    <t xml:space="preserve">RG </t>
  </si>
  <si>
    <t xml:space="preserve">TBKEI-100M </t>
  </si>
  <si>
    <t>TBPE-150A</t>
  </si>
  <si>
    <t>TBPE-120A</t>
  </si>
  <si>
    <t>CM61E</t>
  </si>
  <si>
    <t>CM XS</t>
  </si>
  <si>
    <t xml:space="preserve">RATIONAL </t>
  </si>
  <si>
    <t>HATCO</t>
  </si>
  <si>
    <t xml:space="preserve">CS-A200+D    </t>
  </si>
  <si>
    <t>Hobart</t>
  </si>
  <si>
    <t>TS-3502</t>
  </si>
  <si>
    <t>Cs aerotherm</t>
  </si>
  <si>
    <t>Dania</t>
  </si>
  <si>
    <t xml:space="preserve">Thermoplan </t>
  </si>
  <si>
    <t>Black &amp; White</t>
  </si>
  <si>
    <t>KMD270+ B301</t>
  </si>
  <si>
    <t>Hoshizaki</t>
  </si>
  <si>
    <t>SRM45</t>
  </si>
  <si>
    <t xml:space="preserve">Existing to use </t>
  </si>
  <si>
    <t>G - 404</t>
  </si>
  <si>
    <t>Electrolux</t>
  </si>
  <si>
    <t>EGWSIG</t>
  </si>
  <si>
    <t xml:space="preserve">ECOF-504-10B         </t>
  </si>
  <si>
    <t>Stella</t>
  </si>
  <si>
    <t>TS-3D4</t>
  </si>
  <si>
    <t>ELECTRIC COOK TOP 4 ZONE</t>
  </si>
  <si>
    <t xml:space="preserve">Existing to use with oven </t>
  </si>
  <si>
    <t>FE-0/2N</t>
  </si>
  <si>
    <t>RG</t>
  </si>
  <si>
    <t>FECT-0/2</t>
  </si>
  <si>
    <t xml:space="preserve">PCE-0/2N </t>
  </si>
  <si>
    <t xml:space="preserve">Existing to Open deck Chiller to use </t>
  </si>
  <si>
    <t>TO BE ORDERED</t>
  </si>
  <si>
    <t>RTDW 137 MS4( Special)</t>
  </si>
  <si>
    <t>Counter refrigerator With 3 Standard Drawers(wxh =445x195mm &amp; 2 Deep Drawers(wxh=445x304mm); Counter Depth 700mm ; Top Depth 750mm; GN Pan Compatible;Back splash( GN Pans not included);Castors</t>
  </si>
  <si>
    <t>824+150</t>
  </si>
  <si>
    <t>HFW 77 MS4 GN</t>
  </si>
  <si>
    <t>2 Door Upright Freezer; With 4 Shelves; GN rails ; Water Drain Pan with heater; Castors;628 Ltrs; Locks</t>
  </si>
  <si>
    <t>RTW 126 LS4 GD</t>
  </si>
  <si>
    <t>RTW 186 LS4 GD</t>
  </si>
  <si>
    <t>TS-678( With Schott Ceran Glass )</t>
  </si>
  <si>
    <t xml:space="preserve">Williams </t>
  </si>
  <si>
    <t xml:space="preserve">cold well with open refrigerated display </t>
  </si>
  <si>
    <t>Remarks</t>
  </si>
  <si>
    <t>Customize</t>
  </si>
  <si>
    <t>ORDERING QTY</t>
  </si>
  <si>
    <t>Manitowoc</t>
  </si>
  <si>
    <t>Koolaire 
Model – ES-462A</t>
  </si>
  <si>
    <t>2 Door stainless steel counter refrigerator; with glass door;LED; Castors ; 4 shelves; Inbuilt water evaporation system ( Quantity revised by Chef Saha)</t>
  </si>
  <si>
    <t>EGN3100C</t>
  </si>
  <si>
    <t>Elanpro</t>
  </si>
  <si>
    <t xml:space="preserve">Cancelled </t>
  </si>
  <si>
    <t>EGN2100C</t>
  </si>
  <si>
    <t>Existing to use</t>
  </si>
  <si>
    <t>EGN650F2</t>
  </si>
  <si>
    <t>HRW 77 MS4</t>
  </si>
  <si>
    <t xml:space="preserve">To order </t>
  </si>
  <si>
    <t>ERST -40</t>
  </si>
  <si>
    <t xml:space="preserve">350+100 </t>
  </si>
  <si>
    <t>350+100</t>
  </si>
  <si>
    <t>FTECT-0/2PN</t>
  </si>
  <si>
    <t>FTECT-0/PN</t>
  </si>
  <si>
    <t>SCCWE61</t>
  </si>
  <si>
    <t>EGN600C2</t>
  </si>
  <si>
    <t>BOQ QTY</t>
  </si>
  <si>
    <t>Nilkamal</t>
  </si>
  <si>
    <t>RWB120L1</t>
  </si>
  <si>
    <t>4 FEET</t>
  </si>
  <si>
    <t>75+50</t>
  </si>
  <si>
    <t>300+150</t>
  </si>
  <si>
    <t xml:space="preserve">WORK TABLE WITH SINK, 1 U/S,  2 OHS &amp; REAR SPLASH </t>
  </si>
  <si>
    <t>U.C. CHILLER 3 DOOR WITH 2 OHS &amp; 2 IR HEATER</t>
  </si>
  <si>
    <t>WORK TABLE WITH SINK, 1 U/S, 2 OHS. &amp; 1 IR HEATER</t>
  </si>
  <si>
    <t>HOT BAIN MARIE COUNTER  WITH 2 OHS &amp; 2 IR HEATER</t>
  </si>
  <si>
    <t>PCI</t>
  </si>
  <si>
    <t>WORK TABLE WITH 2 UNDERSHELVES FOR CONVEYOR PIZZA</t>
  </si>
  <si>
    <t>WORK TABLE WITH 2 UNDERSHELVES</t>
  </si>
  <si>
    <t xml:space="preserve">GREASE TRAP </t>
  </si>
  <si>
    <t>16A</t>
  </si>
  <si>
    <t>DIRTY POT TROLLEY</t>
  </si>
  <si>
    <t>850+450</t>
  </si>
  <si>
    <t>SPARE NO</t>
  </si>
  <si>
    <t>8A</t>
  </si>
  <si>
    <t>9A</t>
  </si>
  <si>
    <t>TS-678</t>
  </si>
  <si>
    <t>POLY SCIENCE SOUS VIDE MACHINE</t>
  </si>
  <si>
    <t xml:space="preserve">POLY SCIENCE </t>
  </si>
  <si>
    <t>VACUUM PACKING MACHINE</t>
  </si>
  <si>
    <t>10A</t>
  </si>
  <si>
    <t>25A</t>
  </si>
  <si>
    <t>31A</t>
  </si>
  <si>
    <t>https://www.247cateringsupplies.co.uk/rational-311-311-variocooking-centre-multificiency</t>
  </si>
  <si>
    <t>https://atelierduchef.com/en/oven-combi-type-61-240v-1ph</t>
  </si>
  <si>
    <t>https://www.kiroskay.co.il/wp-content/uploads/2018/09/rn-cm61e.pdf</t>
  </si>
  <si>
    <t>https://www.rational-online.com/portalcontent/club/fs4c/media/files/scc_since_09_2016/brochures/scc_brochure/80.23.400_US_CALIFORNIA_V-02.2_SCC_Brochure.pdf</t>
  </si>
  <si>
    <t>ITEM DELETED</t>
  </si>
  <si>
    <t>https://www.dksh.com/global-en/products/hos/welbilt-es-series</t>
  </si>
  <si>
    <t>https://www.sydneycommercialkitchens.com.au/brands/lincoln/Lincoln-digital-countertop-impinger-series-electric-conveyor-oven-2504-1</t>
  </si>
  <si>
    <t>https://chanmag.en.taiwantrade.com/product/39459</t>
  </si>
  <si>
    <t>https://chanmag.en.taiwantrade.com/product/spiral-mixer-1118984.html</t>
  </si>
  <si>
    <t>https://www.hobart.com.sg/site/upload/product/1466/attachment/web_PR-655N-K-e_CS.pdf</t>
  </si>
  <si>
    <t>https://www.ecomaxbyhobart.com/products/warewashing/hood-type-dishwashers</t>
  </si>
  <si>
    <t>https://www.dksh.com/global-en/products/hos/rational-selfcookingcenter-5senses-xs</t>
  </si>
  <si>
    <t>SVC-AC2E</t>
  </si>
  <si>
    <t>VSCH-300AC2E</t>
  </si>
  <si>
    <t>https://www.ecomaxbyhobart.com/products/warewashing/undercounter-dishwashers/product?tx_ecomaxproduct_productdetail%5Bmodel%5D=3&amp;cHash=319e50ada63abff1782a7adeb2fe99d9</t>
  </si>
  <si>
    <t>https://www.maran-pro.com/en/electrolux/modular-cooking/900xp/electric-ranges/391041/</t>
  </si>
  <si>
    <t>https://www.ecomaxbyhobart.com/products/warewashing/glasswashers/product?tx_ecomaxproduct_productdetail%5Bmodel%5D=1&amp;cHash=01c45be17eb8b54bf50b23ed90b5794c</t>
  </si>
  <si>
    <t>MAY CHANGE. TO BE FINALIZED</t>
  </si>
  <si>
    <t xml:space="preserve">HEIGHT WILL NOT MATCH WITH REMAIN EQUIPMENT IN THE LINE. HEIGHT NEEDS TO BE CUSTOMIZED  </t>
  </si>
  <si>
    <r>
      <t>4  DOOR VERTICAL. KEG CHILLER</t>
    </r>
    <r>
      <rPr>
        <b/>
        <sz val="12"/>
        <rFont val="Calibri"/>
        <family val="2"/>
        <scheme val="minor"/>
      </rPr>
      <t xml:space="preserve"> </t>
    </r>
  </si>
  <si>
    <t>RINAC</t>
  </si>
  <si>
    <t>LINK</t>
  </si>
  <si>
    <t>GRINDER(DELETED)</t>
  </si>
  <si>
    <t>OPEN DECK CHILLER</t>
  </si>
  <si>
    <t>CANCELLED</t>
  </si>
  <si>
    <t>RO PLANTS</t>
  </si>
  <si>
    <t>SEMI AUTOMATIC COFFEE MACHINE (Replaced with Aiutomatic)</t>
  </si>
  <si>
    <t>AUTOMATIC COFFEE MACHINE (DELETED)</t>
  </si>
  <si>
    <t>http://forbesprowatersolutions.com/Aquaguard_SkidMountedROPlant.php</t>
  </si>
  <si>
    <t>RATIONA</t>
  </si>
  <si>
    <t xml:space="preserve"> PIE651BB5I</t>
  </si>
  <si>
    <t>BOSCH</t>
  </si>
  <si>
    <t>TS- 3502</t>
  </si>
  <si>
    <t>SOFT DRINK FOUNTAIN MACHINE</t>
  </si>
  <si>
    <t>18A</t>
  </si>
  <si>
    <t>Depth of Sink  to be 200mm</t>
  </si>
  <si>
    <t xml:space="preserve">SS MATT FINISH SUNKEN SINK UNIT (DOMESTIC KITCHEN TYPE) INTEGRATED INTO COUNTER TOP BY ID </t>
  </si>
  <si>
    <t>Bought out</t>
  </si>
  <si>
    <t>Jaguar/ Equivalent</t>
  </si>
  <si>
    <t xml:space="preserve"> SS STORAGE PIPE RACK -3 TIER </t>
  </si>
  <si>
    <t>Existing can't be used, new to be orderd. Existing Moved as SR NO 9. New to be ordered with 2 OHS &amp; IR Heaters</t>
  </si>
  <si>
    <t>DISH UNLOADING TABLE CROSS SUPPORT (L to R)</t>
  </si>
  <si>
    <t>DISH UNLOADING TABLE CROSS SUPPORT (R to L)</t>
  </si>
  <si>
    <t>WORK TABLE WITH UNDER SHELF  &amp; OHS &amp; HOT BAINE MARIE WITH 6Nos 1/6 GN CONTAINERS</t>
  </si>
  <si>
    <t xml:space="preserve">SS MATT FINISH SUNKEN SINK UNIT (Bought out item) INTEGRATED INTO COUNTER TOP BY ID </t>
  </si>
  <si>
    <t xml:space="preserve">WORK TABLE WITH 2 UNDER SHELVES OF 600mm LENGTH on LHS. GARBAGE SHUTE IN RHS CORNER </t>
  </si>
  <si>
    <t>Proposed in place of coffee machine</t>
  </si>
  <si>
    <t>WEIGHING MACHINE (Cap:300 Kgs) - DELETED</t>
  </si>
  <si>
    <t>AEGUA</t>
  </si>
  <si>
    <t>K75B</t>
  </si>
  <si>
    <t>K75E</t>
  </si>
  <si>
    <t>K50D</t>
  </si>
  <si>
    <t>K125</t>
  </si>
  <si>
    <t>K175</t>
  </si>
  <si>
    <t>DROP IN INDUCTION PLATES - DELETED</t>
  </si>
  <si>
    <t>DROP IN REFRIGERATED COLD WELL - DELETED</t>
  </si>
  <si>
    <t>Additional Order  - 8th October</t>
  </si>
  <si>
    <t>OPEN BASE WITH 1 UNDER SHELF - DELETED</t>
  </si>
  <si>
    <t>13B</t>
  </si>
  <si>
    <t>13C</t>
  </si>
  <si>
    <t>ELECTRIC TANDOOR</t>
  </si>
  <si>
    <t>KANAIHLAL</t>
  </si>
  <si>
    <t>MOBILE WORK TABLE WITH 2 UNDER SHELF</t>
  </si>
  <si>
    <t>ONION / POTATO / COCONUT BIN (DELETED)</t>
  </si>
  <si>
    <t>TILTING BRAISING PAN ( ELECTRICAL) - 120 LTRS DELETED</t>
  </si>
  <si>
    <t>COMBI OVEN  ( 6 GN PANS - 1/1) - DELETED</t>
  </si>
  <si>
    <t>SS STAND FOR COMBI OVEN - DELETED</t>
  </si>
  <si>
    <t>AQUAGUARD SKID MOUNTED RO PLANT 1000LPH</t>
  </si>
  <si>
    <t>2 DOOR U.C. CHILLER WITH SPLASH AND OHS</t>
  </si>
  <si>
    <t>WORK TABLE WITH 2 UNDERSHELVES AND REAR SPLASH</t>
  </si>
  <si>
    <t>2 DOOR VERTICAL REFRIGERATOR</t>
  </si>
  <si>
    <t>15A</t>
  </si>
  <si>
    <t xml:space="preserve">CAMRO TROLLEY </t>
  </si>
  <si>
    <t>PALLET</t>
  </si>
  <si>
    <t>LOCKABLE CUPBOARDS</t>
  </si>
  <si>
    <t>EWG 51D</t>
  </si>
  <si>
    <t>By ID</t>
  </si>
  <si>
    <t>Nuova Simonelli</t>
  </si>
  <si>
    <t>Prontobar Touch</t>
  </si>
  <si>
    <t>DROP IN REFRIGERATED VENTILATED WELL WITH REFRIGERETED DISPLAY</t>
  </si>
  <si>
    <t>SINGLE ZONE DROP-IN HOT TEMPERED GLASS TOP WITH GANTRY</t>
  </si>
  <si>
    <t>TWO ZONE DROP-IN HOT TEMPERED GLASS TOP WITH GANTRY</t>
  </si>
  <si>
    <t>TS34C01</t>
  </si>
  <si>
    <t>Williams</t>
  </si>
  <si>
    <t>Will not Block the Buffet View</t>
  </si>
  <si>
    <t>MOBILE WORK TABLE WITH 2 UNDERSHELVES AND REAR SPLASH</t>
  </si>
  <si>
    <t>16B</t>
  </si>
  <si>
    <t xml:space="preserve">SINK UNIT WITH CROSS SUPPORTS ON REAR &amp; SIDES &amp; BACK SPLASH </t>
  </si>
  <si>
    <t xml:space="preserve">WORK TABLE WITH GARBAGE SHOOT, CROSS SUPPORTS ON REAR &amp; SIDES &amp; BACK SPLASH </t>
  </si>
  <si>
    <t>RTDW 137 MS4 33</t>
  </si>
  <si>
    <t>CONVEYOR TOASTER</t>
  </si>
  <si>
    <t>TEA GARDEN</t>
  </si>
  <si>
    <t>SPORTS LOUNGE</t>
  </si>
  <si>
    <t>TQ 10</t>
  </si>
  <si>
    <t xml:space="preserve">SOUTH INDIAN COFFEE MACHINE </t>
  </si>
  <si>
    <t>AUTOMATIC COFFEE MACHINE WITH TWIN HOPPER</t>
  </si>
  <si>
    <t xml:space="preserve">CURVED REFRIGERATED PASTRY DISPAY COUNTER </t>
  </si>
  <si>
    <t>Swajal (Water Cube)</t>
  </si>
  <si>
    <t xml:space="preserve">Custom </t>
  </si>
  <si>
    <t>Carimali</t>
  </si>
  <si>
    <t xml:space="preserve">2 DOOR U.C. CHILLER WITH SPLASH </t>
  </si>
  <si>
    <t>customize</t>
  </si>
  <si>
    <t>SLOTTED ANGLES</t>
  </si>
  <si>
    <t>BAR STORE/ F&amp;B OFFICE</t>
  </si>
  <si>
    <t>Bough out</t>
  </si>
  <si>
    <t>The Cooling for this has to be properly designed by the vendor. Equipment bought in phase 1 is not providing proper cooling to the refrigerated display</t>
  </si>
  <si>
    <t xml:space="preserve">2000/1500 </t>
  </si>
  <si>
    <t xml:space="preserve">COMMENTS </t>
  </si>
  <si>
    <t>T1 DOMESTIC LOUNGE PHASE 2 KITCHEN &amp; BAR EQUIPMENT BOQ</t>
  </si>
  <si>
    <t>Part of this area can be comnverted into F&amp;B Office if required</t>
  </si>
  <si>
    <t>Hobart/ Equivalent</t>
  </si>
  <si>
    <t>ALKALINE DRINKING WATER DISPENSER (WATER CUBE)</t>
  </si>
  <si>
    <t xml:space="preserve"> ERGO</t>
  </si>
  <si>
    <t xml:space="preserve"> </t>
  </si>
  <si>
    <t xml:space="preserve">4 ZONE ELECTRIC HOT PLATE (TABLE TOP MODEL ) - ELECTROLUX </t>
  </si>
  <si>
    <t>Pradeep - I brew</t>
  </si>
  <si>
    <t xml:space="preserve">MILK BOILER , CAPACITY - 5 LTRS </t>
  </si>
  <si>
    <t xml:space="preserve">MILK BOILER , CAPACITY - 12 LTRS </t>
  </si>
  <si>
    <t>371017 (E7ECEH4Q00)</t>
  </si>
  <si>
    <t>OPEN BASE WITH 1 UNDERSHELF</t>
  </si>
  <si>
    <t>AEGUA/ Equivalent</t>
  </si>
  <si>
    <t>Hanson Brass/ Equivalent</t>
  </si>
  <si>
    <t>FILTER COFFEE BREWER</t>
  </si>
  <si>
    <t xml:space="preserve">Existing if any can be used if in proper worrking condition </t>
  </si>
  <si>
    <t>Hatco</t>
  </si>
  <si>
    <t>COUNTER TOP HEAVY DUTY  INDUCTION COOKTOP 1 ZONE</t>
  </si>
  <si>
    <t>Steel Craft/ Equivalent</t>
  </si>
  <si>
    <t>IRNG-PC1-36</t>
  </si>
  <si>
    <t>SS SLOTTED ANGLES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</si>
</sst>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Verdana"/>
      <family val="2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name val="Tahoma"/>
      <family val="2"/>
    </font>
    <font>
      <b/>
      <sz val="24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Helvetica Neue"/>
      <family val="2"/>
    </font>
    <font>
      <b/>
      <sz val="16"/>
      <color rgb="FFFFC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name val="Tahoma"/>
      <family val="2"/>
    </font>
    <font>
      <sz val="12"/>
      <color rgb="FF000000"/>
      <name val="Helvetica Neue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544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9">
    <xf numFmtId="0" fontId="0" fillId="0" borderId="0" xfId="0"/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wrapText="1"/>
    </xf>
    <xf numFmtId="0" fontId="12" fillId="0" borderId="4" xfId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 wrapText="1"/>
    </xf>
    <xf numFmtId="43" fontId="12" fillId="0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right" wrapText="1"/>
    </xf>
    <xf numFmtId="0" fontId="16" fillId="5" borderId="3" xfId="0" applyFont="1" applyFill="1" applyBorder="1" applyAlignment="1">
      <alignment horizontal="right" wrapText="1"/>
    </xf>
    <xf numFmtId="0" fontId="12" fillId="5" borderId="0" xfId="0" applyFont="1" applyFill="1" applyAlignment="1">
      <alignment horizontal="right"/>
    </xf>
    <xf numFmtId="166" fontId="14" fillId="4" borderId="1" xfId="711" applyNumberFormat="1" applyFont="1" applyFill="1" applyBorder="1" applyAlignment="1">
      <alignment vertical="center"/>
    </xf>
    <xf numFmtId="166" fontId="10" fillId="0" borderId="1" xfId="711" applyNumberFormat="1" applyFont="1" applyFill="1" applyBorder="1" applyAlignment="1">
      <alignment horizontal="center" vertical="center"/>
    </xf>
    <xf numFmtId="166" fontId="16" fillId="3" borderId="3" xfId="711" applyNumberFormat="1" applyFont="1" applyFill="1" applyBorder="1" applyAlignment="1">
      <alignment vertical="center" wrapText="1"/>
    </xf>
    <xf numFmtId="166" fontId="12" fillId="0" borderId="0" xfId="711" applyNumberFormat="1" applyFont="1" applyFill="1" applyAlignment="1">
      <alignment horizontal="center" vertical="center"/>
    </xf>
    <xf numFmtId="0" fontId="12" fillId="6" borderId="1" xfId="0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right" vertical="center" wrapText="1"/>
    </xf>
    <xf numFmtId="0" fontId="16" fillId="5" borderId="3" xfId="0" applyFont="1" applyFill="1" applyBorder="1" applyAlignment="1">
      <alignment horizontal="right" vertical="center" wrapText="1"/>
    </xf>
    <xf numFmtId="0" fontId="12" fillId="5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166" fontId="10" fillId="0" borderId="1" xfId="711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0" fontId="12" fillId="0" borderId="0" xfId="0" applyFont="1" applyFill="1" applyAlignment="1"/>
    <xf numFmtId="0" fontId="21" fillId="0" borderId="0" xfId="0" applyFont="1" applyFill="1" applyAlignment="1">
      <alignment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166" fontId="12" fillId="6" borderId="1" xfId="711" applyNumberFormat="1" applyFont="1" applyFill="1" applyBorder="1" applyAlignment="1">
      <alignment horizontal="right"/>
    </xf>
    <xf numFmtId="166" fontId="10" fillId="5" borderId="1" xfId="711" applyNumberFormat="1" applyFont="1" applyFill="1" applyBorder="1" applyAlignment="1">
      <alignment horizontal="right" wrapText="1"/>
    </xf>
    <xf numFmtId="166" fontId="16" fillId="5" borderId="3" xfId="711" applyNumberFormat="1" applyFont="1" applyFill="1" applyBorder="1" applyAlignment="1">
      <alignment horizontal="right" wrapText="1"/>
    </xf>
    <xf numFmtId="166" fontId="12" fillId="5" borderId="0" xfId="711" applyNumberFormat="1" applyFont="1" applyFill="1" applyAlignment="1">
      <alignment horizontal="right"/>
    </xf>
    <xf numFmtId="0" fontId="12" fillId="7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8" borderId="1" xfId="0" applyFont="1" applyFill="1" applyBorder="1" applyAlignment="1">
      <alignment horizontal="center" vertical="center"/>
    </xf>
    <xf numFmtId="166" fontId="12" fillId="8" borderId="1" xfId="711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right"/>
    </xf>
    <xf numFmtId="0" fontId="12" fillId="8" borderId="1" xfId="0" applyFont="1" applyFill="1" applyBorder="1" applyAlignment="1">
      <alignment horizontal="right" vertical="center"/>
    </xf>
    <xf numFmtId="166" fontId="12" fillId="8" borderId="1" xfId="711" applyNumberFormat="1" applyFont="1" applyFill="1" applyBorder="1" applyAlignment="1">
      <alignment horizontal="right"/>
    </xf>
    <xf numFmtId="0" fontId="12" fillId="8" borderId="1" xfId="0" applyFont="1" applyFill="1" applyBorder="1" applyAlignment="1">
      <alignment horizontal="right" vertical="center" wrapText="1"/>
    </xf>
    <xf numFmtId="43" fontId="12" fillId="8" borderId="1" xfId="0" applyNumberFormat="1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0" fontId="12" fillId="8" borderId="1" xfId="1" applyFont="1" applyFill="1" applyBorder="1" applyAlignment="1">
      <alignment horizontal="center" vertical="center" wrapText="1"/>
    </xf>
    <xf numFmtId="43" fontId="12" fillId="8" borderId="1" xfId="0" applyNumberFormat="1" applyFont="1" applyFill="1" applyBorder="1" applyAlignment="1">
      <alignment horizontal="center" vertical="center"/>
    </xf>
    <xf numFmtId="43" fontId="12" fillId="8" borderId="1" xfId="0" applyNumberFormat="1" applyFont="1" applyFill="1" applyBorder="1" applyAlignment="1">
      <alignment horizontal="right"/>
    </xf>
    <xf numFmtId="43" fontId="12" fillId="8" borderId="1" xfId="0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166" fontId="6" fillId="0" borderId="1" xfId="711" applyNumberFormat="1" applyFont="1" applyFill="1" applyBorder="1" applyAlignment="1">
      <alignment horizontal="right"/>
    </xf>
    <xf numFmtId="43" fontId="6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3" fillId="0" borderId="1" xfId="1" applyFont="1" applyFill="1" applyBorder="1" applyAlignment="1">
      <alignment horizontal="left" vertical="center" wrapText="1"/>
    </xf>
    <xf numFmtId="43" fontId="12" fillId="3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right"/>
    </xf>
    <xf numFmtId="166" fontId="12" fillId="0" borderId="1" xfId="711" applyNumberFormat="1" applyFont="1" applyFill="1" applyBorder="1" applyAlignment="1">
      <alignment horizontal="right"/>
    </xf>
    <xf numFmtId="0" fontId="8" fillId="0" borderId="1" xfId="712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166" fontId="12" fillId="0" borderId="1" xfId="711" applyNumberFormat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3" fontId="2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712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43" fontId="12" fillId="6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26" fillId="8" borderId="1" xfId="0" applyFont="1" applyFill="1" applyBorder="1" applyAlignment="1">
      <alignment vertical="center"/>
    </xf>
    <xf numFmtId="0" fontId="26" fillId="8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wrapText="1"/>
    </xf>
    <xf numFmtId="0" fontId="12" fillId="7" borderId="1" xfId="1" applyFont="1" applyFill="1" applyBorder="1" applyAlignment="1">
      <alignment vertical="center" wrapText="1"/>
    </xf>
    <xf numFmtId="0" fontId="12" fillId="7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right"/>
    </xf>
    <xf numFmtId="166" fontId="12" fillId="7" borderId="1" xfId="711" applyNumberFormat="1" applyFont="1" applyFill="1" applyBorder="1" applyAlignment="1">
      <alignment horizontal="right"/>
    </xf>
    <xf numFmtId="0" fontId="8" fillId="7" borderId="1" xfId="712" applyFill="1" applyBorder="1" applyAlignment="1">
      <alignment horizontal="right" vertical="center" wrapText="1"/>
    </xf>
    <xf numFmtId="43" fontId="12" fillId="7" borderId="1" xfId="0" applyNumberFormat="1" applyFont="1" applyFill="1" applyBorder="1" applyAlignment="1">
      <alignment horizontal="center" vertical="center"/>
    </xf>
    <xf numFmtId="43" fontId="12" fillId="7" borderId="1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2" fillId="7" borderId="1" xfId="0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/>
    </xf>
    <xf numFmtId="0" fontId="12" fillId="7" borderId="1" xfId="0" applyFont="1" applyFill="1" applyBorder="1" applyAlignment="1">
      <alignment horizontal="right" vertical="center"/>
    </xf>
    <xf numFmtId="0" fontId="12" fillId="7" borderId="1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12" fillId="9" borderId="1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right"/>
    </xf>
    <xf numFmtId="166" fontId="12" fillId="9" borderId="1" xfId="711" applyNumberFormat="1" applyFont="1" applyFill="1" applyBorder="1" applyAlignment="1">
      <alignment horizontal="right"/>
    </xf>
    <xf numFmtId="0" fontId="12" fillId="9" borderId="1" xfId="0" applyFont="1" applyFill="1" applyBorder="1" applyAlignment="1">
      <alignment horizontal="right" vertical="center" wrapText="1"/>
    </xf>
    <xf numFmtId="43" fontId="12" fillId="9" borderId="1" xfId="0" applyNumberFormat="1" applyFont="1" applyFill="1" applyBorder="1" applyAlignment="1">
      <alignment horizontal="center" vertical="center"/>
    </xf>
    <xf numFmtId="43" fontId="12" fillId="9" borderId="1" xfId="0" applyNumberFormat="1" applyFont="1" applyFill="1" applyBorder="1" applyAlignment="1">
      <alignment vertical="center"/>
    </xf>
    <xf numFmtId="0" fontId="10" fillId="9" borderId="0" xfId="0" applyFont="1" applyFill="1" applyAlignment="1">
      <alignment vertical="center"/>
    </xf>
    <xf numFmtId="0" fontId="12" fillId="7" borderId="1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right" wrapText="1"/>
    </xf>
    <xf numFmtId="166" fontId="17" fillId="0" borderId="1" xfId="711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/>
    </xf>
    <xf numFmtId="0" fontId="6" fillId="0" borderId="1" xfId="1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wrapText="1"/>
    </xf>
    <xf numFmtId="0" fontId="21" fillId="0" borderId="1" xfId="1" applyFont="1" applyFill="1" applyBorder="1" applyAlignment="1">
      <alignment horizontal="right" vertical="center" wrapText="1"/>
    </xf>
    <xf numFmtId="0" fontId="12" fillId="7" borderId="1" xfId="1" applyFont="1" applyFill="1" applyBorder="1" applyAlignment="1">
      <alignment horizontal="right" wrapText="1"/>
    </xf>
    <xf numFmtId="166" fontId="12" fillId="7" borderId="1" xfId="711" applyNumberFormat="1" applyFont="1" applyFill="1" applyBorder="1" applyAlignment="1">
      <alignment horizontal="right" wrapText="1"/>
    </xf>
    <xf numFmtId="0" fontId="12" fillId="7" borderId="1" xfId="1" applyFont="1" applyFill="1" applyBorder="1" applyAlignment="1">
      <alignment horizontal="right" vertical="center" wrapText="1"/>
    </xf>
    <xf numFmtId="0" fontId="17" fillId="7" borderId="1" xfId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right"/>
    </xf>
    <xf numFmtId="43" fontId="12" fillId="0" borderId="1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right" vertical="center" wrapText="1"/>
    </xf>
    <xf numFmtId="166" fontId="12" fillId="0" borderId="1" xfId="711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/>
    </xf>
    <xf numFmtId="166" fontId="12" fillId="0" borderId="4" xfId="711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right" vertical="center" wrapText="1"/>
    </xf>
    <xf numFmtId="0" fontId="25" fillId="0" borderId="0" xfId="0" applyFont="1" applyFill="1" applyAlignment="1">
      <alignment wrapText="1"/>
    </xf>
    <xf numFmtId="0" fontId="12" fillId="7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vertical="center" wrapText="1"/>
    </xf>
    <xf numFmtId="0" fontId="12" fillId="6" borderId="0" xfId="0" applyFont="1" applyFill="1" applyAlignment="1">
      <alignment horizontal="center" vertical="center"/>
    </xf>
    <xf numFmtId="43" fontId="12" fillId="6" borderId="0" xfId="0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7" fillId="0" borderId="1" xfId="1" applyFont="1" applyFill="1" applyBorder="1" applyAlignment="1">
      <alignment horizontal="right" vertical="center" wrapText="1"/>
    </xf>
    <xf numFmtId="166" fontId="10" fillId="0" borderId="1" xfId="711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vertical="center" wrapText="1"/>
    </xf>
    <xf numFmtId="43" fontId="12" fillId="0" borderId="0" xfId="0" applyNumberFormat="1" applyFont="1" applyFill="1" applyBorder="1" applyAlignment="1">
      <alignment vertical="center"/>
    </xf>
    <xf numFmtId="0" fontId="23" fillId="7" borderId="1" xfId="0" applyFont="1" applyFill="1" applyBorder="1" applyAlignment="1">
      <alignment horizontal="center" vertical="center"/>
    </xf>
    <xf numFmtId="43" fontId="23" fillId="7" borderId="1" xfId="0" applyNumberFormat="1" applyFont="1" applyFill="1" applyBorder="1" applyAlignment="1">
      <alignment vertical="center"/>
    </xf>
    <xf numFmtId="1" fontId="12" fillId="0" borderId="1" xfId="1" applyNumberFormat="1" applyFont="1" applyFill="1" applyBorder="1" applyAlignment="1">
      <alignment horizontal="right" wrapText="1"/>
    </xf>
    <xf numFmtId="1" fontId="12" fillId="0" borderId="1" xfId="1" applyNumberFormat="1" applyFont="1" applyFill="1" applyBorder="1" applyAlignment="1">
      <alignment horizontal="right" vertical="center" wrapText="1"/>
    </xf>
    <xf numFmtId="43" fontId="12" fillId="0" borderId="5" xfId="0" applyNumberFormat="1" applyFont="1" applyFill="1" applyBorder="1" applyAlignment="1">
      <alignment horizontal="right"/>
    </xf>
    <xf numFmtId="166" fontId="12" fillId="0" borderId="5" xfId="711" applyNumberFormat="1" applyFont="1" applyFill="1" applyBorder="1" applyAlignment="1">
      <alignment horizontal="right"/>
    </xf>
    <xf numFmtId="43" fontId="12" fillId="0" borderId="5" xfId="0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1" xfId="711" applyNumberFormat="1" applyFont="1" applyFill="1" applyBorder="1" applyAlignment="1">
      <alignment horizontal="right" wrapText="1"/>
    </xf>
    <xf numFmtId="166" fontId="2" fillId="0" borderId="1" xfId="711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right" wrapText="1"/>
    </xf>
    <xf numFmtId="0" fontId="12" fillId="0" borderId="0" xfId="0" applyFont="1" applyFill="1" applyAlignment="1">
      <alignment horizontal="right" vertical="center"/>
    </xf>
    <xf numFmtId="166" fontId="12" fillId="0" borderId="0" xfId="711" applyNumberFormat="1" applyFont="1" applyFill="1" applyAlignment="1">
      <alignment horizontal="right"/>
    </xf>
    <xf numFmtId="0" fontId="12" fillId="0" borderId="0" xfId="0" applyFont="1" applyFill="1" applyAlignment="1">
      <alignment horizontal="righ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12" fillId="9" borderId="1" xfId="1" applyFont="1" applyFill="1" applyBorder="1" applyAlignment="1">
      <alignment horizontal="right" wrapText="1"/>
    </xf>
    <xf numFmtId="0" fontId="6" fillId="0" borderId="1" xfId="1" applyFont="1" applyFill="1" applyBorder="1" applyAlignment="1">
      <alignment horizontal="right" wrapText="1"/>
    </xf>
    <xf numFmtId="0" fontId="12" fillId="0" borderId="4" xfId="1" applyFont="1" applyFill="1" applyBorder="1" applyAlignment="1">
      <alignment horizontal="right" wrapText="1"/>
    </xf>
    <xf numFmtId="0" fontId="12" fillId="8" borderId="1" xfId="1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3" fontId="12" fillId="0" borderId="6" xfId="0" applyNumberFormat="1" applyFont="1" applyFill="1" applyBorder="1" applyAlignment="1">
      <alignment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66" fontId="12" fillId="0" borderId="8" xfId="711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166" fontId="16" fillId="3" borderId="1" xfId="711" applyNumberFormat="1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left" vertical="center"/>
    </xf>
    <xf numFmtId="0" fontId="29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166" fontId="10" fillId="5" borderId="1" xfId="71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wrapText="1"/>
    </xf>
    <xf numFmtId="0" fontId="12" fillId="7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wrapText="1"/>
    </xf>
    <xf numFmtId="1" fontId="12" fillId="0" borderId="1" xfId="1" applyNumberFormat="1" applyFont="1" applyFill="1" applyBorder="1" applyAlignment="1">
      <alignment horizontal="center" wrapText="1"/>
    </xf>
    <xf numFmtId="166" fontId="2" fillId="0" borderId="1" xfId="711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horizontal="left" vertical="center" wrapText="1"/>
    </xf>
    <xf numFmtId="0" fontId="12" fillId="10" borderId="1" xfId="1" applyFont="1" applyFill="1" applyBorder="1" applyAlignment="1">
      <alignment horizontal="center" vertical="center" wrapText="1"/>
    </xf>
    <xf numFmtId="166" fontId="12" fillId="10" borderId="1" xfId="711" applyNumberFormat="1" applyFont="1" applyFill="1" applyBorder="1" applyAlignment="1">
      <alignment horizontal="right" wrapText="1"/>
    </xf>
    <xf numFmtId="0" fontId="12" fillId="10" borderId="1" xfId="0" applyFont="1" applyFill="1" applyBorder="1" applyAlignment="1">
      <alignment horizontal="center" wrapText="1"/>
    </xf>
    <xf numFmtId="0" fontId="12" fillId="10" borderId="1" xfId="1" applyFont="1" applyFill="1" applyBorder="1" applyAlignment="1">
      <alignment horizontal="right" vertical="center" wrapText="1"/>
    </xf>
    <xf numFmtId="0" fontId="10" fillId="10" borderId="1" xfId="0" applyFont="1" applyFill="1" applyBorder="1" applyAlignment="1">
      <alignment vertical="center"/>
    </xf>
    <xf numFmtId="43" fontId="12" fillId="10" borderId="1" xfId="0" applyNumberFormat="1" applyFont="1" applyFill="1" applyBorder="1" applyAlignment="1">
      <alignment vertical="center"/>
    </xf>
    <xf numFmtId="166" fontId="12" fillId="10" borderId="1" xfId="711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 vertical="center" wrapText="1"/>
    </xf>
    <xf numFmtId="0" fontId="12" fillId="10" borderId="1" xfId="0" applyFont="1" applyFill="1" applyBorder="1" applyAlignment="1">
      <alignment vertical="center"/>
    </xf>
    <xf numFmtId="0" fontId="23" fillId="10" borderId="1" xfId="1" applyFont="1" applyFill="1" applyBorder="1" applyAlignment="1">
      <alignment horizontal="center" vertical="center" wrapText="1"/>
    </xf>
    <xf numFmtId="43" fontId="23" fillId="10" borderId="1" xfId="0" applyNumberFormat="1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3" fontId="12" fillId="0" borderId="1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43" fontId="12" fillId="8" borderId="1" xfId="0" applyNumberFormat="1" applyFont="1" applyFill="1" applyBorder="1" applyAlignment="1">
      <alignment horizontal="center" wrapText="1"/>
    </xf>
    <xf numFmtId="43" fontId="12" fillId="0" borderId="5" xfId="0" applyNumberFormat="1" applyFont="1" applyFill="1" applyBorder="1" applyAlignment="1">
      <alignment horizontal="center" wrapText="1"/>
    </xf>
    <xf numFmtId="166" fontId="12" fillId="0" borderId="1" xfId="711" applyNumberFormat="1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</cellXfs>
  <cellStyles count="3544">
    <cellStyle name="Comma" xfId="711" builtinId="3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1422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1421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2977" builtinId="9" hidden="1"/>
    <cellStyle name="Followed Hyperlink" xfId="2979" builtinId="9" hidden="1"/>
    <cellStyle name="Followed Hyperlink" xfId="2981" builtinId="9" hidden="1"/>
    <cellStyle name="Followed Hyperlink" xfId="2983" builtinId="9" hidden="1"/>
    <cellStyle name="Followed Hyperlink" xfId="2985" builtinId="9" hidden="1"/>
    <cellStyle name="Followed Hyperlink" xfId="2987" builtinId="9" hidden="1"/>
    <cellStyle name="Followed Hyperlink" xfId="2989" builtinId="9" hidden="1"/>
    <cellStyle name="Followed Hyperlink" xfId="2991" builtinId="9" hidden="1"/>
    <cellStyle name="Followed Hyperlink" xfId="2993" builtinId="9" hidden="1"/>
    <cellStyle name="Followed Hyperlink" xfId="2995" builtinId="9" hidden="1"/>
    <cellStyle name="Followed Hyperlink" xfId="2997" builtinId="9" hidden="1"/>
    <cellStyle name="Followed Hyperlink" xfId="2999" builtinId="9" hidden="1"/>
    <cellStyle name="Followed Hyperlink" xfId="3001" builtinId="9" hidden="1"/>
    <cellStyle name="Followed Hyperlink" xfId="3003" builtinId="9" hidden="1"/>
    <cellStyle name="Followed Hyperlink" xfId="3005" builtinId="9" hidden="1"/>
    <cellStyle name="Followed Hyperlink" xfId="3007" builtinId="9" hidden="1"/>
    <cellStyle name="Followed Hyperlink" xfId="3009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1" builtinId="9" hidden="1"/>
    <cellStyle name="Followed Hyperlink" xfId="3173" builtinId="9" hidden="1"/>
    <cellStyle name="Followed Hyperlink" xfId="3175" builtinId="9" hidden="1"/>
    <cellStyle name="Followed Hyperlink" xfId="3177" builtinId="9" hidden="1"/>
    <cellStyle name="Followed Hyperlink" xfId="3179" builtinId="9" hidden="1"/>
    <cellStyle name="Followed Hyperlink" xfId="3181" builtinId="9" hidden="1"/>
    <cellStyle name="Followed Hyperlink" xfId="3183" builtinId="9" hidden="1"/>
    <cellStyle name="Followed Hyperlink" xfId="3185" builtinId="9" hidden="1"/>
    <cellStyle name="Followed Hyperlink" xfId="3187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2976" builtinId="8" hidden="1"/>
    <cellStyle name="Hyperlink" xfId="2978" builtinId="8" hidden="1"/>
    <cellStyle name="Hyperlink" xfId="2980" builtinId="8" hidden="1"/>
    <cellStyle name="Hyperlink" xfId="2982" builtinId="8" hidden="1"/>
    <cellStyle name="Hyperlink" xfId="2984" builtinId="8" hidden="1"/>
    <cellStyle name="Hyperlink" xfId="2986" builtinId="8" hidden="1"/>
    <cellStyle name="Hyperlink" xfId="2988" builtinId="8" hidden="1"/>
    <cellStyle name="Hyperlink" xfId="2990" builtinId="8" hidden="1"/>
    <cellStyle name="Hyperlink" xfId="2992" builtinId="8" hidden="1"/>
    <cellStyle name="Hyperlink" xfId="2994" builtinId="8" hidden="1"/>
    <cellStyle name="Hyperlink" xfId="2996" builtinId="8" hidden="1"/>
    <cellStyle name="Hyperlink" xfId="2998" builtinId="8" hidden="1"/>
    <cellStyle name="Hyperlink" xfId="3000" builtinId="8" hidden="1"/>
    <cellStyle name="Hyperlink" xfId="3002" builtinId="8" hidden="1"/>
    <cellStyle name="Hyperlink" xfId="3004" builtinId="8" hidden="1"/>
    <cellStyle name="Hyperlink" xfId="3006" builtinId="8" hidden="1"/>
    <cellStyle name="Hyperlink" xfId="3008" builtinId="8" hidden="1"/>
    <cellStyle name="Hyperlink" xfId="3010" builtinId="8" hidden="1"/>
    <cellStyle name="Hyperlink" xfId="3012" builtinId="8" hidden="1"/>
    <cellStyle name="Hyperlink" xfId="3014" builtinId="8" hidden="1"/>
    <cellStyle name="Hyperlink" xfId="3016" builtinId="8" hidden="1"/>
    <cellStyle name="Hyperlink" xfId="3018" builtinId="8" hidden="1"/>
    <cellStyle name="Hyperlink" xfId="3020" builtinId="8" hidden="1"/>
    <cellStyle name="Hyperlink" xfId="3022" builtinId="8" hidden="1"/>
    <cellStyle name="Hyperlink" xfId="3024" builtinId="8" hidden="1"/>
    <cellStyle name="Hyperlink" xfId="3026" builtinId="8" hidden="1"/>
    <cellStyle name="Hyperlink" xfId="3028" builtinId="8" hidden="1"/>
    <cellStyle name="Hyperlink" xfId="3030" builtinId="8" hidden="1"/>
    <cellStyle name="Hyperlink" xfId="3032" builtinId="8" hidden="1"/>
    <cellStyle name="Hyperlink" xfId="3034" builtinId="8" hidden="1"/>
    <cellStyle name="Hyperlink" xfId="3036" builtinId="8" hidden="1"/>
    <cellStyle name="Hyperlink" xfId="3038" builtinId="8" hidden="1"/>
    <cellStyle name="Hyperlink" xfId="3040" builtinId="8" hidden="1"/>
    <cellStyle name="Hyperlink" xfId="3042" builtinId="8" hidden="1"/>
    <cellStyle name="Hyperlink" xfId="3044" builtinId="8" hidden="1"/>
    <cellStyle name="Hyperlink" xfId="3046" builtinId="8" hidden="1"/>
    <cellStyle name="Hyperlink" xfId="3048" builtinId="8" hidden="1"/>
    <cellStyle name="Hyperlink" xfId="3050" builtinId="8" hidden="1"/>
    <cellStyle name="Hyperlink" xfId="3052" builtinId="8" hidden="1"/>
    <cellStyle name="Hyperlink" xfId="3054" builtinId="8" hidden="1"/>
    <cellStyle name="Hyperlink" xfId="3056" builtinId="8" hidden="1"/>
    <cellStyle name="Hyperlink" xfId="3058" builtinId="8" hidden="1"/>
    <cellStyle name="Hyperlink" xfId="3060" builtinId="8" hidden="1"/>
    <cellStyle name="Hyperlink" xfId="3062" builtinId="8" hidden="1"/>
    <cellStyle name="Hyperlink" xfId="3064" builtinId="8" hidden="1"/>
    <cellStyle name="Hyperlink" xfId="3066" builtinId="8" hidden="1"/>
    <cellStyle name="Hyperlink" xfId="3068" builtinId="8" hidden="1"/>
    <cellStyle name="Hyperlink" xfId="3070" builtinId="8" hidden="1"/>
    <cellStyle name="Hyperlink" xfId="3072" builtinId="8" hidden="1"/>
    <cellStyle name="Hyperlink" xfId="3074" builtinId="8" hidden="1"/>
    <cellStyle name="Hyperlink" xfId="3076" builtinId="8" hidden="1"/>
    <cellStyle name="Hyperlink" xfId="3078" builtinId="8" hidden="1"/>
    <cellStyle name="Hyperlink" xfId="3080" builtinId="8" hidden="1"/>
    <cellStyle name="Hyperlink" xfId="3082" builtinId="8" hidden="1"/>
    <cellStyle name="Hyperlink" xfId="3084" builtinId="8" hidden="1"/>
    <cellStyle name="Hyperlink" xfId="3086" builtinId="8" hidden="1"/>
    <cellStyle name="Hyperlink" xfId="3088" builtinId="8" hidden="1"/>
    <cellStyle name="Hyperlink" xfId="3090" builtinId="8" hidden="1"/>
    <cellStyle name="Hyperlink" xfId="3092" builtinId="8" hidden="1"/>
    <cellStyle name="Hyperlink" xfId="3094" builtinId="8" hidden="1"/>
    <cellStyle name="Hyperlink" xfId="3096" builtinId="8" hidden="1"/>
    <cellStyle name="Hyperlink" xfId="3098" builtinId="8" hidden="1"/>
    <cellStyle name="Hyperlink" xfId="3100" builtinId="8" hidden="1"/>
    <cellStyle name="Hyperlink" xfId="3102" builtinId="8" hidden="1"/>
    <cellStyle name="Hyperlink" xfId="3104" builtinId="8" hidden="1"/>
    <cellStyle name="Hyperlink" xfId="3106" builtinId="8" hidden="1"/>
    <cellStyle name="Hyperlink" xfId="3108" builtinId="8" hidden="1"/>
    <cellStyle name="Hyperlink" xfId="3110" builtinId="8" hidden="1"/>
    <cellStyle name="Hyperlink" xfId="3112" builtinId="8" hidden="1"/>
    <cellStyle name="Hyperlink" xfId="3114" builtinId="8" hidden="1"/>
    <cellStyle name="Hyperlink" xfId="3116" builtinId="8" hidden="1"/>
    <cellStyle name="Hyperlink" xfId="3118" builtinId="8" hidden="1"/>
    <cellStyle name="Hyperlink" xfId="3120" builtinId="8" hidden="1"/>
    <cellStyle name="Hyperlink" xfId="3122" builtinId="8" hidden="1"/>
    <cellStyle name="Hyperlink" xfId="3124" builtinId="8" hidden="1"/>
    <cellStyle name="Hyperlink" xfId="3126" builtinId="8" hidden="1"/>
    <cellStyle name="Hyperlink" xfId="3128" builtinId="8" hidden="1"/>
    <cellStyle name="Hyperlink" xfId="3130" builtinId="8" hidden="1"/>
    <cellStyle name="Hyperlink" xfId="3132" builtinId="8" hidden="1"/>
    <cellStyle name="Hyperlink" xfId="3134" builtinId="8" hidden="1"/>
    <cellStyle name="Hyperlink" xfId="3136" builtinId="8" hidden="1"/>
    <cellStyle name="Hyperlink" xfId="3138" builtinId="8" hidden="1"/>
    <cellStyle name="Hyperlink" xfId="3140" builtinId="8" hidden="1"/>
    <cellStyle name="Hyperlink" xfId="3142" builtinId="8" hidden="1"/>
    <cellStyle name="Hyperlink" xfId="3144" builtinId="8" hidden="1"/>
    <cellStyle name="Hyperlink" xfId="3146" builtinId="8" hidden="1"/>
    <cellStyle name="Hyperlink" xfId="3148" builtinId="8" hidden="1"/>
    <cellStyle name="Hyperlink" xfId="3150" builtinId="8" hidden="1"/>
    <cellStyle name="Hyperlink" xfId="3152" builtinId="8" hidden="1"/>
    <cellStyle name="Hyperlink" xfId="3154" builtinId="8" hidden="1"/>
    <cellStyle name="Hyperlink" xfId="3156" builtinId="8" hidden="1"/>
    <cellStyle name="Hyperlink" xfId="3158" builtinId="8" hidden="1"/>
    <cellStyle name="Hyperlink" xfId="3160" builtinId="8" hidden="1"/>
    <cellStyle name="Hyperlink" xfId="3162" builtinId="8" hidden="1"/>
    <cellStyle name="Hyperlink" xfId="3164" builtinId="8" hidden="1"/>
    <cellStyle name="Hyperlink" xfId="3166" builtinId="8" hidden="1"/>
    <cellStyle name="Hyperlink" xfId="3168" builtinId="8" hidden="1"/>
    <cellStyle name="Hyperlink" xfId="3170" builtinId="8" hidden="1"/>
    <cellStyle name="Hyperlink" xfId="3172" builtinId="8" hidden="1"/>
    <cellStyle name="Hyperlink" xfId="3174" builtinId="8" hidden="1"/>
    <cellStyle name="Hyperlink" xfId="3176" builtinId="8" hidden="1"/>
    <cellStyle name="Hyperlink" xfId="3178" builtinId="8" hidden="1"/>
    <cellStyle name="Hyperlink" xfId="3180" builtinId="8" hidden="1"/>
    <cellStyle name="Hyperlink" xfId="3182" builtinId="8" hidden="1"/>
    <cellStyle name="Hyperlink" xfId="3184" builtinId="8" hidden="1"/>
    <cellStyle name="Hyperlink" xfId="3186" builtinId="8" hidden="1"/>
    <cellStyle name="Hyperlink" xfId="3188" builtinId="8" hidden="1"/>
    <cellStyle name="Hyperlink" xfId="3190" builtinId="8" hidden="1"/>
    <cellStyle name="Hyperlink" xfId="3192" builtinId="8" hidden="1"/>
    <cellStyle name="Hyperlink" xfId="3194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3216" builtinId="8" hidden="1"/>
    <cellStyle name="Hyperlink" xfId="3218" builtinId="8" hidden="1"/>
    <cellStyle name="Hyperlink" xfId="3220" builtinId="8" hidden="1"/>
    <cellStyle name="Hyperlink" xfId="3222" builtinId="8" hidden="1"/>
    <cellStyle name="Hyperlink" xfId="3224" builtinId="8" hidden="1"/>
    <cellStyle name="Hyperlink" xfId="3226" builtinId="8" hidden="1"/>
    <cellStyle name="Hyperlink" xfId="3228" builtinId="8" hidden="1"/>
    <cellStyle name="Hyperlink" xfId="3230" builtinId="8" hidden="1"/>
    <cellStyle name="Hyperlink" xfId="3232" builtinId="8" hidden="1"/>
    <cellStyle name="Hyperlink" xfId="3234" builtinId="8" hidden="1"/>
    <cellStyle name="Hyperlink" xfId="3236" builtinId="8" hidden="1"/>
    <cellStyle name="Hyperlink" xfId="3238" builtinId="8" hidden="1"/>
    <cellStyle name="Hyperlink" xfId="3240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Normal" xfId="0" builtinId="0"/>
    <cellStyle name="Normal 2" xfId="1"/>
    <cellStyle name="Normal 4" xfId="4"/>
  </cellStyles>
  <dxfs count="0"/>
  <tableStyles count="0" defaultTableStyle="TableStyleMedium9" defaultPivotStyle="PivotStyleLight16"/>
  <colors>
    <mruColors>
      <color rgb="FF0000FF"/>
      <color rgb="FFFF00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mag.en.taiwantrade.com/product/spiral-mixer-1118984.html" TargetMode="External"/><Relationship Id="rId13" Type="http://schemas.openxmlformats.org/officeDocument/2006/relationships/hyperlink" Target="https://www.maran-pro.com/en/electrolux/modular-cooking/900xp/electric-ranges/391041/" TargetMode="External"/><Relationship Id="rId3" Type="http://schemas.openxmlformats.org/officeDocument/2006/relationships/hyperlink" Target="https://www.kiroskay.co.il/wp-content/uploads/2018/09/rn-cm61e.pdf" TargetMode="External"/><Relationship Id="rId7" Type="http://schemas.openxmlformats.org/officeDocument/2006/relationships/hyperlink" Target="https://chanmag.en.taiwantrade.com/product/39459" TargetMode="External"/><Relationship Id="rId12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atelierduchef.com/en/oven-combi-type-61-240v-1ph" TargetMode="External"/><Relationship Id="rId16" Type="http://schemas.openxmlformats.org/officeDocument/2006/relationships/hyperlink" Target="https://www.ecomaxbyhobart.com/products/warewashing/glasswashers/product?tx_ecomaxproduct_productdetail%5Bmodel%5D=1&amp;cHash=01c45be17eb8b54bf50b23ed90b5794c" TargetMode="External"/><Relationship Id="rId1" Type="http://schemas.openxmlformats.org/officeDocument/2006/relationships/hyperlink" Target="https://www.247cateringsupplies.co.uk/rational-311-311-variocooking-centre-multificiency" TargetMode="External"/><Relationship Id="rId6" Type="http://schemas.openxmlformats.org/officeDocument/2006/relationships/hyperlink" Target="https://www.sydneycommercialkitchens.com.au/brands/lincoln/Lincoln-digital-countertop-impinger-series-electric-conveyor-oven-2504-1" TargetMode="External"/><Relationship Id="rId11" Type="http://schemas.openxmlformats.org/officeDocument/2006/relationships/hyperlink" Target="https://www.dksh.com/global-en/products/hos/rational-selfcookingcenter-5senses-xs" TargetMode="External"/><Relationship Id="rId5" Type="http://schemas.openxmlformats.org/officeDocument/2006/relationships/hyperlink" Target="https://www.dksh.com/global-en/products/hos/welbilt-es-series" TargetMode="External"/><Relationship Id="rId15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0" Type="http://schemas.openxmlformats.org/officeDocument/2006/relationships/hyperlink" Target="https://www.ecomaxbyhobart.com/products/warewashing/hood-type-dishwashers" TargetMode="External"/><Relationship Id="rId4" Type="http://schemas.openxmlformats.org/officeDocument/2006/relationships/hyperlink" Target="https://www.rational-online.com/portalcontent/club/fs4c/media/files/scc_since_09_2016/brochures/scc_brochure/80.23.400_US_CALIFORNIA_V-02.2_SCC_Brochure.pdf" TargetMode="External"/><Relationship Id="rId9" Type="http://schemas.openxmlformats.org/officeDocument/2006/relationships/hyperlink" Target="https://www.hobart.com.sg/site/upload/product/1466/attachment/web_PR-655N-K-e_CS.pdf" TargetMode="External"/><Relationship Id="rId14" Type="http://schemas.openxmlformats.org/officeDocument/2006/relationships/hyperlink" Target="http://forbesprowatersolutions.com/Aquaguard_SkidMountedROPlant.ph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mag.en.taiwantrade.com/product/spiral-mixer-1118984.html" TargetMode="External"/><Relationship Id="rId13" Type="http://schemas.openxmlformats.org/officeDocument/2006/relationships/hyperlink" Target="https://www.maran-pro.com/en/electrolux/modular-cooking/900xp/electric-ranges/391041/" TargetMode="External"/><Relationship Id="rId3" Type="http://schemas.openxmlformats.org/officeDocument/2006/relationships/hyperlink" Target="https://www.kiroskay.co.il/wp-content/uploads/2018/09/rn-cm61e.pdf" TargetMode="External"/><Relationship Id="rId7" Type="http://schemas.openxmlformats.org/officeDocument/2006/relationships/hyperlink" Target="https://chanmag.en.taiwantrade.com/product/39459" TargetMode="External"/><Relationship Id="rId12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atelierduchef.com/en/oven-combi-type-61-240v-1ph" TargetMode="External"/><Relationship Id="rId16" Type="http://schemas.openxmlformats.org/officeDocument/2006/relationships/hyperlink" Target="https://www.ecomaxbyhobart.com/products/warewashing/glasswashers/product?tx_ecomaxproduct_productdetail%5Bmodel%5D=1&amp;cHash=01c45be17eb8b54bf50b23ed90b5794c" TargetMode="External"/><Relationship Id="rId1" Type="http://schemas.openxmlformats.org/officeDocument/2006/relationships/hyperlink" Target="https://www.247cateringsupplies.co.uk/rational-311-311-variocooking-centre-multificiency" TargetMode="External"/><Relationship Id="rId6" Type="http://schemas.openxmlformats.org/officeDocument/2006/relationships/hyperlink" Target="https://www.sydneycommercialkitchens.com.au/brands/lincoln/Lincoln-digital-countertop-impinger-series-electric-conveyor-oven-2504-1" TargetMode="External"/><Relationship Id="rId11" Type="http://schemas.openxmlformats.org/officeDocument/2006/relationships/hyperlink" Target="https://www.dksh.com/global-en/products/hos/rational-selfcookingcenter-5senses-xs" TargetMode="External"/><Relationship Id="rId5" Type="http://schemas.openxmlformats.org/officeDocument/2006/relationships/hyperlink" Target="https://www.dksh.com/global-en/products/hos/welbilt-es-series" TargetMode="External"/><Relationship Id="rId15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0" Type="http://schemas.openxmlformats.org/officeDocument/2006/relationships/hyperlink" Target="https://www.ecomaxbyhobart.com/products/warewashing/hood-type-dishwashers" TargetMode="External"/><Relationship Id="rId4" Type="http://schemas.openxmlformats.org/officeDocument/2006/relationships/hyperlink" Target="https://www.rational-online.com/portalcontent/club/fs4c/media/files/scc_since_09_2016/brochures/scc_brochure/80.23.400_US_CALIFORNIA_V-02.2_SCC_Brochure.pdf" TargetMode="External"/><Relationship Id="rId9" Type="http://schemas.openxmlformats.org/officeDocument/2006/relationships/hyperlink" Target="https://www.hobart.com.sg/site/upload/product/1466/attachment/web_PR-655N-K-e_CS.pdf" TargetMode="External"/><Relationship Id="rId14" Type="http://schemas.openxmlformats.org/officeDocument/2006/relationships/hyperlink" Target="http://forbesprowatersolutions.com/Aquaguard_SkidMountedROPlan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5"/>
  <sheetViews>
    <sheetView tabSelected="1" zoomScale="113" zoomScalePageLayoutView="125" workbookViewId="0">
      <selection activeCell="B1" sqref="B1"/>
    </sheetView>
  </sheetViews>
  <sheetFormatPr defaultColWidth="9.15234375" defaultRowHeight="15.9"/>
  <cols>
    <col min="1" max="1" width="10.4609375" style="22" bestFit="1" customWidth="1"/>
    <col min="2" max="2" width="63.4609375" style="1" customWidth="1"/>
    <col min="3" max="3" width="11.3046875" style="37" customWidth="1"/>
    <col min="4" max="5" width="8.84375" style="167" customWidth="1"/>
    <col min="6" max="6" width="9.3046875" style="33" customWidth="1"/>
    <col min="7" max="7" width="9.15234375" style="33" customWidth="1"/>
    <col min="8" max="8" width="11" style="33" customWidth="1"/>
    <col min="9" max="9" width="22.3046875" style="33" bestFit="1" customWidth="1"/>
    <col min="10" max="10" width="21.69140625" style="44" customWidth="1"/>
    <col min="11" max="11" width="12.84375" style="58" customWidth="1"/>
    <col min="12" max="12" width="30.69140625" style="281" customWidth="1"/>
    <col min="13" max="13" width="33" style="64" customWidth="1"/>
    <col min="14" max="14" width="20" style="22" hidden="1" customWidth="1"/>
    <col min="15" max="15" width="8.69140625" style="22" hidden="1" customWidth="1"/>
    <col min="16" max="16" width="14.4609375" style="22" hidden="1" customWidth="1"/>
    <col min="17" max="17" width="9.15234375" style="30" hidden="1" customWidth="1"/>
    <col min="18" max="18" width="11.84375" style="22" hidden="1" customWidth="1"/>
    <col min="19" max="19" width="6.4609375" style="22" hidden="1" customWidth="1"/>
    <col min="20" max="21" width="8.84375" style="22" hidden="1" customWidth="1"/>
    <col min="22" max="22" width="24.84375" style="1" customWidth="1"/>
    <col min="23" max="16384" width="9.15234375" style="1"/>
  </cols>
  <sheetData>
    <row r="1" spans="1:45" ht="22.75">
      <c r="A1" s="254">
        <v>45497</v>
      </c>
      <c r="B1" s="253" t="s">
        <v>425</v>
      </c>
      <c r="C1" s="34"/>
      <c r="D1" s="201"/>
      <c r="E1" s="201"/>
      <c r="F1" s="286" t="s">
        <v>424</v>
      </c>
      <c r="G1" s="287"/>
      <c r="H1" s="287"/>
      <c r="I1" s="287"/>
      <c r="J1" s="287"/>
      <c r="K1" s="287"/>
      <c r="L1" s="288"/>
      <c r="M1" s="62"/>
      <c r="N1" s="94"/>
      <c r="O1" s="94"/>
      <c r="P1" s="94"/>
      <c r="R1" s="28"/>
      <c r="S1" s="28"/>
      <c r="T1" s="28"/>
      <c r="U1" s="28"/>
    </row>
    <row r="2" spans="1:45" s="49" customFormat="1" ht="35.25" customHeight="1">
      <c r="A2" s="45" t="s">
        <v>78</v>
      </c>
      <c r="B2" s="46" t="s">
        <v>79</v>
      </c>
      <c r="C2" s="47" t="s">
        <v>290</v>
      </c>
      <c r="D2" s="234" t="s">
        <v>83</v>
      </c>
      <c r="E2" s="202"/>
      <c r="F2" s="283" t="s">
        <v>80</v>
      </c>
      <c r="G2" s="284"/>
      <c r="H2" s="285"/>
      <c r="I2" s="236" t="s">
        <v>81</v>
      </c>
      <c r="J2" s="237" t="s">
        <v>82</v>
      </c>
      <c r="K2" s="238" t="s">
        <v>271</v>
      </c>
      <c r="L2" s="63" t="s">
        <v>269</v>
      </c>
      <c r="M2" s="63" t="s">
        <v>338</v>
      </c>
      <c r="N2" s="48" t="s">
        <v>84</v>
      </c>
      <c r="O2" s="48"/>
      <c r="P2" s="48"/>
      <c r="Q2" s="30"/>
      <c r="R2" s="48" t="s">
        <v>85</v>
      </c>
      <c r="S2" s="48"/>
      <c r="T2" s="48"/>
      <c r="U2" s="48"/>
    </row>
    <row r="3" spans="1:45" ht="31.75">
      <c r="A3" s="7"/>
      <c r="B3" s="6"/>
      <c r="C3" s="35" t="s">
        <v>86</v>
      </c>
      <c r="D3" s="235" t="s">
        <v>87</v>
      </c>
      <c r="E3" s="235" t="s">
        <v>88</v>
      </c>
      <c r="F3" s="31"/>
      <c r="G3" s="31"/>
      <c r="H3" s="31"/>
      <c r="I3" s="31"/>
      <c r="J3" s="42"/>
      <c r="K3" s="56"/>
      <c r="L3" s="236"/>
      <c r="M3" s="42"/>
      <c r="N3" s="8" t="s">
        <v>89</v>
      </c>
      <c r="O3" s="8" t="s">
        <v>90</v>
      </c>
      <c r="P3" s="8" t="s">
        <v>91</v>
      </c>
      <c r="Q3" s="8" t="s">
        <v>90</v>
      </c>
      <c r="R3" s="9" t="s">
        <v>92</v>
      </c>
      <c r="S3" s="9" t="s">
        <v>93</v>
      </c>
      <c r="T3" s="9" t="s">
        <v>94</v>
      </c>
      <c r="U3" s="9" t="s">
        <v>95</v>
      </c>
    </row>
    <row r="4" spans="1:45" ht="30.9" hidden="1">
      <c r="A4" s="41" t="s">
        <v>96</v>
      </c>
      <c r="B4" s="29"/>
      <c r="C4" s="36"/>
      <c r="D4" s="203"/>
      <c r="E4" s="203"/>
      <c r="F4" s="32"/>
      <c r="G4" s="32"/>
      <c r="H4" s="32"/>
      <c r="I4" s="32"/>
      <c r="J4" s="43"/>
      <c r="K4" s="57"/>
      <c r="L4" s="240"/>
      <c r="M4" s="43"/>
      <c r="N4" s="29"/>
      <c r="O4" s="29"/>
      <c r="P4" s="29"/>
      <c r="R4" s="29"/>
      <c r="S4" s="29"/>
      <c r="T4" s="29"/>
      <c r="U4" s="29"/>
    </row>
    <row r="5" spans="1:45" s="73" customFormat="1" ht="20.6" hidden="1">
      <c r="A5" s="65"/>
      <c r="B5" s="112" t="s">
        <v>14</v>
      </c>
      <c r="C5" s="66"/>
      <c r="D5" s="67"/>
      <c r="E5" s="67"/>
      <c r="F5" s="67"/>
      <c r="G5" s="67"/>
      <c r="H5" s="67"/>
      <c r="I5" s="67"/>
      <c r="J5" s="68"/>
      <c r="K5" s="69"/>
      <c r="L5" s="269"/>
      <c r="M5" s="70"/>
      <c r="N5" s="65"/>
      <c r="O5" s="65"/>
      <c r="P5" s="65"/>
      <c r="Q5" s="71"/>
      <c r="R5" s="65"/>
      <c r="S5" s="65"/>
      <c r="T5" s="65"/>
      <c r="U5" s="6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s="132" customFormat="1" hidden="1">
      <c r="A6" s="120">
        <v>1</v>
      </c>
      <c r="B6" s="115" t="s">
        <v>364</v>
      </c>
      <c r="C6" s="122" t="s">
        <v>167</v>
      </c>
      <c r="D6" s="121">
        <v>50</v>
      </c>
      <c r="E6" s="121" t="e">
        <f>D6*C6</f>
        <v>#VALUE!</v>
      </c>
      <c r="F6" s="143"/>
      <c r="G6" s="143"/>
      <c r="H6" s="143"/>
      <c r="I6" s="121" t="s">
        <v>210</v>
      </c>
      <c r="J6" s="121" t="s">
        <v>211</v>
      </c>
      <c r="K6" s="122" t="s">
        <v>167</v>
      </c>
      <c r="L6" s="249"/>
      <c r="M6" s="128"/>
      <c r="N6" s="131">
        <v>0.25</v>
      </c>
      <c r="O6" s="125" t="e">
        <f>N6*K6</f>
        <v>#VALUE!</v>
      </c>
      <c r="P6" s="131"/>
      <c r="Q6" s="125"/>
      <c r="R6" s="131"/>
      <c r="S6" s="131"/>
      <c r="T6" s="131"/>
      <c r="U6" s="131"/>
    </row>
    <row r="7" spans="1:45" hidden="1">
      <c r="A7" s="105">
        <v>2</v>
      </c>
      <c r="B7" s="10" t="s">
        <v>356</v>
      </c>
      <c r="C7" s="87">
        <v>1</v>
      </c>
      <c r="D7" s="86"/>
      <c r="E7" s="86"/>
      <c r="F7" s="117">
        <v>1000</v>
      </c>
      <c r="G7" s="117">
        <v>500</v>
      </c>
      <c r="H7" s="117">
        <v>1200</v>
      </c>
      <c r="I7" s="86"/>
      <c r="J7" s="86" t="s">
        <v>270</v>
      </c>
      <c r="K7" s="87">
        <v>1</v>
      </c>
      <c r="L7" s="239"/>
      <c r="M7" s="89"/>
      <c r="N7" s="105"/>
      <c r="O7" s="105"/>
      <c r="P7" s="105"/>
      <c r="Q7" s="108"/>
      <c r="R7" s="105"/>
      <c r="S7" s="105"/>
      <c r="T7" s="105"/>
      <c r="U7" s="105"/>
    </row>
    <row r="8" spans="1:45" hidden="1">
      <c r="A8" s="105">
        <v>3</v>
      </c>
      <c r="B8" s="10" t="s">
        <v>74</v>
      </c>
      <c r="C8" s="87">
        <v>3</v>
      </c>
      <c r="D8" s="86">
        <v>25</v>
      </c>
      <c r="E8" s="86">
        <f>D8*C8</f>
        <v>75</v>
      </c>
      <c r="F8" s="86">
        <v>485</v>
      </c>
      <c r="G8" s="86">
        <v>510</v>
      </c>
      <c r="H8" s="86">
        <v>945</v>
      </c>
      <c r="I8" s="86" t="s">
        <v>291</v>
      </c>
      <c r="J8" s="86" t="s">
        <v>292</v>
      </c>
      <c r="K8" s="87">
        <v>3</v>
      </c>
      <c r="L8" s="239"/>
      <c r="M8" s="89"/>
      <c r="N8" s="105"/>
      <c r="O8" s="106">
        <f>N8*C8</f>
        <v>0</v>
      </c>
      <c r="P8" s="105"/>
      <c r="Q8" s="108"/>
      <c r="R8" s="105"/>
      <c r="S8" s="105"/>
      <c r="T8" s="105"/>
      <c r="U8" s="105"/>
    </row>
    <row r="9" spans="1:45" s="2" customFormat="1" hidden="1">
      <c r="A9" s="105">
        <v>4</v>
      </c>
      <c r="B9" s="4" t="s">
        <v>97</v>
      </c>
      <c r="C9" s="87">
        <v>4</v>
      </c>
      <c r="D9" s="92">
        <v>54</v>
      </c>
      <c r="E9" s="86">
        <f>D9*C9</f>
        <v>216</v>
      </c>
      <c r="F9" s="86">
        <v>1200</v>
      </c>
      <c r="G9" s="86">
        <v>450</v>
      </c>
      <c r="H9" s="86">
        <v>1500</v>
      </c>
      <c r="I9" s="86"/>
      <c r="J9" s="86" t="s">
        <v>270</v>
      </c>
      <c r="K9" s="87">
        <v>4</v>
      </c>
      <c r="L9" s="239"/>
      <c r="M9" s="89"/>
      <c r="N9" s="107"/>
      <c r="O9" s="106">
        <f>N9*C9</f>
        <v>0</v>
      </c>
      <c r="P9" s="107"/>
      <c r="Q9" s="108"/>
      <c r="R9" s="107"/>
      <c r="S9" s="107"/>
      <c r="T9" s="107"/>
      <c r="U9" s="107"/>
      <c r="V9" s="11"/>
      <c r="W9" s="11"/>
    </row>
    <row r="10" spans="1:45" s="2" customFormat="1" hidden="1">
      <c r="A10" s="105">
        <v>5</v>
      </c>
      <c r="B10" s="4" t="s">
        <v>19</v>
      </c>
      <c r="C10" s="87">
        <v>2</v>
      </c>
      <c r="D10" s="92"/>
      <c r="E10" s="86"/>
      <c r="F10" s="92">
        <v>700</v>
      </c>
      <c r="G10" s="93">
        <v>500</v>
      </c>
      <c r="H10" s="118">
        <v>300</v>
      </c>
      <c r="I10" s="86"/>
      <c r="J10" s="86" t="s">
        <v>270</v>
      </c>
      <c r="K10" s="87">
        <v>2</v>
      </c>
      <c r="L10" s="239"/>
      <c r="M10" s="89"/>
      <c r="N10" s="107"/>
      <c r="O10" s="106"/>
      <c r="P10" s="107"/>
      <c r="Q10" s="108"/>
      <c r="R10" s="107"/>
      <c r="S10" s="107"/>
      <c r="T10" s="107"/>
      <c r="U10" s="107"/>
      <c r="V10" s="11"/>
      <c r="W10" s="11"/>
    </row>
    <row r="11" spans="1:45" s="2" customFormat="1" hidden="1">
      <c r="A11" s="105">
        <v>6</v>
      </c>
      <c r="B11" s="10" t="s">
        <v>98</v>
      </c>
      <c r="C11" s="87">
        <v>1</v>
      </c>
      <c r="D11" s="86">
        <v>60</v>
      </c>
      <c r="E11" s="86">
        <f>D11*C11</f>
        <v>60</v>
      </c>
      <c r="F11" s="86">
        <v>560</v>
      </c>
      <c r="G11" s="86">
        <v>820</v>
      </c>
      <c r="H11" s="86">
        <v>1716</v>
      </c>
      <c r="I11" s="86" t="s">
        <v>242</v>
      </c>
      <c r="J11" s="86" t="s">
        <v>241</v>
      </c>
      <c r="K11" s="87">
        <v>1</v>
      </c>
      <c r="L11" s="239" t="s">
        <v>282</v>
      </c>
      <c r="M11" s="88"/>
      <c r="N11" s="105">
        <v>1.03</v>
      </c>
      <c r="O11" s="108">
        <f>N11*K11</f>
        <v>1.03</v>
      </c>
      <c r="P11" s="105"/>
      <c r="Q11" s="108"/>
      <c r="R11" s="105"/>
      <c r="S11" s="105"/>
      <c r="T11" s="105" t="s">
        <v>99</v>
      </c>
      <c r="U11" s="105" t="s">
        <v>100</v>
      </c>
      <c r="V11" s="11"/>
      <c r="W11" s="11"/>
    </row>
    <row r="12" spans="1:45" s="2" customFormat="1" ht="43.5" hidden="1" customHeight="1">
      <c r="A12" s="105" t="s">
        <v>10</v>
      </c>
      <c r="B12" s="10" t="s">
        <v>98</v>
      </c>
      <c r="C12" s="87">
        <v>1</v>
      </c>
      <c r="D12" s="86"/>
      <c r="E12" s="86"/>
      <c r="F12" s="86">
        <f>760</f>
        <v>760</v>
      </c>
      <c r="G12" s="86">
        <v>860</v>
      </c>
      <c r="H12" s="86">
        <v>1510</v>
      </c>
      <c r="I12" s="86" t="s">
        <v>272</v>
      </c>
      <c r="J12" s="119" t="s">
        <v>273</v>
      </c>
      <c r="K12" s="87">
        <v>1</v>
      </c>
      <c r="L12" s="239" t="s">
        <v>244</v>
      </c>
      <c r="M12" s="88" t="s">
        <v>322</v>
      </c>
      <c r="N12" s="105">
        <v>6.8</v>
      </c>
      <c r="O12" s="108">
        <f>N12*K12</f>
        <v>6.8</v>
      </c>
      <c r="P12" s="105"/>
      <c r="Q12" s="108"/>
      <c r="R12" s="105"/>
      <c r="S12" s="105"/>
      <c r="T12" s="105" t="s">
        <v>99</v>
      </c>
      <c r="U12" s="105" t="s">
        <v>100</v>
      </c>
      <c r="V12" s="11"/>
      <c r="W12" s="11"/>
    </row>
    <row r="13" spans="1:45" s="2" customFormat="1" hidden="1">
      <c r="A13" s="105">
        <v>7</v>
      </c>
      <c r="B13" s="10" t="s">
        <v>101</v>
      </c>
      <c r="C13" s="87">
        <v>1</v>
      </c>
      <c r="D13" s="86">
        <v>32</v>
      </c>
      <c r="E13" s="86">
        <f>D13*C13</f>
        <v>32</v>
      </c>
      <c r="F13" s="86"/>
      <c r="G13" s="86"/>
      <c r="H13" s="86"/>
      <c r="I13" s="105" t="s">
        <v>102</v>
      </c>
      <c r="J13" s="105" t="s">
        <v>293</v>
      </c>
      <c r="K13" s="87">
        <v>1</v>
      </c>
      <c r="L13" s="239"/>
      <c r="M13" s="89"/>
      <c r="N13" s="105">
        <v>0.5</v>
      </c>
      <c r="O13" s="108">
        <f>N13*K13</f>
        <v>0.5</v>
      </c>
      <c r="P13" s="105"/>
      <c r="Q13" s="108"/>
      <c r="R13" s="105"/>
      <c r="S13" s="105"/>
      <c r="T13" s="105"/>
      <c r="U13" s="105"/>
      <c r="V13" s="11"/>
      <c r="W13" s="11"/>
    </row>
    <row r="14" spans="1:45" hidden="1">
      <c r="A14" s="105">
        <v>8</v>
      </c>
      <c r="B14" s="10" t="s">
        <v>1</v>
      </c>
      <c r="C14" s="87">
        <v>1</v>
      </c>
      <c r="D14" s="86">
        <v>20</v>
      </c>
      <c r="E14" s="86">
        <f>D14*C14</f>
        <v>20</v>
      </c>
      <c r="F14" s="92">
        <v>350</v>
      </c>
      <c r="G14" s="107">
        <v>350</v>
      </c>
      <c r="H14" s="105" t="s">
        <v>294</v>
      </c>
      <c r="I14" s="86"/>
      <c r="J14" s="86" t="s">
        <v>270</v>
      </c>
      <c r="K14" s="87">
        <v>1</v>
      </c>
      <c r="L14" s="239"/>
      <c r="M14" s="89"/>
      <c r="N14" s="105"/>
      <c r="O14" s="106">
        <f>N14*C14</f>
        <v>0</v>
      </c>
      <c r="P14" s="105"/>
      <c r="Q14" s="108"/>
      <c r="R14" s="105"/>
      <c r="S14" s="105"/>
      <c r="T14" s="105"/>
      <c r="U14" s="105" t="s">
        <v>103</v>
      </c>
    </row>
    <row r="15" spans="1:45" s="132" customFormat="1" hidden="1">
      <c r="A15" s="120">
        <v>9</v>
      </c>
      <c r="B15" s="142" t="s">
        <v>380</v>
      </c>
      <c r="C15" s="122">
        <v>3</v>
      </c>
      <c r="D15" s="121"/>
      <c r="E15" s="121"/>
      <c r="F15" s="152">
        <v>750</v>
      </c>
      <c r="G15" s="59">
        <v>600</v>
      </c>
      <c r="H15" s="120">
        <v>900</v>
      </c>
      <c r="I15" s="121"/>
      <c r="J15" s="121" t="s">
        <v>270</v>
      </c>
      <c r="K15" s="122">
        <v>3</v>
      </c>
      <c r="L15" s="241" t="s">
        <v>373</v>
      </c>
      <c r="M15" s="128"/>
      <c r="N15" s="120"/>
      <c r="O15" s="124"/>
      <c r="P15" s="120"/>
      <c r="Q15" s="125"/>
      <c r="R15" s="120"/>
      <c r="S15" s="120"/>
      <c r="T15" s="120"/>
      <c r="U15" s="120"/>
    </row>
    <row r="16" spans="1:45" s="73" customFormat="1" ht="20.6" hidden="1">
      <c r="A16" s="74"/>
      <c r="B16" s="113" t="s">
        <v>24</v>
      </c>
      <c r="C16" s="69"/>
      <c r="D16" s="67"/>
      <c r="E16" s="67"/>
      <c r="F16" s="67"/>
      <c r="G16" s="67"/>
      <c r="H16" s="67"/>
      <c r="I16" s="67"/>
      <c r="J16" s="67"/>
      <c r="K16" s="69"/>
      <c r="L16" s="269"/>
      <c r="M16" s="70"/>
      <c r="N16" s="65"/>
      <c r="O16" s="75">
        <f>N16*C16</f>
        <v>0</v>
      </c>
      <c r="P16" s="65"/>
      <c r="Q16" s="71"/>
      <c r="R16" s="65"/>
      <c r="S16" s="65"/>
      <c r="T16" s="65"/>
      <c r="U16" s="6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21" hidden="1">
      <c r="A17" s="107">
        <v>1</v>
      </c>
      <c r="B17" s="4" t="s">
        <v>104</v>
      </c>
      <c r="C17" s="119">
        <v>2</v>
      </c>
      <c r="D17" s="92">
        <v>290</v>
      </c>
      <c r="E17" s="86">
        <f t="shared" ref="E17:E24" si="0">D17*C17</f>
        <v>580</v>
      </c>
      <c r="F17" s="147">
        <v>1250</v>
      </c>
      <c r="G17" s="147">
        <v>950</v>
      </c>
      <c r="H17" s="147">
        <v>950</v>
      </c>
      <c r="I17" s="86" t="s">
        <v>226</v>
      </c>
      <c r="J17" s="118" t="s">
        <v>227</v>
      </c>
      <c r="K17" s="119">
        <v>2</v>
      </c>
      <c r="L17" s="239"/>
      <c r="M17" s="89"/>
      <c r="N17" s="107"/>
      <c r="O17" s="106">
        <f>N17*C17</f>
        <v>0</v>
      </c>
      <c r="P17" s="107">
        <v>12</v>
      </c>
      <c r="Q17" s="108">
        <f>P17*K17</f>
        <v>24</v>
      </c>
      <c r="R17" s="107"/>
      <c r="S17" s="107" t="s">
        <v>99</v>
      </c>
      <c r="T17" s="107"/>
      <c r="U17" s="107" t="s">
        <v>100</v>
      </c>
    </row>
    <row r="18" spans="1:21" ht="43.75" hidden="1">
      <c r="A18" s="107">
        <v>2</v>
      </c>
      <c r="B18" s="4" t="s">
        <v>205</v>
      </c>
      <c r="C18" s="87">
        <v>1</v>
      </c>
      <c r="D18" s="92">
        <v>410</v>
      </c>
      <c r="E18" s="86">
        <f t="shared" si="0"/>
        <v>410</v>
      </c>
      <c r="F18" s="86">
        <v>1542</v>
      </c>
      <c r="G18" s="86">
        <v>914</v>
      </c>
      <c r="H18" s="86">
        <v>1100</v>
      </c>
      <c r="I18" s="86" t="s">
        <v>346</v>
      </c>
      <c r="J18" s="86" t="s">
        <v>219</v>
      </c>
      <c r="K18" s="87">
        <v>1</v>
      </c>
      <c r="L18" s="239" t="s">
        <v>244</v>
      </c>
      <c r="M18" s="88" t="s">
        <v>317</v>
      </c>
      <c r="N18" s="107"/>
      <c r="O18" s="106">
        <f>N18*C18</f>
        <v>0</v>
      </c>
      <c r="P18" s="107">
        <v>45</v>
      </c>
      <c r="Q18" s="108">
        <f>P18*K18</f>
        <v>45</v>
      </c>
      <c r="R18" s="107"/>
      <c r="S18" s="107" t="s">
        <v>99</v>
      </c>
      <c r="T18" s="103"/>
      <c r="U18" s="107" t="s">
        <v>100</v>
      </c>
    </row>
    <row r="19" spans="1:21" hidden="1">
      <c r="A19" s="107">
        <v>3</v>
      </c>
      <c r="B19" s="4" t="s">
        <v>106</v>
      </c>
      <c r="C19" s="87">
        <v>1</v>
      </c>
      <c r="D19" s="92">
        <v>410</v>
      </c>
      <c r="E19" s="86">
        <f t="shared" si="0"/>
        <v>410</v>
      </c>
      <c r="F19" s="147">
        <v>1210</v>
      </c>
      <c r="G19" s="147">
        <v>900</v>
      </c>
      <c r="H19" s="147">
        <v>900</v>
      </c>
      <c r="I19" s="86" t="s">
        <v>226</v>
      </c>
      <c r="J19" s="118" t="s">
        <v>228</v>
      </c>
      <c r="K19" s="87">
        <v>1</v>
      </c>
      <c r="L19" s="239"/>
      <c r="M19" s="89"/>
      <c r="N19" s="107"/>
      <c r="O19" s="106">
        <f>N19*C19</f>
        <v>0</v>
      </c>
      <c r="P19" s="107">
        <v>18</v>
      </c>
      <c r="Q19" s="108">
        <f>P19*K19</f>
        <v>18</v>
      </c>
      <c r="R19" s="107"/>
      <c r="S19" s="107" t="s">
        <v>99</v>
      </c>
      <c r="T19" s="103"/>
      <c r="U19" s="107" t="s">
        <v>100</v>
      </c>
    </row>
    <row r="20" spans="1:21" s="132" customFormat="1" hidden="1">
      <c r="A20" s="59">
        <v>4</v>
      </c>
      <c r="B20" s="116" t="s">
        <v>381</v>
      </c>
      <c r="C20" s="122">
        <v>1</v>
      </c>
      <c r="D20" s="152">
        <v>315</v>
      </c>
      <c r="E20" s="121">
        <f t="shared" si="0"/>
        <v>315</v>
      </c>
      <c r="F20" s="129">
        <v>1160</v>
      </c>
      <c r="G20" s="129">
        <v>900</v>
      </c>
      <c r="H20" s="129">
        <v>850</v>
      </c>
      <c r="I20" s="121" t="s">
        <v>226</v>
      </c>
      <c r="J20" s="130" t="s">
        <v>229</v>
      </c>
      <c r="K20" s="122">
        <v>1</v>
      </c>
      <c r="L20" s="249"/>
      <c r="M20" s="128"/>
      <c r="N20" s="59"/>
      <c r="O20" s="124">
        <f>N20*C20</f>
        <v>0</v>
      </c>
      <c r="P20" s="59"/>
      <c r="Q20" s="125"/>
      <c r="R20" s="59"/>
      <c r="S20" s="59"/>
      <c r="T20" s="126"/>
      <c r="U20" s="59"/>
    </row>
    <row r="21" spans="1:21" hidden="1">
      <c r="A21" s="107">
        <v>5</v>
      </c>
      <c r="B21" s="4" t="s">
        <v>107</v>
      </c>
      <c r="C21" s="87">
        <v>1</v>
      </c>
      <c r="D21" s="92">
        <v>450</v>
      </c>
      <c r="E21" s="86">
        <f t="shared" si="0"/>
        <v>450</v>
      </c>
      <c r="F21" s="86">
        <v>7900</v>
      </c>
      <c r="G21" s="86">
        <v>1550</v>
      </c>
      <c r="H21" s="86">
        <v>600</v>
      </c>
      <c r="I21" s="86"/>
      <c r="J21" s="86"/>
      <c r="K21" s="87">
        <v>1</v>
      </c>
      <c r="L21" s="239"/>
      <c r="M21" s="89"/>
      <c r="N21" s="107">
        <v>0.55000000000000004</v>
      </c>
      <c r="O21" s="108">
        <f>N21*K21</f>
        <v>0.55000000000000004</v>
      </c>
      <c r="P21" s="107"/>
      <c r="Q21" s="108"/>
      <c r="R21" s="107"/>
      <c r="S21" s="107"/>
      <c r="T21" s="107"/>
      <c r="U21" s="107"/>
    </row>
    <row r="22" spans="1:21" hidden="1">
      <c r="A22" s="107">
        <v>6</v>
      </c>
      <c r="B22" s="4" t="s">
        <v>23</v>
      </c>
      <c r="C22" s="87">
        <v>2</v>
      </c>
      <c r="D22" s="92">
        <v>40</v>
      </c>
      <c r="E22" s="86">
        <f t="shared" si="0"/>
        <v>80</v>
      </c>
      <c r="F22" s="86">
        <v>450</v>
      </c>
      <c r="G22" s="86">
        <v>600</v>
      </c>
      <c r="H22" s="86">
        <v>1800</v>
      </c>
      <c r="I22" s="86"/>
      <c r="J22" s="86" t="s">
        <v>270</v>
      </c>
      <c r="K22" s="87">
        <v>2</v>
      </c>
      <c r="L22" s="239"/>
      <c r="M22" s="89"/>
      <c r="N22" s="107"/>
      <c r="O22" s="106">
        <f>N22*C22</f>
        <v>0</v>
      </c>
      <c r="P22" s="107"/>
      <c r="Q22" s="108"/>
      <c r="R22" s="107"/>
      <c r="S22" s="107"/>
      <c r="T22" s="107"/>
      <c r="U22" s="107"/>
    </row>
    <row r="23" spans="1:21" hidden="1">
      <c r="A23" s="107">
        <v>7</v>
      </c>
      <c r="B23" s="4" t="s">
        <v>25</v>
      </c>
      <c r="C23" s="87">
        <v>2</v>
      </c>
      <c r="D23" s="92">
        <v>60</v>
      </c>
      <c r="E23" s="86">
        <f t="shared" si="0"/>
        <v>120</v>
      </c>
      <c r="F23" s="86">
        <v>450</v>
      </c>
      <c r="G23" s="86">
        <v>750</v>
      </c>
      <c r="H23" s="86">
        <v>850</v>
      </c>
      <c r="I23" s="86"/>
      <c r="J23" s="86" t="s">
        <v>270</v>
      </c>
      <c r="K23" s="87">
        <v>2</v>
      </c>
      <c r="L23" s="239"/>
      <c r="M23" s="89"/>
      <c r="N23" s="107"/>
      <c r="O23" s="106">
        <f>N23*C23</f>
        <v>0</v>
      </c>
      <c r="P23" s="107"/>
      <c r="Q23" s="108"/>
      <c r="R23" s="107"/>
      <c r="S23" s="107"/>
      <c r="T23" s="107"/>
      <c r="U23" s="107"/>
    </row>
    <row r="24" spans="1:21" s="2" customFormat="1" hidden="1">
      <c r="A24" s="107">
        <v>8</v>
      </c>
      <c r="B24" s="4" t="s">
        <v>26</v>
      </c>
      <c r="C24" s="87">
        <v>1</v>
      </c>
      <c r="D24" s="92">
        <v>45</v>
      </c>
      <c r="E24" s="86">
        <f t="shared" si="0"/>
        <v>45</v>
      </c>
      <c r="F24" s="92">
        <v>1050</v>
      </c>
      <c r="G24" s="107">
        <v>700</v>
      </c>
      <c r="H24" s="105" t="s">
        <v>0</v>
      </c>
      <c r="I24" s="86"/>
      <c r="J24" s="86" t="s">
        <v>270</v>
      </c>
      <c r="K24" s="87">
        <v>1</v>
      </c>
      <c r="L24" s="239"/>
      <c r="M24" s="89"/>
      <c r="N24" s="107"/>
      <c r="O24" s="106">
        <f>N24*C24</f>
        <v>0</v>
      </c>
      <c r="P24" s="107"/>
      <c r="Q24" s="108"/>
      <c r="R24" s="107" t="s">
        <v>108</v>
      </c>
      <c r="S24" s="107" t="s">
        <v>108</v>
      </c>
      <c r="T24" s="107"/>
      <c r="U24" s="107" t="s">
        <v>100</v>
      </c>
    </row>
    <row r="25" spans="1:21" hidden="1">
      <c r="A25" s="107" t="s">
        <v>308</v>
      </c>
      <c r="B25" s="10" t="s">
        <v>303</v>
      </c>
      <c r="C25" s="87">
        <v>1</v>
      </c>
      <c r="D25" s="86"/>
      <c r="E25" s="86"/>
      <c r="F25" s="204">
        <v>512</v>
      </c>
      <c r="G25" s="144">
        <v>400</v>
      </c>
      <c r="H25" s="144">
        <v>343</v>
      </c>
      <c r="I25" s="118" t="s">
        <v>365</v>
      </c>
      <c r="J25" s="144" t="s">
        <v>366</v>
      </c>
      <c r="K25" s="87">
        <v>1</v>
      </c>
      <c r="L25" s="239"/>
      <c r="M25" s="89"/>
      <c r="N25" s="105"/>
      <c r="O25" s="106"/>
      <c r="P25" s="105"/>
      <c r="Q25" s="108"/>
      <c r="R25" s="105"/>
      <c r="S25" s="105"/>
      <c r="T25" s="105"/>
      <c r="U25" s="105" t="s">
        <v>103</v>
      </c>
    </row>
    <row r="26" spans="1:21" s="2" customFormat="1" hidden="1">
      <c r="A26" s="107">
        <v>9</v>
      </c>
      <c r="B26" s="4" t="s">
        <v>109</v>
      </c>
      <c r="C26" s="146">
        <v>1</v>
      </c>
      <c r="D26" s="92">
        <v>0.5</v>
      </c>
      <c r="E26" s="145">
        <v>0.5</v>
      </c>
      <c r="F26" s="145">
        <f>71/12*300</f>
        <v>1775</v>
      </c>
      <c r="G26" s="145">
        <f>28/12*300</f>
        <v>700</v>
      </c>
      <c r="H26" s="145">
        <f>34/12*300</f>
        <v>850</v>
      </c>
      <c r="I26" s="145" t="s">
        <v>276</v>
      </c>
      <c r="J26" s="145" t="s">
        <v>275</v>
      </c>
      <c r="K26" s="146">
        <v>1</v>
      </c>
      <c r="L26" s="239" t="s">
        <v>244</v>
      </c>
      <c r="M26" s="89"/>
      <c r="N26" s="107">
        <v>0.43</v>
      </c>
      <c r="O26" s="108">
        <f>N26*K26</f>
        <v>0.43</v>
      </c>
      <c r="P26" s="107"/>
      <c r="Q26" s="108"/>
      <c r="R26" s="107"/>
      <c r="S26" s="107"/>
      <c r="T26" s="107"/>
      <c r="U26" s="107"/>
    </row>
    <row r="27" spans="1:21" s="2" customFormat="1" hidden="1">
      <c r="A27" s="107">
        <v>10</v>
      </c>
      <c r="B27" s="4" t="s">
        <v>26</v>
      </c>
      <c r="C27" s="87">
        <v>1</v>
      </c>
      <c r="D27" s="92">
        <v>45</v>
      </c>
      <c r="E27" s="86">
        <f>D27*C27</f>
        <v>45</v>
      </c>
      <c r="F27" s="86">
        <v>600</v>
      </c>
      <c r="G27" s="86">
        <v>700</v>
      </c>
      <c r="H27" s="86" t="s">
        <v>0</v>
      </c>
      <c r="I27" s="86"/>
      <c r="J27" s="86" t="s">
        <v>270</v>
      </c>
      <c r="K27" s="87">
        <v>1</v>
      </c>
      <c r="L27" s="39" t="s">
        <v>352</v>
      </c>
      <c r="M27" s="89"/>
      <c r="N27" s="107"/>
      <c r="O27" s="106">
        <f>N27*C27</f>
        <v>0</v>
      </c>
      <c r="P27" s="107"/>
      <c r="Q27" s="108"/>
      <c r="R27" s="107" t="s">
        <v>108</v>
      </c>
      <c r="S27" s="107" t="s">
        <v>108</v>
      </c>
      <c r="T27" s="107"/>
      <c r="U27" s="107" t="s">
        <v>100</v>
      </c>
    </row>
    <row r="28" spans="1:21" hidden="1">
      <c r="A28" s="107" t="s">
        <v>314</v>
      </c>
      <c r="B28" s="10" t="s">
        <v>303</v>
      </c>
      <c r="C28" s="87">
        <v>1</v>
      </c>
      <c r="D28" s="86"/>
      <c r="E28" s="86"/>
      <c r="F28" s="204">
        <v>512</v>
      </c>
      <c r="G28" s="144">
        <v>400</v>
      </c>
      <c r="H28" s="144">
        <v>343</v>
      </c>
      <c r="I28" s="118" t="s">
        <v>365</v>
      </c>
      <c r="J28" s="144" t="s">
        <v>366</v>
      </c>
      <c r="K28" s="87">
        <v>1</v>
      </c>
      <c r="L28" s="239"/>
      <c r="M28" s="89"/>
      <c r="N28" s="105"/>
      <c r="O28" s="106"/>
      <c r="P28" s="105"/>
      <c r="Q28" s="108"/>
      <c r="R28" s="105"/>
      <c r="S28" s="105"/>
      <c r="T28" s="105"/>
      <c r="U28" s="105" t="s">
        <v>103</v>
      </c>
    </row>
    <row r="29" spans="1:21" s="2" customFormat="1" ht="43.75" hidden="1">
      <c r="A29" s="107">
        <v>11</v>
      </c>
      <c r="B29" s="4" t="s">
        <v>110</v>
      </c>
      <c r="C29" s="87">
        <v>1</v>
      </c>
      <c r="D29" s="92"/>
      <c r="E29" s="86"/>
      <c r="F29" s="86">
        <v>847</v>
      </c>
      <c r="G29" s="86">
        <v>776</v>
      </c>
      <c r="H29" s="86">
        <v>782</v>
      </c>
      <c r="I29" s="86" t="s">
        <v>105</v>
      </c>
      <c r="J29" s="86" t="s">
        <v>230</v>
      </c>
      <c r="K29" s="87">
        <v>1</v>
      </c>
      <c r="L29" s="239" t="s">
        <v>282</v>
      </c>
      <c r="M29" s="88" t="s">
        <v>319</v>
      </c>
      <c r="N29" s="107"/>
      <c r="O29" s="106">
        <f>N29*C29</f>
        <v>0</v>
      </c>
      <c r="P29" s="107">
        <v>11.1</v>
      </c>
      <c r="Q29" s="108">
        <f>P29*K29</f>
        <v>11.1</v>
      </c>
      <c r="R29" s="107"/>
      <c r="S29" s="107"/>
      <c r="T29" s="107" t="s">
        <v>108</v>
      </c>
      <c r="U29" s="107" t="s">
        <v>111</v>
      </c>
    </row>
    <row r="30" spans="1:21" s="2" customFormat="1" ht="29.15" hidden="1">
      <c r="A30" s="107"/>
      <c r="B30" s="4" t="s">
        <v>110</v>
      </c>
      <c r="C30" s="87">
        <v>1</v>
      </c>
      <c r="D30" s="92"/>
      <c r="E30" s="86"/>
      <c r="F30" s="86">
        <v>847</v>
      </c>
      <c r="G30" s="86">
        <v>776</v>
      </c>
      <c r="H30" s="86">
        <v>782</v>
      </c>
      <c r="I30" s="86" t="s">
        <v>105</v>
      </c>
      <c r="J30" s="86" t="s">
        <v>288</v>
      </c>
      <c r="K30" s="87">
        <v>1</v>
      </c>
      <c r="L30" s="239" t="s">
        <v>244</v>
      </c>
      <c r="M30" s="88" t="s">
        <v>318</v>
      </c>
      <c r="N30" s="107"/>
      <c r="O30" s="106"/>
      <c r="P30" s="107">
        <v>9</v>
      </c>
      <c r="Q30" s="108">
        <f>P30*K30</f>
        <v>9</v>
      </c>
      <c r="R30" s="107"/>
      <c r="S30" s="107"/>
      <c r="T30" s="107" t="s">
        <v>108</v>
      </c>
      <c r="U30" s="107" t="s">
        <v>111</v>
      </c>
    </row>
    <row r="31" spans="1:21" s="2" customFormat="1" hidden="1">
      <c r="A31" s="107" t="s">
        <v>41</v>
      </c>
      <c r="B31" s="4" t="s">
        <v>42</v>
      </c>
      <c r="C31" s="87">
        <v>1</v>
      </c>
      <c r="D31" s="92"/>
      <c r="E31" s="86"/>
      <c r="F31" s="86">
        <v>875</v>
      </c>
      <c r="G31" s="86">
        <v>800</v>
      </c>
      <c r="H31" s="86">
        <v>650</v>
      </c>
      <c r="I31" s="86"/>
      <c r="J31" s="86" t="s">
        <v>270</v>
      </c>
      <c r="K31" s="87">
        <v>1</v>
      </c>
      <c r="L31" s="239"/>
      <c r="M31" s="89"/>
      <c r="N31" s="107"/>
      <c r="O31" s="106">
        <f>N31*C31</f>
        <v>0</v>
      </c>
      <c r="P31" s="107"/>
      <c r="Q31" s="108"/>
      <c r="R31" s="107"/>
      <c r="S31" s="107"/>
      <c r="T31" s="107"/>
      <c r="U31" s="107"/>
    </row>
    <row r="32" spans="1:21" s="2" customFormat="1" hidden="1">
      <c r="A32" s="107">
        <v>12</v>
      </c>
      <c r="B32" s="4" t="s">
        <v>107</v>
      </c>
      <c r="C32" s="87">
        <v>1</v>
      </c>
      <c r="D32" s="92">
        <v>250</v>
      </c>
      <c r="E32" s="86">
        <f>D32*C32</f>
        <v>250</v>
      </c>
      <c r="F32" s="86">
        <v>3200</v>
      </c>
      <c r="G32" s="86">
        <v>1350</v>
      </c>
      <c r="H32" s="86">
        <v>600</v>
      </c>
      <c r="I32" s="86"/>
      <c r="J32" s="86"/>
      <c r="K32" s="87">
        <v>1</v>
      </c>
      <c r="L32" s="239"/>
      <c r="M32" s="89"/>
      <c r="N32" s="107">
        <v>0.55000000000000004</v>
      </c>
      <c r="O32" s="108">
        <f>N32*K32</f>
        <v>0.55000000000000004</v>
      </c>
      <c r="P32" s="107"/>
      <c r="Q32" s="108"/>
      <c r="R32" s="107"/>
      <c r="S32" s="107"/>
      <c r="T32" s="107"/>
      <c r="U32" s="107"/>
    </row>
    <row r="33" spans="1:21" s="127" customFormat="1" ht="30" hidden="1" customHeight="1">
      <c r="A33" s="59">
        <v>13</v>
      </c>
      <c r="B33" s="116" t="s">
        <v>382</v>
      </c>
      <c r="C33" s="122">
        <v>1</v>
      </c>
      <c r="D33" s="152">
        <v>130</v>
      </c>
      <c r="E33" s="121">
        <f>D33*C33</f>
        <v>130</v>
      </c>
      <c r="F33" s="121">
        <v>847</v>
      </c>
      <c r="G33" s="121">
        <v>776</v>
      </c>
      <c r="H33" s="121">
        <v>1042</v>
      </c>
      <c r="I33" s="121" t="s">
        <v>105</v>
      </c>
      <c r="J33" s="121" t="s">
        <v>230</v>
      </c>
      <c r="K33" s="122">
        <v>1</v>
      </c>
      <c r="L33" s="249"/>
      <c r="M33" s="123" t="s">
        <v>320</v>
      </c>
      <c r="N33" s="59"/>
      <c r="O33" s="124"/>
      <c r="P33" s="120"/>
      <c r="Q33" s="125"/>
      <c r="R33" s="120"/>
      <c r="S33" s="120"/>
      <c r="T33" s="120"/>
      <c r="U33" s="120"/>
    </row>
    <row r="34" spans="1:21" s="127" customFormat="1" hidden="1">
      <c r="A34" s="59" t="s">
        <v>7</v>
      </c>
      <c r="B34" s="116" t="s">
        <v>383</v>
      </c>
      <c r="C34" s="122">
        <v>1</v>
      </c>
      <c r="D34" s="152">
        <v>55</v>
      </c>
      <c r="E34" s="121">
        <f>D34*C34</f>
        <v>55</v>
      </c>
      <c r="F34" s="121">
        <v>875</v>
      </c>
      <c r="G34" s="121">
        <v>800</v>
      </c>
      <c r="H34" s="121">
        <v>650</v>
      </c>
      <c r="I34" s="121"/>
      <c r="J34" s="121" t="s">
        <v>270</v>
      </c>
      <c r="K34" s="122">
        <v>1</v>
      </c>
      <c r="L34" s="249"/>
      <c r="M34" s="128"/>
      <c r="N34" s="59"/>
      <c r="O34" s="124">
        <f>N34*C34</f>
        <v>0</v>
      </c>
      <c r="P34" s="120"/>
      <c r="Q34" s="125"/>
      <c r="R34" s="120"/>
      <c r="S34" s="120"/>
      <c r="T34" s="120"/>
      <c r="U34" s="120"/>
    </row>
    <row r="35" spans="1:21" s="141" customFormat="1" hidden="1">
      <c r="A35" s="133" t="s">
        <v>375</v>
      </c>
      <c r="B35" s="134" t="s">
        <v>377</v>
      </c>
      <c r="C35" s="137">
        <v>2</v>
      </c>
      <c r="D35" s="205"/>
      <c r="E35" s="136"/>
      <c r="F35" s="136">
        <v>900</v>
      </c>
      <c r="G35" s="136">
        <v>900</v>
      </c>
      <c r="H35" s="136">
        <v>850</v>
      </c>
      <c r="I35" s="136" t="s">
        <v>378</v>
      </c>
      <c r="J35" s="136"/>
      <c r="K35" s="137">
        <v>2</v>
      </c>
      <c r="L35" s="270"/>
      <c r="M35" s="138"/>
      <c r="N35" s="133"/>
      <c r="O35" s="139"/>
      <c r="P35" s="135">
        <v>11</v>
      </c>
      <c r="Q35" s="140">
        <v>22</v>
      </c>
      <c r="R35" s="135"/>
      <c r="S35" s="135"/>
      <c r="T35" s="135"/>
      <c r="U35" s="135"/>
    </row>
    <row r="36" spans="1:21" s="141" customFormat="1" hidden="1">
      <c r="A36" s="133" t="s">
        <v>376</v>
      </c>
      <c r="B36" s="134" t="s">
        <v>379</v>
      </c>
      <c r="C36" s="137">
        <v>1</v>
      </c>
      <c r="D36" s="205"/>
      <c r="E36" s="136"/>
      <c r="F36" s="136">
        <v>450</v>
      </c>
      <c r="G36" s="136">
        <v>650</v>
      </c>
      <c r="H36" s="136">
        <v>850</v>
      </c>
      <c r="I36" s="136"/>
      <c r="J36" s="136" t="s">
        <v>270</v>
      </c>
      <c r="K36" s="137">
        <v>1</v>
      </c>
      <c r="L36" s="270"/>
      <c r="M36" s="138"/>
      <c r="N36" s="133"/>
      <c r="O36" s="139"/>
      <c r="P36" s="135"/>
      <c r="Q36" s="140"/>
      <c r="R36" s="135"/>
      <c r="S36" s="135"/>
      <c r="T36" s="135"/>
      <c r="U36" s="135"/>
    </row>
    <row r="37" spans="1:21" s="2" customFormat="1" hidden="1">
      <c r="A37" s="107">
        <v>14</v>
      </c>
      <c r="B37" s="4" t="s">
        <v>112</v>
      </c>
      <c r="C37" s="87">
        <v>1</v>
      </c>
      <c r="D37" s="92">
        <v>20</v>
      </c>
      <c r="E37" s="86">
        <f>D37*C37</f>
        <v>20</v>
      </c>
      <c r="F37" s="92">
        <v>450</v>
      </c>
      <c r="G37" s="107">
        <v>450</v>
      </c>
      <c r="H37" s="105" t="s">
        <v>295</v>
      </c>
      <c r="I37" s="86"/>
      <c r="J37" s="86" t="s">
        <v>270</v>
      </c>
      <c r="K37" s="87">
        <v>1</v>
      </c>
      <c r="L37" s="239"/>
      <c r="M37" s="89"/>
      <c r="N37" s="107"/>
      <c r="O37" s="106">
        <f>N37*C37</f>
        <v>0</v>
      </c>
      <c r="P37" s="107"/>
      <c r="Q37" s="108"/>
      <c r="R37" s="107" t="s">
        <v>108</v>
      </c>
      <c r="S37" s="107" t="s">
        <v>108</v>
      </c>
      <c r="T37" s="107"/>
      <c r="U37" s="107" t="s">
        <v>100</v>
      </c>
    </row>
    <row r="38" spans="1:21" s="2" customFormat="1" hidden="1">
      <c r="A38" s="107">
        <v>15</v>
      </c>
      <c r="B38" s="4" t="s">
        <v>113</v>
      </c>
      <c r="C38" s="87">
        <v>1</v>
      </c>
      <c r="D38" s="86">
        <v>130</v>
      </c>
      <c r="E38" s="86">
        <f>D38*C38</f>
        <v>130</v>
      </c>
      <c r="F38" s="86">
        <v>690</v>
      </c>
      <c r="G38" s="86">
        <v>830</v>
      </c>
      <c r="H38" s="86">
        <v>1700</v>
      </c>
      <c r="I38" s="86" t="s">
        <v>222</v>
      </c>
      <c r="J38" s="86" t="s">
        <v>223</v>
      </c>
      <c r="K38" s="87">
        <v>1</v>
      </c>
      <c r="L38" s="239" t="s">
        <v>282</v>
      </c>
      <c r="M38" s="89"/>
      <c r="N38" s="107">
        <v>3</v>
      </c>
      <c r="O38" s="108">
        <f>N38*K38</f>
        <v>3</v>
      </c>
      <c r="P38" s="107"/>
      <c r="Q38" s="108"/>
      <c r="R38" s="107"/>
      <c r="S38" s="107"/>
      <c r="T38" s="107"/>
      <c r="U38" s="107"/>
    </row>
    <row r="39" spans="1:21" s="2" customFormat="1" hidden="1">
      <c r="A39" s="107"/>
      <c r="B39" s="4"/>
      <c r="C39" s="87">
        <v>1</v>
      </c>
      <c r="D39" s="86"/>
      <c r="E39" s="86"/>
      <c r="F39" s="86">
        <v>690</v>
      </c>
      <c r="G39" s="86">
        <v>830</v>
      </c>
      <c r="H39" s="86">
        <v>1700</v>
      </c>
      <c r="I39" s="86" t="s">
        <v>222</v>
      </c>
      <c r="J39" s="86" t="s">
        <v>223</v>
      </c>
      <c r="K39" s="87">
        <v>1</v>
      </c>
      <c r="L39" s="239"/>
      <c r="M39" s="89"/>
      <c r="N39" s="107">
        <v>3</v>
      </c>
      <c r="O39" s="108">
        <f>N39*K39</f>
        <v>3</v>
      </c>
      <c r="P39" s="107"/>
      <c r="Q39" s="108"/>
      <c r="R39" s="107"/>
      <c r="S39" s="107"/>
      <c r="T39" s="107"/>
      <c r="U39" s="107"/>
    </row>
    <row r="40" spans="1:21" s="2" customFormat="1" hidden="1">
      <c r="A40" s="107">
        <v>16</v>
      </c>
      <c r="B40" s="4" t="s">
        <v>27</v>
      </c>
      <c r="C40" s="87">
        <v>1</v>
      </c>
      <c r="D40" s="92"/>
      <c r="E40" s="86"/>
      <c r="F40" s="86">
        <v>1500</v>
      </c>
      <c r="G40" s="86">
        <v>800</v>
      </c>
      <c r="H40" s="86" t="s">
        <v>0</v>
      </c>
      <c r="I40" s="86"/>
      <c r="J40" s="86" t="s">
        <v>270</v>
      </c>
      <c r="K40" s="87">
        <v>1</v>
      </c>
      <c r="L40" s="239"/>
      <c r="M40" s="89"/>
      <c r="N40" s="107"/>
      <c r="O40" s="106"/>
      <c r="P40" s="107"/>
      <c r="Q40" s="108"/>
      <c r="R40" s="107"/>
      <c r="S40" s="107"/>
      <c r="T40" s="107"/>
      <c r="U40" s="107"/>
    </row>
    <row r="41" spans="1:21" s="2" customFormat="1" hidden="1">
      <c r="A41" s="107">
        <v>17</v>
      </c>
      <c r="B41" s="4" t="s">
        <v>185</v>
      </c>
      <c r="C41" s="87">
        <v>0</v>
      </c>
      <c r="D41" s="86"/>
      <c r="E41" s="86"/>
      <c r="F41" s="86"/>
      <c r="G41" s="86"/>
      <c r="H41" s="86"/>
      <c r="I41" s="86"/>
      <c r="J41" s="86"/>
      <c r="K41" s="87">
        <v>0</v>
      </c>
      <c r="L41" s="239"/>
      <c r="M41" s="89"/>
      <c r="N41" s="107"/>
      <c r="O41" s="13"/>
      <c r="P41" s="107"/>
      <c r="Q41" s="108"/>
      <c r="R41" s="107"/>
      <c r="S41" s="107"/>
      <c r="T41" s="107"/>
      <c r="U41" s="107"/>
    </row>
    <row r="42" spans="1:21" s="2" customFormat="1" hidden="1">
      <c r="A42" s="107">
        <v>18</v>
      </c>
      <c r="B42" s="4" t="s">
        <v>296</v>
      </c>
      <c r="C42" s="87">
        <v>1</v>
      </c>
      <c r="D42" s="92">
        <v>84</v>
      </c>
      <c r="E42" s="86">
        <f>D42*C42</f>
        <v>84</v>
      </c>
      <c r="F42" s="92">
        <v>1500</v>
      </c>
      <c r="G42" s="107">
        <v>750</v>
      </c>
      <c r="H42" s="105" t="s">
        <v>38</v>
      </c>
      <c r="I42" s="86"/>
      <c r="J42" s="86" t="s">
        <v>270</v>
      </c>
      <c r="K42" s="87">
        <v>1</v>
      </c>
      <c r="L42" s="239"/>
      <c r="M42" s="89"/>
      <c r="N42" s="107"/>
      <c r="O42" s="106">
        <f>N42*C42</f>
        <v>0</v>
      </c>
      <c r="P42" s="107"/>
      <c r="Q42" s="108"/>
      <c r="R42" s="107" t="s">
        <v>108</v>
      </c>
      <c r="S42" s="107" t="s">
        <v>108</v>
      </c>
      <c r="T42" s="107"/>
      <c r="U42" s="107" t="s">
        <v>100</v>
      </c>
    </row>
    <row r="43" spans="1:21" hidden="1">
      <c r="A43" s="107" t="s">
        <v>351</v>
      </c>
      <c r="B43" s="10" t="s">
        <v>303</v>
      </c>
      <c r="C43" s="87">
        <v>1</v>
      </c>
      <c r="D43" s="86"/>
      <c r="E43" s="86"/>
      <c r="F43" s="204">
        <v>512</v>
      </c>
      <c r="G43" s="144">
        <v>400</v>
      </c>
      <c r="H43" s="144">
        <v>343</v>
      </c>
      <c r="I43" s="118" t="s">
        <v>365</v>
      </c>
      <c r="J43" s="144" t="s">
        <v>366</v>
      </c>
      <c r="K43" s="87">
        <v>1</v>
      </c>
      <c r="L43" s="239"/>
      <c r="M43" s="89"/>
      <c r="N43" s="105"/>
      <c r="O43" s="106"/>
      <c r="P43" s="105"/>
      <c r="Q43" s="108"/>
      <c r="R43" s="105"/>
      <c r="S43" s="105"/>
      <c r="T43" s="105"/>
      <c r="U43" s="105" t="s">
        <v>103</v>
      </c>
    </row>
    <row r="44" spans="1:21" s="2" customFormat="1" hidden="1">
      <c r="A44" s="107">
        <v>19</v>
      </c>
      <c r="B44" s="4" t="s">
        <v>4</v>
      </c>
      <c r="C44" s="87">
        <v>3</v>
      </c>
      <c r="D44" s="92">
        <v>50</v>
      </c>
      <c r="E44" s="86">
        <f>D44*C44</f>
        <v>150</v>
      </c>
      <c r="F44" s="86">
        <v>450</v>
      </c>
      <c r="G44" s="86">
        <v>800</v>
      </c>
      <c r="H44" s="86" t="s">
        <v>28</v>
      </c>
      <c r="I44" s="86"/>
      <c r="J44" s="86" t="s">
        <v>270</v>
      </c>
      <c r="K44" s="87">
        <v>3</v>
      </c>
      <c r="L44" s="239"/>
      <c r="M44" s="89"/>
      <c r="N44" s="107"/>
      <c r="O44" s="106">
        <f>N44*C44</f>
        <v>0</v>
      </c>
      <c r="P44" s="107"/>
      <c r="Q44" s="108"/>
      <c r="R44" s="107"/>
      <c r="S44" s="107"/>
      <c r="T44" s="107"/>
      <c r="U44" s="107"/>
    </row>
    <row r="45" spans="1:21" s="83" customFormat="1" hidden="1">
      <c r="A45" s="78">
        <v>20</v>
      </c>
      <c r="B45" s="148" t="s">
        <v>114</v>
      </c>
      <c r="C45" s="81">
        <v>1</v>
      </c>
      <c r="D45" s="206"/>
      <c r="E45" s="80"/>
      <c r="F45" s="80">
        <v>350</v>
      </c>
      <c r="G45" s="80">
        <v>410</v>
      </c>
      <c r="H45" s="80">
        <v>105</v>
      </c>
      <c r="I45" s="80" t="s">
        <v>203</v>
      </c>
      <c r="J45" s="111" t="s">
        <v>349</v>
      </c>
      <c r="K45" s="81">
        <v>1</v>
      </c>
      <c r="L45" s="271"/>
      <c r="M45" s="88"/>
      <c r="N45" s="78"/>
      <c r="O45" s="82">
        <f>N45*C45</f>
        <v>0</v>
      </c>
      <c r="P45" s="78">
        <v>3.5</v>
      </c>
      <c r="Q45" s="149">
        <f>P45*K45</f>
        <v>3.5</v>
      </c>
      <c r="R45" s="78"/>
      <c r="S45" s="78"/>
      <c r="T45" s="78"/>
      <c r="U45" s="78"/>
    </row>
    <row r="46" spans="1:21" s="2" customFormat="1" hidden="1">
      <c r="A46" s="107" t="s">
        <v>29</v>
      </c>
      <c r="B46" s="4" t="s">
        <v>30</v>
      </c>
      <c r="C46" s="87">
        <v>1</v>
      </c>
      <c r="D46" s="92"/>
      <c r="E46" s="86"/>
      <c r="F46" s="86">
        <v>500</v>
      </c>
      <c r="G46" s="86">
        <v>800</v>
      </c>
      <c r="H46" s="86">
        <v>850</v>
      </c>
      <c r="I46" s="86"/>
      <c r="J46" s="86" t="s">
        <v>270</v>
      </c>
      <c r="K46" s="87">
        <v>1</v>
      </c>
      <c r="L46" s="239"/>
      <c r="M46" s="89"/>
      <c r="N46" s="107"/>
      <c r="O46" s="106">
        <f>N46*C46</f>
        <v>0</v>
      </c>
      <c r="P46" s="107"/>
      <c r="Q46" s="108"/>
      <c r="R46" s="107"/>
      <c r="S46" s="107"/>
      <c r="T46" s="107"/>
      <c r="U46" s="107"/>
    </row>
    <row r="47" spans="1:21" s="2" customFormat="1" hidden="1">
      <c r="A47" s="107">
        <v>21</v>
      </c>
      <c r="B47" s="4" t="s">
        <v>115</v>
      </c>
      <c r="C47" s="87">
        <v>2</v>
      </c>
      <c r="D47" s="92">
        <v>76</v>
      </c>
      <c r="E47" s="86">
        <f>D47*C47</f>
        <v>152</v>
      </c>
      <c r="F47" s="147">
        <v>400</v>
      </c>
      <c r="G47" s="147">
        <v>900</v>
      </c>
      <c r="H47" s="147">
        <v>850</v>
      </c>
      <c r="I47" s="86" t="s">
        <v>226</v>
      </c>
      <c r="J47" s="86" t="s">
        <v>253</v>
      </c>
      <c r="K47" s="87">
        <v>2</v>
      </c>
      <c r="L47" s="239" t="s">
        <v>321</v>
      </c>
      <c r="M47" s="89"/>
      <c r="N47" s="107"/>
      <c r="O47" s="106">
        <f>N47*C47</f>
        <v>0</v>
      </c>
      <c r="P47" s="60">
        <v>6</v>
      </c>
      <c r="Q47" s="97">
        <f>P47*K47</f>
        <v>12</v>
      </c>
      <c r="R47" s="107"/>
      <c r="S47" s="107"/>
      <c r="T47" s="107"/>
      <c r="U47" s="107"/>
    </row>
    <row r="48" spans="1:21" s="50" customFormat="1" hidden="1">
      <c r="A48" s="51">
        <v>22</v>
      </c>
      <c r="B48" s="84" t="s">
        <v>251</v>
      </c>
      <c r="C48" s="91">
        <v>1</v>
      </c>
      <c r="D48" s="92"/>
      <c r="E48" s="92"/>
      <c r="F48" s="147">
        <v>800</v>
      </c>
      <c r="G48" s="147">
        <v>800</v>
      </c>
      <c r="H48" s="150" t="s">
        <v>284</v>
      </c>
      <c r="I48" s="92" t="s">
        <v>226</v>
      </c>
      <c r="J48" s="92" t="s">
        <v>283</v>
      </c>
      <c r="K48" s="91">
        <v>1</v>
      </c>
      <c r="L48" s="242"/>
      <c r="M48" s="151"/>
      <c r="N48" s="52"/>
      <c r="O48" s="53"/>
      <c r="P48" s="52">
        <v>14</v>
      </c>
      <c r="Q48" s="97">
        <f>P48*K48</f>
        <v>14</v>
      </c>
      <c r="R48" s="52"/>
      <c r="S48" s="52"/>
      <c r="T48" s="52"/>
      <c r="U48" s="54"/>
    </row>
    <row r="49" spans="1:21" s="127" customFormat="1" hidden="1">
      <c r="A49" s="59" t="s">
        <v>47</v>
      </c>
      <c r="B49" s="116" t="s">
        <v>374</v>
      </c>
      <c r="C49" s="153">
        <v>1</v>
      </c>
      <c r="D49" s="152"/>
      <c r="E49" s="152"/>
      <c r="F49" s="152">
        <v>800</v>
      </c>
      <c r="G49" s="152">
        <v>800</v>
      </c>
      <c r="H49" s="152">
        <v>500</v>
      </c>
      <c r="I49" s="152"/>
      <c r="J49" s="121" t="s">
        <v>270</v>
      </c>
      <c r="K49" s="153">
        <v>1</v>
      </c>
      <c r="L49" s="243"/>
      <c r="M49" s="154"/>
      <c r="N49" s="120"/>
      <c r="O49" s="155"/>
      <c r="P49" s="120"/>
      <c r="Q49" s="125"/>
      <c r="R49" s="120"/>
      <c r="S49" s="120"/>
      <c r="T49" s="120"/>
      <c r="U49" s="156"/>
    </row>
    <row r="50" spans="1:21" s="2" customFormat="1" hidden="1">
      <c r="A50" s="39">
        <v>23</v>
      </c>
      <c r="B50" s="4" t="s">
        <v>118</v>
      </c>
      <c r="C50" s="91">
        <v>1</v>
      </c>
      <c r="D50" s="92"/>
      <c r="E50" s="92"/>
      <c r="F50" s="150">
        <v>400</v>
      </c>
      <c r="G50" s="150">
        <v>800</v>
      </c>
      <c r="H50" s="150" t="s">
        <v>285</v>
      </c>
      <c r="I50" s="150" t="s">
        <v>254</v>
      </c>
      <c r="J50" s="150" t="s">
        <v>286</v>
      </c>
      <c r="K50" s="91">
        <v>1</v>
      </c>
      <c r="L50" s="244"/>
      <c r="M50" s="93"/>
      <c r="N50" s="105"/>
      <c r="O50" s="12"/>
      <c r="P50" s="96">
        <v>6</v>
      </c>
      <c r="Q50" s="97">
        <f>P50*K50</f>
        <v>6</v>
      </c>
      <c r="R50" s="105"/>
      <c r="S50" s="105"/>
      <c r="T50" s="105"/>
      <c r="U50" s="15"/>
    </row>
    <row r="51" spans="1:21" s="127" customFormat="1" hidden="1">
      <c r="A51" s="59" t="s">
        <v>48</v>
      </c>
      <c r="B51" s="116" t="s">
        <v>11</v>
      </c>
      <c r="C51" s="153">
        <v>1</v>
      </c>
      <c r="D51" s="152"/>
      <c r="E51" s="152"/>
      <c r="F51" s="152">
        <v>400</v>
      </c>
      <c r="G51" s="59">
        <v>800</v>
      </c>
      <c r="H51" s="120">
        <v>500</v>
      </c>
      <c r="I51" s="152"/>
      <c r="J51" s="121" t="s">
        <v>270</v>
      </c>
      <c r="K51" s="153">
        <v>1</v>
      </c>
      <c r="L51" s="243"/>
      <c r="M51" s="154"/>
      <c r="N51" s="120"/>
      <c r="O51" s="155"/>
      <c r="P51" s="120"/>
      <c r="Q51" s="125"/>
      <c r="R51" s="120"/>
      <c r="S51" s="120"/>
      <c r="T51" s="120"/>
      <c r="U51" s="156"/>
    </row>
    <row r="52" spans="1:21" s="2" customFormat="1" hidden="1">
      <c r="A52" s="107">
        <v>24</v>
      </c>
      <c r="B52" s="4" t="s">
        <v>31</v>
      </c>
      <c r="C52" s="87">
        <v>1</v>
      </c>
      <c r="D52" s="92">
        <v>60</v>
      </c>
      <c r="E52" s="86">
        <f>D52*C52</f>
        <v>60</v>
      </c>
      <c r="F52" s="86">
        <v>1750</v>
      </c>
      <c r="G52" s="86">
        <v>800</v>
      </c>
      <c r="H52" s="86" t="s">
        <v>28</v>
      </c>
      <c r="I52" s="86"/>
      <c r="J52" s="86" t="s">
        <v>270</v>
      </c>
      <c r="K52" s="87">
        <v>1</v>
      </c>
      <c r="L52" s="239"/>
      <c r="M52" s="89"/>
      <c r="N52" s="107"/>
      <c r="O52" s="106">
        <f>N52*C52</f>
        <v>0</v>
      </c>
      <c r="P52" s="107"/>
      <c r="Q52" s="108"/>
      <c r="R52" s="107"/>
      <c r="S52" s="107"/>
      <c r="T52" s="107"/>
      <c r="U52" s="107"/>
    </row>
    <row r="53" spans="1:21" s="2" customFormat="1" hidden="1">
      <c r="A53" s="107">
        <v>25</v>
      </c>
      <c r="B53" s="4" t="s">
        <v>32</v>
      </c>
      <c r="C53" s="87">
        <v>1</v>
      </c>
      <c r="D53" s="92">
        <v>72</v>
      </c>
      <c r="E53" s="86">
        <f>D53*C53</f>
        <v>72</v>
      </c>
      <c r="F53" s="86">
        <v>1500</v>
      </c>
      <c r="G53" s="86">
        <v>700</v>
      </c>
      <c r="H53" s="86" t="s">
        <v>28</v>
      </c>
      <c r="I53" s="86"/>
      <c r="J53" s="86" t="s">
        <v>270</v>
      </c>
      <c r="K53" s="87">
        <v>1</v>
      </c>
      <c r="L53" s="239"/>
      <c r="M53" s="89"/>
      <c r="N53" s="107"/>
      <c r="O53" s="106">
        <f>N53*C53</f>
        <v>0</v>
      </c>
      <c r="P53" s="107"/>
      <c r="Q53" s="108"/>
      <c r="R53" s="107" t="s">
        <v>108</v>
      </c>
      <c r="S53" s="107" t="s">
        <v>108</v>
      </c>
      <c r="T53" s="107"/>
      <c r="U53" s="107" t="s">
        <v>100</v>
      </c>
    </row>
    <row r="54" spans="1:21" hidden="1">
      <c r="A54" s="107" t="s">
        <v>315</v>
      </c>
      <c r="B54" s="10" t="s">
        <v>303</v>
      </c>
      <c r="C54" s="87">
        <v>1</v>
      </c>
      <c r="D54" s="86"/>
      <c r="E54" s="86"/>
      <c r="F54" s="204">
        <v>512</v>
      </c>
      <c r="G54" s="144">
        <v>400</v>
      </c>
      <c r="H54" s="144">
        <v>343</v>
      </c>
      <c r="I54" s="118" t="s">
        <v>365</v>
      </c>
      <c r="J54" s="144" t="s">
        <v>366</v>
      </c>
      <c r="K54" s="87">
        <v>1</v>
      </c>
      <c r="L54" s="239"/>
      <c r="M54" s="89"/>
      <c r="N54" s="105"/>
      <c r="O54" s="106"/>
      <c r="P54" s="105"/>
      <c r="Q54" s="108"/>
      <c r="R54" s="105"/>
      <c r="S54" s="105"/>
      <c r="T54" s="105"/>
      <c r="U54" s="105" t="s">
        <v>103</v>
      </c>
    </row>
    <row r="55" spans="1:21" s="2" customFormat="1" hidden="1">
      <c r="A55" s="107">
        <v>26</v>
      </c>
      <c r="B55" s="4" t="s">
        <v>31</v>
      </c>
      <c r="C55" s="87">
        <v>1</v>
      </c>
      <c r="D55" s="92">
        <v>68</v>
      </c>
      <c r="E55" s="86">
        <f t="shared" ref="E55:E60" si="1">D55*C55</f>
        <v>68</v>
      </c>
      <c r="F55" s="86">
        <v>1500</v>
      </c>
      <c r="G55" s="86">
        <v>700</v>
      </c>
      <c r="H55" s="86" t="s">
        <v>28</v>
      </c>
      <c r="I55" s="86"/>
      <c r="J55" s="86" t="s">
        <v>270</v>
      </c>
      <c r="K55" s="87">
        <v>1</v>
      </c>
      <c r="L55" s="239"/>
      <c r="M55" s="89"/>
      <c r="N55" s="107"/>
      <c r="O55" s="106">
        <f>N55*C55</f>
        <v>0</v>
      </c>
      <c r="P55" s="107"/>
      <c r="Q55" s="108"/>
      <c r="R55" s="107"/>
      <c r="S55" s="107"/>
      <c r="T55" s="107"/>
      <c r="U55" s="107"/>
    </row>
    <row r="56" spans="1:21" s="2" customFormat="1" hidden="1">
      <c r="A56" s="107">
        <v>27</v>
      </c>
      <c r="B56" s="4" t="s">
        <v>25</v>
      </c>
      <c r="C56" s="87">
        <v>1</v>
      </c>
      <c r="D56" s="92">
        <v>24</v>
      </c>
      <c r="E56" s="86">
        <f t="shared" si="1"/>
        <v>24</v>
      </c>
      <c r="F56" s="86">
        <v>450</v>
      </c>
      <c r="G56" s="86">
        <v>750</v>
      </c>
      <c r="H56" s="86">
        <v>850</v>
      </c>
      <c r="I56" s="86"/>
      <c r="J56" s="86" t="s">
        <v>270</v>
      </c>
      <c r="K56" s="87">
        <v>1</v>
      </c>
      <c r="L56" s="239"/>
      <c r="M56" s="89"/>
      <c r="N56" s="107"/>
      <c r="O56" s="106">
        <f>N56*C56</f>
        <v>0</v>
      </c>
      <c r="P56" s="107"/>
      <c r="Q56" s="108"/>
      <c r="R56" s="107"/>
      <c r="S56" s="107"/>
      <c r="T56" s="107"/>
      <c r="U56" s="107"/>
    </row>
    <row r="57" spans="1:21" s="2" customFormat="1" ht="63.45" hidden="1">
      <c r="A57" s="107">
        <v>28</v>
      </c>
      <c r="B57" s="4" t="s">
        <v>297</v>
      </c>
      <c r="C57" s="86">
        <v>1</v>
      </c>
      <c r="D57" s="86">
        <v>230</v>
      </c>
      <c r="E57" s="86">
        <f t="shared" si="1"/>
        <v>230</v>
      </c>
      <c r="F57" s="86">
        <f>71/12*300</f>
        <v>1775</v>
      </c>
      <c r="G57" s="86">
        <f>28/12*300</f>
        <v>700</v>
      </c>
      <c r="H57" s="86">
        <f>34/12*300</f>
        <v>850</v>
      </c>
      <c r="I57" s="86" t="s">
        <v>276</v>
      </c>
      <c r="J57" s="86" t="s">
        <v>275</v>
      </c>
      <c r="K57" s="86">
        <v>1</v>
      </c>
      <c r="L57" s="239" t="s">
        <v>357</v>
      </c>
      <c r="M57" s="98"/>
      <c r="N57" s="107">
        <v>0.43</v>
      </c>
      <c r="O57" s="108">
        <f>N57*K57</f>
        <v>0.43</v>
      </c>
      <c r="P57" s="107"/>
      <c r="Q57" s="108"/>
      <c r="R57" s="107"/>
      <c r="S57" s="107"/>
      <c r="T57" s="107"/>
      <c r="U57" s="107"/>
    </row>
    <row r="58" spans="1:21" s="2" customFormat="1" hidden="1">
      <c r="A58" s="107">
        <v>29</v>
      </c>
      <c r="B58" s="4" t="s">
        <v>185</v>
      </c>
      <c r="C58" s="87"/>
      <c r="D58" s="86">
        <v>25</v>
      </c>
      <c r="E58" s="86">
        <f t="shared" si="1"/>
        <v>0</v>
      </c>
      <c r="F58" s="86"/>
      <c r="G58" s="86"/>
      <c r="H58" s="86"/>
      <c r="I58" s="86"/>
      <c r="J58" s="86" t="s">
        <v>270</v>
      </c>
      <c r="K58" s="87"/>
      <c r="L58" s="239"/>
      <c r="M58" s="89"/>
      <c r="N58" s="107"/>
      <c r="O58" s="13">
        <f>N58*C58</f>
        <v>0</v>
      </c>
      <c r="P58" s="107"/>
      <c r="Q58" s="108"/>
      <c r="R58" s="107"/>
      <c r="S58" s="107"/>
      <c r="T58" s="107"/>
      <c r="U58" s="107"/>
    </row>
    <row r="59" spans="1:21" s="2" customFormat="1" hidden="1">
      <c r="A59" s="107">
        <v>30</v>
      </c>
      <c r="B59" s="4" t="s">
        <v>50</v>
      </c>
      <c r="C59" s="87">
        <v>1</v>
      </c>
      <c r="D59" s="92">
        <v>110</v>
      </c>
      <c r="E59" s="86">
        <f t="shared" si="1"/>
        <v>110</v>
      </c>
      <c r="F59" s="86">
        <v>1800</v>
      </c>
      <c r="G59" s="86">
        <v>400</v>
      </c>
      <c r="H59" s="86">
        <v>850</v>
      </c>
      <c r="I59" s="86"/>
      <c r="J59" s="86" t="s">
        <v>270</v>
      </c>
      <c r="K59" s="87">
        <v>1</v>
      </c>
      <c r="L59" s="239"/>
      <c r="M59" s="89"/>
      <c r="N59" s="107"/>
      <c r="O59" s="106">
        <f>N59*C59</f>
        <v>0</v>
      </c>
      <c r="P59" s="107"/>
      <c r="Q59" s="108"/>
      <c r="R59" s="107"/>
      <c r="S59" s="107"/>
      <c r="T59" s="107"/>
      <c r="U59" s="107"/>
    </row>
    <row r="60" spans="1:21" s="2" customFormat="1" ht="31.75" hidden="1">
      <c r="A60" s="107">
        <v>31</v>
      </c>
      <c r="B60" s="4" t="s">
        <v>298</v>
      </c>
      <c r="C60" s="87">
        <v>1</v>
      </c>
      <c r="D60" s="92">
        <v>60</v>
      </c>
      <c r="E60" s="86">
        <f t="shared" si="1"/>
        <v>60</v>
      </c>
      <c r="F60" s="86">
        <v>1250</v>
      </c>
      <c r="G60" s="86">
        <v>750</v>
      </c>
      <c r="H60" s="7" t="s">
        <v>38</v>
      </c>
      <c r="I60" s="86"/>
      <c r="J60" s="86" t="s">
        <v>270</v>
      </c>
      <c r="K60" s="87">
        <v>1</v>
      </c>
      <c r="L60" s="39" t="s">
        <v>352</v>
      </c>
      <c r="M60" s="89"/>
      <c r="N60" s="107"/>
      <c r="O60" s="106">
        <f>N60*C60</f>
        <v>0</v>
      </c>
      <c r="P60" s="107"/>
      <c r="Q60" s="108"/>
      <c r="R60" s="107" t="s">
        <v>108</v>
      </c>
      <c r="S60" s="107" t="s">
        <v>108</v>
      </c>
      <c r="T60" s="107"/>
      <c r="U60" s="107" t="s">
        <v>100</v>
      </c>
    </row>
    <row r="61" spans="1:21" hidden="1">
      <c r="A61" s="107" t="s">
        <v>316</v>
      </c>
      <c r="B61" s="10" t="s">
        <v>303</v>
      </c>
      <c r="C61" s="87">
        <v>1</v>
      </c>
      <c r="D61" s="86"/>
      <c r="E61" s="86"/>
      <c r="F61" s="204">
        <v>512</v>
      </c>
      <c r="G61" s="144">
        <v>400</v>
      </c>
      <c r="H61" s="144">
        <v>343</v>
      </c>
      <c r="I61" s="118" t="s">
        <v>365</v>
      </c>
      <c r="J61" s="144" t="s">
        <v>366</v>
      </c>
      <c r="K61" s="87">
        <v>1</v>
      </c>
      <c r="L61" s="239"/>
      <c r="M61" s="89"/>
      <c r="N61" s="105"/>
      <c r="O61" s="106"/>
      <c r="P61" s="105"/>
      <c r="Q61" s="108"/>
      <c r="R61" s="105"/>
      <c r="S61" s="105"/>
      <c r="T61" s="105"/>
      <c r="U61" s="105" t="s">
        <v>103</v>
      </c>
    </row>
    <row r="62" spans="1:21" s="2" customFormat="1" hidden="1">
      <c r="A62" s="107">
        <v>32</v>
      </c>
      <c r="B62" s="4" t="s">
        <v>185</v>
      </c>
      <c r="C62" s="87"/>
      <c r="D62" s="86">
        <v>26</v>
      </c>
      <c r="E62" s="86">
        <f t="shared" ref="E62:E70" si="2">D62*C62</f>
        <v>0</v>
      </c>
      <c r="F62" s="86"/>
      <c r="G62" s="86"/>
      <c r="H62" s="86"/>
      <c r="I62" s="86"/>
      <c r="J62" s="86" t="s">
        <v>270</v>
      </c>
      <c r="K62" s="87"/>
      <c r="L62" s="239"/>
      <c r="M62" s="89"/>
      <c r="N62" s="107"/>
      <c r="O62" s="13">
        <f>N62*C62</f>
        <v>0</v>
      </c>
      <c r="P62" s="107"/>
      <c r="Q62" s="108"/>
      <c r="R62" s="107"/>
      <c r="S62" s="107"/>
      <c r="T62" s="107"/>
      <c r="U62" s="107"/>
    </row>
    <row r="63" spans="1:21" s="2" customFormat="1" hidden="1">
      <c r="A63" s="107">
        <v>33</v>
      </c>
      <c r="B63" s="4" t="s">
        <v>51</v>
      </c>
      <c r="C63" s="87">
        <v>1</v>
      </c>
      <c r="D63" s="92">
        <v>110</v>
      </c>
      <c r="E63" s="86">
        <f t="shared" si="2"/>
        <v>110</v>
      </c>
      <c r="F63" s="86">
        <v>1250</v>
      </c>
      <c r="G63" s="86">
        <v>400</v>
      </c>
      <c r="H63" s="86">
        <v>850</v>
      </c>
      <c r="I63" s="86"/>
      <c r="J63" s="86" t="s">
        <v>270</v>
      </c>
      <c r="K63" s="87">
        <v>1</v>
      </c>
      <c r="L63" s="239"/>
      <c r="M63" s="89"/>
      <c r="N63" s="107"/>
      <c r="O63" s="106">
        <f>N63*C63</f>
        <v>0</v>
      </c>
      <c r="P63" s="107"/>
      <c r="Q63" s="108"/>
      <c r="R63" s="107"/>
      <c r="S63" s="107"/>
      <c r="T63" s="107"/>
      <c r="U63" s="107"/>
    </row>
    <row r="64" spans="1:21" s="2" customFormat="1" hidden="1">
      <c r="A64" s="107">
        <v>34</v>
      </c>
      <c r="B64" s="4" t="s">
        <v>299</v>
      </c>
      <c r="C64" s="87">
        <v>1</v>
      </c>
      <c r="D64" s="92">
        <v>150</v>
      </c>
      <c r="E64" s="86">
        <f t="shared" si="2"/>
        <v>150</v>
      </c>
      <c r="F64" s="86">
        <v>1850</v>
      </c>
      <c r="G64" s="86">
        <v>750</v>
      </c>
      <c r="H64" s="86" t="s">
        <v>38</v>
      </c>
      <c r="I64" s="86"/>
      <c r="J64" s="86" t="s">
        <v>270</v>
      </c>
      <c r="K64" s="87">
        <v>1</v>
      </c>
      <c r="L64" s="239"/>
      <c r="M64" s="89"/>
      <c r="N64" s="107">
        <v>4</v>
      </c>
      <c r="O64" s="108">
        <f>N64*K64</f>
        <v>4</v>
      </c>
      <c r="P64" s="107"/>
      <c r="Q64" s="108"/>
      <c r="R64" s="107" t="s">
        <v>108</v>
      </c>
      <c r="S64" s="107"/>
      <c r="T64" s="107"/>
      <c r="U64" s="107" t="s">
        <v>100</v>
      </c>
    </row>
    <row r="65" spans="1:45" s="2" customFormat="1" hidden="1">
      <c r="A65" s="107">
        <v>35</v>
      </c>
      <c r="B65" s="4" t="s">
        <v>185</v>
      </c>
      <c r="C65" s="87"/>
      <c r="D65" s="86">
        <v>24</v>
      </c>
      <c r="E65" s="86">
        <f t="shared" si="2"/>
        <v>0</v>
      </c>
      <c r="F65" s="86"/>
      <c r="G65" s="86"/>
      <c r="H65" s="86"/>
      <c r="I65" s="86"/>
      <c r="J65" s="86" t="s">
        <v>270</v>
      </c>
      <c r="K65" s="87"/>
      <c r="L65" s="239"/>
      <c r="M65" s="89"/>
      <c r="N65" s="107"/>
      <c r="O65" s="13">
        <f>N65*C65</f>
        <v>0</v>
      </c>
      <c r="P65" s="107"/>
      <c r="Q65" s="108"/>
      <c r="R65" s="107"/>
      <c r="S65" s="107"/>
      <c r="T65" s="107"/>
      <c r="U65" s="107"/>
    </row>
    <row r="66" spans="1:45" s="2" customFormat="1" hidden="1">
      <c r="A66" s="107">
        <v>36</v>
      </c>
      <c r="B66" s="4" t="s">
        <v>51</v>
      </c>
      <c r="C66" s="87">
        <v>1</v>
      </c>
      <c r="D66" s="92">
        <v>145</v>
      </c>
      <c r="E66" s="86">
        <f t="shared" si="2"/>
        <v>145</v>
      </c>
      <c r="F66" s="86">
        <v>1850</v>
      </c>
      <c r="G66" s="86">
        <v>400</v>
      </c>
      <c r="H66" s="86">
        <v>850</v>
      </c>
      <c r="I66" s="86"/>
      <c r="J66" s="86" t="s">
        <v>270</v>
      </c>
      <c r="K66" s="87">
        <v>1</v>
      </c>
      <c r="L66" s="239"/>
      <c r="M66" s="89"/>
      <c r="N66" s="107"/>
      <c r="O66" s="13"/>
      <c r="P66" s="107"/>
      <c r="Q66" s="108"/>
      <c r="R66" s="107"/>
      <c r="S66" s="107"/>
      <c r="T66" s="107"/>
      <c r="U66" s="107"/>
    </row>
    <row r="67" spans="1:45" s="2" customFormat="1" hidden="1">
      <c r="A67" s="107">
        <v>37</v>
      </c>
      <c r="B67" s="4" t="s">
        <v>107</v>
      </c>
      <c r="C67" s="87">
        <v>1</v>
      </c>
      <c r="D67" s="92">
        <v>275</v>
      </c>
      <c r="E67" s="86">
        <f t="shared" si="2"/>
        <v>275</v>
      </c>
      <c r="F67" s="86">
        <v>4300</v>
      </c>
      <c r="G67" s="86">
        <v>1200</v>
      </c>
      <c r="H67" s="86">
        <v>600</v>
      </c>
      <c r="I67" s="86"/>
      <c r="J67" s="86"/>
      <c r="K67" s="87">
        <v>1</v>
      </c>
      <c r="L67" s="239"/>
      <c r="M67" s="89"/>
      <c r="N67" s="107">
        <v>0.55000000000000004</v>
      </c>
      <c r="O67" s="108">
        <f>N67*K67</f>
        <v>0.55000000000000004</v>
      </c>
      <c r="P67" s="107"/>
      <c r="Q67" s="108"/>
      <c r="R67" s="107"/>
      <c r="S67" s="107"/>
      <c r="T67" s="107"/>
      <c r="U67" s="107"/>
    </row>
    <row r="68" spans="1:45" hidden="1">
      <c r="A68" s="107">
        <v>38</v>
      </c>
      <c r="B68" s="10" t="s">
        <v>1</v>
      </c>
      <c r="C68" s="87">
        <v>5</v>
      </c>
      <c r="D68" s="86">
        <v>50</v>
      </c>
      <c r="E68" s="86">
        <f t="shared" si="2"/>
        <v>250</v>
      </c>
      <c r="F68" s="86">
        <v>650</v>
      </c>
      <c r="G68" s="86">
        <v>950</v>
      </c>
      <c r="H68" s="86" t="s">
        <v>294</v>
      </c>
      <c r="I68" s="86"/>
      <c r="J68" s="86" t="s">
        <v>270</v>
      </c>
      <c r="K68" s="87">
        <v>5</v>
      </c>
      <c r="L68" s="239"/>
      <c r="M68" s="89"/>
      <c r="N68" s="105"/>
      <c r="O68" s="106">
        <f>N68*C68</f>
        <v>0</v>
      </c>
      <c r="P68" s="105"/>
      <c r="Q68" s="108"/>
      <c r="R68" s="105"/>
      <c r="S68" s="105"/>
      <c r="T68" s="105"/>
      <c r="U68" s="105" t="s">
        <v>103</v>
      </c>
    </row>
    <row r="69" spans="1:45" hidden="1">
      <c r="A69" s="105">
        <v>39</v>
      </c>
      <c r="B69" s="10" t="s">
        <v>1</v>
      </c>
      <c r="C69" s="87">
        <v>3</v>
      </c>
      <c r="D69" s="86">
        <v>20</v>
      </c>
      <c r="E69" s="86">
        <f t="shared" si="2"/>
        <v>60</v>
      </c>
      <c r="F69" s="86">
        <v>350</v>
      </c>
      <c r="G69" s="86">
        <v>350</v>
      </c>
      <c r="H69" s="86" t="s">
        <v>294</v>
      </c>
      <c r="I69" s="86"/>
      <c r="J69" s="86" t="s">
        <v>270</v>
      </c>
      <c r="K69" s="87">
        <v>3</v>
      </c>
      <c r="L69" s="239"/>
      <c r="M69" s="89"/>
      <c r="N69" s="105"/>
      <c r="O69" s="106">
        <f>N69*C69</f>
        <v>0</v>
      </c>
      <c r="P69" s="105"/>
      <c r="Q69" s="108"/>
      <c r="R69" s="105"/>
      <c r="S69" s="105"/>
      <c r="T69" s="105"/>
      <c r="U69" s="105" t="s">
        <v>103</v>
      </c>
    </row>
    <row r="70" spans="1:45" hidden="1">
      <c r="A70" s="107">
        <v>40</v>
      </c>
      <c r="B70" s="16" t="s">
        <v>119</v>
      </c>
      <c r="C70" s="87">
        <v>1</v>
      </c>
      <c r="D70" s="86">
        <v>0.25</v>
      </c>
      <c r="E70" s="157">
        <f t="shared" si="2"/>
        <v>0.25</v>
      </c>
      <c r="F70" s="157"/>
      <c r="G70" s="157"/>
      <c r="H70" s="157"/>
      <c r="I70" s="157"/>
      <c r="J70" s="157" t="s">
        <v>300</v>
      </c>
      <c r="K70" s="87">
        <v>1</v>
      </c>
      <c r="L70" s="272"/>
      <c r="M70" s="158"/>
      <c r="N70" s="107">
        <v>0.25</v>
      </c>
      <c r="O70" s="108">
        <f>N70*K70</f>
        <v>0.25</v>
      </c>
      <c r="P70" s="105"/>
      <c r="Q70" s="108"/>
      <c r="R70" s="3"/>
      <c r="S70" s="3"/>
      <c r="T70" s="1"/>
      <c r="U70" s="1"/>
    </row>
    <row r="71" spans="1:45" s="73" customFormat="1" ht="20.6" hidden="1">
      <c r="A71" s="74"/>
      <c r="B71" s="113" t="s">
        <v>39</v>
      </c>
      <c r="C71" s="69"/>
      <c r="D71" s="67"/>
      <c r="E71" s="67"/>
      <c r="F71" s="67"/>
      <c r="G71" s="67"/>
      <c r="H71" s="67"/>
      <c r="I71" s="67"/>
      <c r="J71" s="67"/>
      <c r="K71" s="69"/>
      <c r="L71" s="269"/>
      <c r="M71" s="70"/>
      <c r="N71" s="65"/>
      <c r="O71" s="75">
        <f>N71*C71</f>
        <v>0</v>
      </c>
      <c r="P71" s="65"/>
      <c r="Q71" s="71"/>
      <c r="R71" s="65"/>
      <c r="S71" s="65"/>
      <c r="T71" s="65"/>
      <c r="U71" s="6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idden="1">
      <c r="A72" s="105">
        <v>1</v>
      </c>
      <c r="B72" s="4" t="s">
        <v>114</v>
      </c>
      <c r="C72" s="87">
        <v>3</v>
      </c>
      <c r="D72" s="92"/>
      <c r="E72" s="86"/>
      <c r="F72" s="86">
        <v>350</v>
      </c>
      <c r="G72" s="86">
        <v>410</v>
      </c>
      <c r="H72" s="86">
        <v>105</v>
      </c>
      <c r="I72" s="86" t="s">
        <v>203</v>
      </c>
      <c r="J72" s="111" t="s">
        <v>349</v>
      </c>
      <c r="K72" s="87">
        <v>3</v>
      </c>
      <c r="L72" s="239"/>
      <c r="M72" s="88"/>
      <c r="N72" s="107"/>
      <c r="O72" s="106"/>
      <c r="P72" s="107">
        <v>3.5</v>
      </c>
      <c r="Q72" s="108">
        <f>P72*K72</f>
        <v>10.5</v>
      </c>
      <c r="R72" s="107"/>
      <c r="S72" s="107"/>
      <c r="T72" s="107"/>
      <c r="U72" s="107"/>
    </row>
    <row r="73" spans="1:45" s="2" customFormat="1" hidden="1">
      <c r="A73" s="105" t="s">
        <v>12</v>
      </c>
      <c r="B73" s="4" t="s">
        <v>4</v>
      </c>
      <c r="C73" s="87">
        <v>1</v>
      </c>
      <c r="D73" s="92">
        <v>30</v>
      </c>
      <c r="E73" s="86">
        <f>D73*C73</f>
        <v>30</v>
      </c>
      <c r="F73" s="86">
        <v>600</v>
      </c>
      <c r="G73" s="86">
        <v>800</v>
      </c>
      <c r="H73" s="86">
        <v>850</v>
      </c>
      <c r="I73" s="86"/>
      <c r="J73" s="86" t="s">
        <v>270</v>
      </c>
      <c r="K73" s="87">
        <v>1</v>
      </c>
      <c r="L73" s="239"/>
      <c r="M73" s="89"/>
      <c r="N73" s="107"/>
      <c r="O73" s="106">
        <f>N73*C73</f>
        <v>0</v>
      </c>
      <c r="P73" s="107"/>
      <c r="Q73" s="108"/>
      <c r="R73" s="107"/>
      <c r="S73" s="107"/>
      <c r="T73" s="107"/>
      <c r="U73" s="107"/>
    </row>
    <row r="74" spans="1:45" s="2" customFormat="1" hidden="1">
      <c r="A74" s="105" t="s">
        <v>44</v>
      </c>
      <c r="B74" s="4" t="s">
        <v>4</v>
      </c>
      <c r="C74" s="87"/>
      <c r="D74" s="92"/>
      <c r="E74" s="86"/>
      <c r="F74" s="86">
        <v>1000</v>
      </c>
      <c r="G74" s="86">
        <v>800</v>
      </c>
      <c r="H74" s="86">
        <v>850</v>
      </c>
      <c r="I74" s="86"/>
      <c r="J74" s="86" t="s">
        <v>270</v>
      </c>
      <c r="K74" s="87"/>
      <c r="L74" s="239"/>
      <c r="M74" s="89"/>
      <c r="N74" s="107"/>
      <c r="O74" s="106"/>
      <c r="P74" s="107"/>
      <c r="Q74" s="108"/>
      <c r="R74" s="107"/>
      <c r="S74" s="107"/>
      <c r="T74" s="107"/>
      <c r="U74" s="107"/>
    </row>
    <row r="75" spans="1:45" s="2" customFormat="1" hidden="1">
      <c r="A75" s="105">
        <v>2</v>
      </c>
      <c r="B75" s="4" t="s">
        <v>52</v>
      </c>
      <c r="C75" s="87">
        <v>3</v>
      </c>
      <c r="D75" s="92"/>
      <c r="E75" s="86"/>
      <c r="F75" s="92">
        <v>475</v>
      </c>
      <c r="G75" s="107">
        <v>800</v>
      </c>
      <c r="H75" s="105">
        <v>850</v>
      </c>
      <c r="I75" s="86"/>
      <c r="J75" s="86" t="s">
        <v>270</v>
      </c>
      <c r="K75" s="87">
        <v>3</v>
      </c>
      <c r="L75" s="239"/>
      <c r="M75" s="89"/>
      <c r="N75" s="107">
        <v>0.5</v>
      </c>
      <c r="O75" s="108">
        <f>N75*K75</f>
        <v>1.5</v>
      </c>
      <c r="P75" s="107"/>
      <c r="Q75" s="108"/>
      <c r="R75" s="107"/>
      <c r="S75" s="107"/>
      <c r="T75" s="107"/>
      <c r="U75" s="107"/>
    </row>
    <row r="76" spans="1:45" s="2" customFormat="1" ht="63.45" hidden="1">
      <c r="A76" s="107">
        <v>3</v>
      </c>
      <c r="B76" s="4" t="s">
        <v>117</v>
      </c>
      <c r="C76" s="87">
        <v>2</v>
      </c>
      <c r="D76" s="92">
        <v>130</v>
      </c>
      <c r="E76" s="86">
        <f>D76*C76</f>
        <v>260</v>
      </c>
      <c r="F76" s="86">
        <v>840</v>
      </c>
      <c r="G76" s="86">
        <v>900</v>
      </c>
      <c r="H76" s="86">
        <v>950</v>
      </c>
      <c r="I76" s="86" t="s">
        <v>249</v>
      </c>
      <c r="J76" s="86" t="s">
        <v>250</v>
      </c>
      <c r="K76" s="87">
        <v>2</v>
      </c>
      <c r="L76" s="239" t="s">
        <v>335</v>
      </c>
      <c r="M76" s="89"/>
      <c r="N76" s="107"/>
      <c r="O76" s="106">
        <f>N76*C76</f>
        <v>0</v>
      </c>
      <c r="P76" s="107">
        <v>8</v>
      </c>
      <c r="Q76" s="108">
        <f>P76*K76</f>
        <v>16</v>
      </c>
      <c r="R76" s="107"/>
      <c r="S76" s="107"/>
      <c r="T76" s="107"/>
      <c r="U76" s="107"/>
    </row>
    <row r="77" spans="1:45" s="127" customFormat="1" hidden="1">
      <c r="A77" s="59" t="s">
        <v>49</v>
      </c>
      <c r="B77" s="116" t="s">
        <v>11</v>
      </c>
      <c r="C77" s="122"/>
      <c r="D77" s="152"/>
      <c r="E77" s="121"/>
      <c r="F77" s="121"/>
      <c r="G77" s="121"/>
      <c r="H77" s="121"/>
      <c r="I77" s="121"/>
      <c r="J77" s="121" t="s">
        <v>270</v>
      </c>
      <c r="K77" s="122"/>
      <c r="L77" s="249"/>
      <c r="M77" s="128"/>
      <c r="N77" s="59"/>
      <c r="O77" s="124"/>
      <c r="P77" s="59"/>
      <c r="Q77" s="125"/>
      <c r="R77" s="59"/>
      <c r="S77" s="59"/>
      <c r="T77" s="59"/>
      <c r="U77" s="59"/>
    </row>
    <row r="78" spans="1:45" s="2" customFormat="1" hidden="1">
      <c r="A78" s="107">
        <v>4</v>
      </c>
      <c r="B78" s="4" t="s">
        <v>120</v>
      </c>
      <c r="C78" s="87">
        <v>2</v>
      </c>
      <c r="D78" s="92">
        <v>62</v>
      </c>
      <c r="E78" s="86">
        <f>D78*C78</f>
        <v>124</v>
      </c>
      <c r="F78" s="86">
        <v>400</v>
      </c>
      <c r="G78" s="86">
        <v>800</v>
      </c>
      <c r="H78" s="86">
        <v>850</v>
      </c>
      <c r="I78" s="86" t="s">
        <v>254</v>
      </c>
      <c r="J78" s="86" t="s">
        <v>256</v>
      </c>
      <c r="K78" s="87">
        <v>2</v>
      </c>
      <c r="L78" s="239"/>
      <c r="M78" s="89"/>
      <c r="N78" s="107"/>
      <c r="O78" s="106">
        <f>N78*C78</f>
        <v>0</v>
      </c>
      <c r="P78" s="60">
        <v>5</v>
      </c>
      <c r="Q78" s="97">
        <f>P78*K78</f>
        <v>10</v>
      </c>
      <c r="R78" s="107"/>
      <c r="S78" s="107"/>
      <c r="T78" s="107" t="s">
        <v>99</v>
      </c>
      <c r="U78" s="107" t="s">
        <v>100</v>
      </c>
    </row>
    <row r="79" spans="1:45" s="2" customFormat="1" hidden="1">
      <c r="A79" s="107">
        <v>5</v>
      </c>
      <c r="B79" s="4" t="s">
        <v>121</v>
      </c>
      <c r="C79" s="87">
        <v>2</v>
      </c>
      <c r="D79" s="92"/>
      <c r="E79" s="86"/>
      <c r="F79" s="147">
        <v>800</v>
      </c>
      <c r="G79" s="147">
        <v>800</v>
      </c>
      <c r="H79" s="150" t="s">
        <v>284</v>
      </c>
      <c r="I79" s="150" t="s">
        <v>254</v>
      </c>
      <c r="J79" s="150" t="s">
        <v>287</v>
      </c>
      <c r="K79" s="87">
        <v>2</v>
      </c>
      <c r="L79" s="239"/>
      <c r="M79" s="89"/>
      <c r="N79" s="107"/>
      <c r="O79" s="106"/>
      <c r="P79" s="60">
        <v>12</v>
      </c>
      <c r="Q79" s="97">
        <f>P79*K79</f>
        <v>24</v>
      </c>
      <c r="R79" s="107"/>
      <c r="S79" s="107"/>
      <c r="T79" s="107"/>
      <c r="U79" s="107"/>
    </row>
    <row r="80" spans="1:45" s="127" customFormat="1" hidden="1">
      <c r="A80" s="59" t="s">
        <v>8</v>
      </c>
      <c r="B80" s="116" t="s">
        <v>11</v>
      </c>
      <c r="C80" s="122">
        <v>2</v>
      </c>
      <c r="D80" s="152"/>
      <c r="E80" s="121"/>
      <c r="F80" s="121">
        <v>800</v>
      </c>
      <c r="G80" s="121">
        <v>800</v>
      </c>
      <c r="H80" s="121">
        <v>500</v>
      </c>
      <c r="I80" s="121"/>
      <c r="J80" s="121" t="s">
        <v>270</v>
      </c>
      <c r="K80" s="122">
        <v>2</v>
      </c>
      <c r="L80" s="249"/>
      <c r="M80" s="128"/>
      <c r="N80" s="59"/>
      <c r="O80" s="124"/>
      <c r="P80" s="59"/>
      <c r="Q80" s="125"/>
      <c r="R80" s="59"/>
      <c r="S80" s="59"/>
      <c r="T80" s="59"/>
      <c r="U80" s="59"/>
    </row>
    <row r="81" spans="1:21" s="2" customFormat="1" hidden="1">
      <c r="A81" s="107">
        <v>6</v>
      </c>
      <c r="B81" s="4" t="s">
        <v>52</v>
      </c>
      <c r="C81" s="87">
        <v>2</v>
      </c>
      <c r="D81" s="92"/>
      <c r="E81" s="86"/>
      <c r="F81" s="86">
        <v>475</v>
      </c>
      <c r="G81" s="86">
        <v>800</v>
      </c>
      <c r="H81" s="118">
        <v>850</v>
      </c>
      <c r="I81" s="86"/>
      <c r="J81" s="86" t="s">
        <v>270</v>
      </c>
      <c r="K81" s="87">
        <v>2</v>
      </c>
      <c r="L81" s="239"/>
      <c r="M81" s="89"/>
      <c r="N81" s="107">
        <v>0.5</v>
      </c>
      <c r="O81" s="108">
        <f>N81*K81</f>
        <v>1</v>
      </c>
      <c r="P81" s="107"/>
      <c r="Q81" s="108"/>
      <c r="R81" s="107"/>
      <c r="S81" s="107"/>
      <c r="T81" s="107"/>
      <c r="U81" s="107"/>
    </row>
    <row r="82" spans="1:21" s="2" customFormat="1" hidden="1">
      <c r="A82" s="107">
        <v>7</v>
      </c>
      <c r="B82" s="10" t="s">
        <v>122</v>
      </c>
      <c r="C82" s="87">
        <v>2</v>
      </c>
      <c r="D82" s="92"/>
      <c r="E82" s="86"/>
      <c r="F82" s="86">
        <v>500</v>
      </c>
      <c r="G82" s="86">
        <v>600</v>
      </c>
      <c r="H82" s="86"/>
      <c r="I82" s="86" t="s">
        <v>224</v>
      </c>
      <c r="J82" s="86" t="s">
        <v>225</v>
      </c>
      <c r="K82" s="87">
        <v>2</v>
      </c>
      <c r="L82" s="239"/>
      <c r="M82" s="89"/>
      <c r="N82" s="107">
        <v>0.5</v>
      </c>
      <c r="O82" s="108">
        <f>N82*K82</f>
        <v>1</v>
      </c>
      <c r="P82" s="107"/>
      <c r="Q82" s="108"/>
      <c r="R82" s="107"/>
      <c r="S82" s="107"/>
      <c r="T82" s="107"/>
      <c r="U82" s="107"/>
    </row>
    <row r="83" spans="1:21" s="2" customFormat="1" hidden="1">
      <c r="A83" s="107" t="s">
        <v>9</v>
      </c>
      <c r="B83" s="4" t="s">
        <v>56</v>
      </c>
      <c r="C83" s="87">
        <v>1</v>
      </c>
      <c r="D83" s="92"/>
      <c r="E83" s="86"/>
      <c r="F83" s="86">
        <v>700</v>
      </c>
      <c r="G83" s="86">
        <v>800</v>
      </c>
      <c r="H83" s="86">
        <v>850</v>
      </c>
      <c r="I83" s="86"/>
      <c r="J83" s="86" t="s">
        <v>270</v>
      </c>
      <c r="K83" s="87">
        <v>1</v>
      </c>
      <c r="L83" s="239"/>
      <c r="M83" s="89"/>
      <c r="N83" s="107"/>
      <c r="O83" s="106"/>
      <c r="P83" s="107"/>
      <c r="Q83" s="108"/>
      <c r="R83" s="107"/>
      <c r="S83" s="107"/>
      <c r="T83" s="107"/>
      <c r="U83" s="107"/>
    </row>
    <row r="84" spans="1:21" s="2" customFormat="1" hidden="1">
      <c r="A84" s="107" t="s">
        <v>33</v>
      </c>
      <c r="B84" s="4" t="s">
        <v>34</v>
      </c>
      <c r="C84" s="87">
        <v>1</v>
      </c>
      <c r="D84" s="92"/>
      <c r="E84" s="86"/>
      <c r="F84" s="86">
        <v>1000</v>
      </c>
      <c r="G84" s="86">
        <v>800</v>
      </c>
      <c r="H84" s="86">
        <v>850</v>
      </c>
      <c r="I84" s="86"/>
      <c r="J84" s="86" t="s">
        <v>270</v>
      </c>
      <c r="K84" s="87">
        <v>1</v>
      </c>
      <c r="L84" s="239"/>
      <c r="M84" s="89"/>
      <c r="N84" s="107"/>
      <c r="O84" s="106"/>
      <c r="P84" s="107"/>
      <c r="Q84" s="108"/>
      <c r="R84" s="107"/>
      <c r="S84" s="107"/>
      <c r="T84" s="107"/>
      <c r="U84" s="107"/>
    </row>
    <row r="85" spans="1:21" s="2" customFormat="1" hidden="1">
      <c r="A85" s="107">
        <v>8</v>
      </c>
      <c r="B85" s="4" t="s">
        <v>107</v>
      </c>
      <c r="C85" s="87">
        <v>1</v>
      </c>
      <c r="D85" s="92">
        <v>225</v>
      </c>
      <c r="E85" s="86">
        <f>D85*C85</f>
        <v>225</v>
      </c>
      <c r="F85" s="86">
        <v>4350</v>
      </c>
      <c r="G85" s="86">
        <v>1200</v>
      </c>
      <c r="H85" s="86">
        <v>600</v>
      </c>
      <c r="I85" s="86"/>
      <c r="J85" s="86"/>
      <c r="K85" s="87">
        <v>1</v>
      </c>
      <c r="L85" s="239"/>
      <c r="M85" s="89"/>
      <c r="N85" s="107">
        <v>0.55000000000000004</v>
      </c>
      <c r="O85" s="108">
        <f>N85*K85</f>
        <v>0.55000000000000004</v>
      </c>
      <c r="P85" s="105"/>
      <c r="Q85" s="108"/>
      <c r="R85" s="105"/>
      <c r="S85" s="105"/>
      <c r="T85" s="105"/>
      <c r="U85" s="105"/>
    </row>
    <row r="86" spans="1:21" s="2" customFormat="1" hidden="1">
      <c r="A86" s="107">
        <v>9</v>
      </c>
      <c r="B86" s="4" t="s">
        <v>107</v>
      </c>
      <c r="C86" s="87">
        <v>1</v>
      </c>
      <c r="D86" s="92">
        <v>245</v>
      </c>
      <c r="E86" s="86">
        <f>D86*C86</f>
        <v>245</v>
      </c>
      <c r="F86" s="86">
        <v>5500</v>
      </c>
      <c r="G86" s="86">
        <v>1200</v>
      </c>
      <c r="H86" s="86">
        <v>600</v>
      </c>
      <c r="I86" s="86"/>
      <c r="J86" s="86"/>
      <c r="K86" s="87">
        <v>1</v>
      </c>
      <c r="L86" s="239"/>
      <c r="M86" s="89"/>
      <c r="N86" s="107">
        <v>0.55000000000000004</v>
      </c>
      <c r="O86" s="108">
        <f>N86*K86</f>
        <v>0.55000000000000004</v>
      </c>
      <c r="P86" s="105"/>
      <c r="Q86" s="108"/>
      <c r="R86" s="105"/>
      <c r="S86" s="105"/>
      <c r="T86" s="105"/>
      <c r="U86" s="105"/>
    </row>
    <row r="87" spans="1:21" s="2" customFormat="1" hidden="1">
      <c r="A87" s="107">
        <v>10</v>
      </c>
      <c r="B87" s="4" t="s">
        <v>112</v>
      </c>
      <c r="C87" s="87">
        <v>1</v>
      </c>
      <c r="D87" s="92">
        <v>20</v>
      </c>
      <c r="E87" s="86">
        <f>D87*C87</f>
        <v>20</v>
      </c>
      <c r="F87" s="92">
        <v>450</v>
      </c>
      <c r="G87" s="107">
        <v>450</v>
      </c>
      <c r="H87" s="118" t="s">
        <v>295</v>
      </c>
      <c r="I87" s="86"/>
      <c r="J87" s="86" t="s">
        <v>270</v>
      </c>
      <c r="K87" s="87">
        <v>1</v>
      </c>
      <c r="L87" s="239"/>
      <c r="M87" s="89"/>
      <c r="N87" s="107"/>
      <c r="O87" s="106">
        <f>N87*C87</f>
        <v>0</v>
      </c>
      <c r="P87" s="107"/>
      <c r="Q87" s="108"/>
      <c r="R87" s="107" t="s">
        <v>108</v>
      </c>
      <c r="S87" s="107" t="s">
        <v>108</v>
      </c>
      <c r="T87" s="107"/>
      <c r="U87" s="107" t="s">
        <v>100</v>
      </c>
    </row>
    <row r="88" spans="1:21" s="2" customFormat="1" hidden="1">
      <c r="A88" s="107">
        <v>11</v>
      </c>
      <c r="B88" s="4" t="s">
        <v>57</v>
      </c>
      <c r="C88" s="87">
        <v>1</v>
      </c>
      <c r="D88" s="92"/>
      <c r="E88" s="86"/>
      <c r="F88" s="86">
        <v>650</v>
      </c>
      <c r="G88" s="86">
        <v>750</v>
      </c>
      <c r="H88" s="86" t="s">
        <v>0</v>
      </c>
      <c r="I88" s="86"/>
      <c r="J88" s="86" t="s">
        <v>270</v>
      </c>
      <c r="K88" s="87">
        <v>1</v>
      </c>
      <c r="L88" s="239"/>
      <c r="M88" s="89"/>
      <c r="N88" s="107"/>
      <c r="O88" s="106"/>
      <c r="P88" s="107"/>
      <c r="Q88" s="108"/>
      <c r="R88" s="107" t="s">
        <v>108</v>
      </c>
      <c r="S88" s="107" t="s">
        <v>108</v>
      </c>
      <c r="T88" s="107"/>
      <c r="U88" s="107" t="s">
        <v>100</v>
      </c>
    </row>
    <row r="89" spans="1:21" hidden="1">
      <c r="A89" s="107" t="s">
        <v>41</v>
      </c>
      <c r="B89" s="10" t="s">
        <v>303</v>
      </c>
      <c r="C89" s="87">
        <v>1</v>
      </c>
      <c r="D89" s="86"/>
      <c r="E89" s="86"/>
      <c r="F89" s="204">
        <v>512</v>
      </c>
      <c r="G89" s="144">
        <v>400</v>
      </c>
      <c r="H89" s="144">
        <v>343</v>
      </c>
      <c r="I89" s="118" t="s">
        <v>365</v>
      </c>
      <c r="J89" s="144" t="s">
        <v>366</v>
      </c>
      <c r="K89" s="87">
        <v>1</v>
      </c>
      <c r="L89" s="239"/>
      <c r="M89" s="89"/>
      <c r="N89" s="105"/>
      <c r="O89" s="106"/>
      <c r="P89" s="105"/>
      <c r="Q89" s="108"/>
      <c r="R89" s="105"/>
      <c r="S89" s="105"/>
      <c r="T89" s="105"/>
      <c r="U89" s="105" t="s">
        <v>103</v>
      </c>
    </row>
    <row r="90" spans="1:21" s="2" customFormat="1" hidden="1">
      <c r="A90" s="107">
        <v>12</v>
      </c>
      <c r="B90" s="4" t="s">
        <v>31</v>
      </c>
      <c r="C90" s="87">
        <v>1</v>
      </c>
      <c r="D90" s="92"/>
      <c r="E90" s="86"/>
      <c r="F90" s="86">
        <v>1800</v>
      </c>
      <c r="G90" s="86">
        <v>750</v>
      </c>
      <c r="H90" s="86" t="s">
        <v>0</v>
      </c>
      <c r="I90" s="86"/>
      <c r="J90" s="86" t="s">
        <v>270</v>
      </c>
      <c r="K90" s="87">
        <v>1</v>
      </c>
      <c r="L90" s="239"/>
      <c r="M90" s="89"/>
      <c r="N90" s="107"/>
      <c r="O90" s="106"/>
      <c r="P90" s="107"/>
      <c r="Q90" s="108"/>
      <c r="R90" s="107"/>
      <c r="S90" s="107"/>
      <c r="T90" s="107"/>
      <c r="U90" s="107"/>
    </row>
    <row r="91" spans="1:21" s="2" customFormat="1" hidden="1">
      <c r="A91" s="107">
        <v>13</v>
      </c>
      <c r="B91" s="4" t="s">
        <v>123</v>
      </c>
      <c r="C91" s="87"/>
      <c r="D91" s="92"/>
      <c r="E91" s="86"/>
      <c r="F91" s="86"/>
      <c r="G91" s="86"/>
      <c r="H91" s="86"/>
      <c r="I91" s="86"/>
      <c r="J91" s="86"/>
      <c r="K91" s="87"/>
      <c r="L91" s="239"/>
      <c r="M91" s="89"/>
      <c r="N91" s="107"/>
      <c r="O91" s="106"/>
      <c r="P91" s="107"/>
      <c r="Q91" s="108"/>
      <c r="R91" s="107"/>
      <c r="S91" s="107"/>
      <c r="T91" s="107"/>
      <c r="U91" s="107"/>
    </row>
    <row r="92" spans="1:21" s="2" customFormat="1" hidden="1">
      <c r="A92" s="107">
        <v>14</v>
      </c>
      <c r="B92" s="4" t="s">
        <v>124</v>
      </c>
      <c r="C92" s="87">
        <v>1</v>
      </c>
      <c r="D92" s="92"/>
      <c r="E92" s="86"/>
      <c r="F92" s="86">
        <v>1350</v>
      </c>
      <c r="G92" s="86">
        <v>750</v>
      </c>
      <c r="H92" s="86" t="s">
        <v>0</v>
      </c>
      <c r="I92" s="86"/>
      <c r="J92" s="86" t="s">
        <v>270</v>
      </c>
      <c r="K92" s="87">
        <v>1</v>
      </c>
      <c r="L92" s="239"/>
      <c r="M92" s="89"/>
      <c r="N92" s="107">
        <v>0.5</v>
      </c>
      <c r="O92" s="108">
        <f>N92*K92</f>
        <v>0.5</v>
      </c>
      <c r="P92" s="107"/>
      <c r="Q92" s="108"/>
      <c r="R92" s="107"/>
      <c r="S92" s="107"/>
      <c r="T92" s="107"/>
      <c r="U92" s="107"/>
    </row>
    <row r="93" spans="1:21" s="2" customFormat="1" ht="58.3" hidden="1">
      <c r="A93" s="107">
        <v>15</v>
      </c>
      <c r="B93" s="4" t="s">
        <v>125</v>
      </c>
      <c r="C93" s="87">
        <v>1</v>
      </c>
      <c r="D93" s="92"/>
      <c r="E93" s="86"/>
      <c r="F93" s="86"/>
      <c r="G93" s="86"/>
      <c r="H93" s="86"/>
      <c r="I93" s="86" t="s">
        <v>126</v>
      </c>
      <c r="J93" s="86">
        <v>2504</v>
      </c>
      <c r="K93" s="87">
        <v>1</v>
      </c>
      <c r="L93" s="239"/>
      <c r="M93" s="88" t="s">
        <v>323</v>
      </c>
      <c r="P93" s="107">
        <v>6</v>
      </c>
      <c r="Q93" s="108">
        <f>P93*K93</f>
        <v>6</v>
      </c>
      <c r="R93" s="107"/>
      <c r="S93" s="107"/>
      <c r="T93" s="107"/>
      <c r="U93" s="107"/>
    </row>
    <row r="94" spans="1:21" s="2" customFormat="1" hidden="1">
      <c r="A94" s="107">
        <v>16</v>
      </c>
      <c r="B94" s="4" t="s">
        <v>301</v>
      </c>
      <c r="C94" s="87">
        <v>1</v>
      </c>
      <c r="D94" s="92"/>
      <c r="E94" s="86"/>
      <c r="F94" s="86">
        <v>1400</v>
      </c>
      <c r="G94" s="86">
        <v>800</v>
      </c>
      <c r="H94" s="86" t="s">
        <v>0</v>
      </c>
      <c r="I94" s="86"/>
      <c r="J94" s="86" t="s">
        <v>270</v>
      </c>
      <c r="K94" s="87">
        <v>1</v>
      </c>
      <c r="L94" s="239"/>
      <c r="M94" s="89"/>
      <c r="N94" s="107"/>
      <c r="O94" s="106"/>
      <c r="P94" s="107"/>
      <c r="Q94" s="108"/>
      <c r="R94" s="107"/>
      <c r="S94" s="107"/>
      <c r="T94" s="107"/>
      <c r="U94" s="107"/>
    </row>
    <row r="95" spans="1:21" s="2" customFormat="1" hidden="1">
      <c r="A95" s="107">
        <v>17</v>
      </c>
      <c r="B95" s="4" t="s">
        <v>302</v>
      </c>
      <c r="C95" s="87">
        <v>1</v>
      </c>
      <c r="D95" s="92"/>
      <c r="E95" s="86"/>
      <c r="F95" s="86">
        <v>1500</v>
      </c>
      <c r="G95" s="86">
        <v>750</v>
      </c>
      <c r="H95" s="86" t="s">
        <v>0</v>
      </c>
      <c r="I95" s="86"/>
      <c r="J95" s="86" t="s">
        <v>270</v>
      </c>
      <c r="K95" s="87">
        <v>1</v>
      </c>
      <c r="L95" s="239"/>
      <c r="M95" s="89"/>
      <c r="N95" s="107"/>
      <c r="O95" s="106"/>
      <c r="P95" s="107"/>
      <c r="Q95" s="108"/>
      <c r="R95" s="107"/>
      <c r="S95" s="107"/>
      <c r="T95" s="107"/>
      <c r="U95" s="107"/>
    </row>
    <row r="96" spans="1:21" s="2" customFormat="1" hidden="1">
      <c r="A96" s="107">
        <v>18</v>
      </c>
      <c r="B96" s="4" t="s">
        <v>127</v>
      </c>
      <c r="C96" s="87">
        <v>1</v>
      </c>
      <c r="D96" s="92"/>
      <c r="E96" s="86"/>
      <c r="F96" s="147">
        <v>400</v>
      </c>
      <c r="G96" s="147">
        <v>750</v>
      </c>
      <c r="H96" s="147" t="s">
        <v>285</v>
      </c>
      <c r="I96" s="147" t="s">
        <v>254</v>
      </c>
      <c r="J96" s="147" t="s">
        <v>255</v>
      </c>
      <c r="K96" s="87">
        <v>1</v>
      </c>
      <c r="L96" s="239"/>
      <c r="M96" s="89"/>
      <c r="N96" s="107"/>
      <c r="O96" s="106"/>
      <c r="P96" s="60">
        <v>7.5</v>
      </c>
      <c r="Q96" s="97">
        <f>P96*K96</f>
        <v>7.5</v>
      </c>
      <c r="R96" s="107"/>
      <c r="S96" s="107"/>
      <c r="T96" s="107"/>
      <c r="U96" s="107"/>
    </row>
    <row r="97" spans="1:45" s="2" customFormat="1" hidden="1">
      <c r="A97" s="107">
        <v>19</v>
      </c>
      <c r="B97" s="4" t="s">
        <v>193</v>
      </c>
      <c r="C97" s="87"/>
      <c r="D97" s="92"/>
      <c r="E97" s="86"/>
      <c r="F97" s="86"/>
      <c r="G97" s="86"/>
      <c r="H97" s="86"/>
      <c r="I97" s="86"/>
      <c r="J97" s="86"/>
      <c r="K97" s="87"/>
      <c r="L97" s="239"/>
      <c r="M97" s="89"/>
      <c r="N97" s="105"/>
      <c r="O97" s="106"/>
      <c r="P97" s="107"/>
      <c r="Q97" s="108"/>
      <c r="R97" s="107"/>
      <c r="S97" s="107"/>
      <c r="T97" s="107"/>
      <c r="U97" s="107"/>
    </row>
    <row r="98" spans="1:45" s="2" customFormat="1" hidden="1">
      <c r="A98" s="107">
        <v>20</v>
      </c>
      <c r="B98" s="4" t="s">
        <v>57</v>
      </c>
      <c r="C98" s="87"/>
      <c r="D98" s="92"/>
      <c r="E98" s="86"/>
      <c r="F98" s="86"/>
      <c r="G98" s="86"/>
      <c r="H98" s="86"/>
      <c r="I98" s="86"/>
      <c r="J98" s="86" t="s">
        <v>270</v>
      </c>
      <c r="K98" s="87"/>
      <c r="L98" s="39" t="s">
        <v>352</v>
      </c>
      <c r="M98" s="89"/>
      <c r="N98" s="107"/>
      <c r="O98" s="106"/>
      <c r="P98" s="107"/>
      <c r="Q98" s="108"/>
      <c r="R98" s="107" t="s">
        <v>108</v>
      </c>
      <c r="S98" s="107" t="s">
        <v>108</v>
      </c>
      <c r="T98" s="107"/>
      <c r="U98" s="107" t="s">
        <v>100</v>
      </c>
    </row>
    <row r="99" spans="1:45" hidden="1">
      <c r="A99" s="107" t="s">
        <v>29</v>
      </c>
      <c r="B99" s="10" t="s">
        <v>303</v>
      </c>
      <c r="C99" s="87">
        <v>1</v>
      </c>
      <c r="D99" s="86"/>
      <c r="E99" s="86"/>
      <c r="F99" s="204">
        <v>512</v>
      </c>
      <c r="G99" s="144">
        <v>400</v>
      </c>
      <c r="H99" s="144">
        <v>343</v>
      </c>
      <c r="I99" s="118" t="s">
        <v>365</v>
      </c>
      <c r="J99" s="144" t="s">
        <v>366</v>
      </c>
      <c r="K99" s="87">
        <v>1</v>
      </c>
      <c r="L99" s="239"/>
      <c r="M99" s="89"/>
      <c r="N99" s="105"/>
      <c r="O99" s="106"/>
      <c r="P99" s="105"/>
      <c r="Q99" s="108"/>
      <c r="R99" s="105"/>
      <c r="S99" s="105"/>
      <c r="T99" s="105"/>
      <c r="U99" s="105" t="s">
        <v>103</v>
      </c>
    </row>
    <row r="100" spans="1:45" s="2" customFormat="1" ht="116.6" hidden="1">
      <c r="A100" s="107">
        <v>21</v>
      </c>
      <c r="B100" s="10" t="s">
        <v>192</v>
      </c>
      <c r="C100" s="87">
        <v>1</v>
      </c>
      <c r="D100" s="86">
        <v>180</v>
      </c>
      <c r="E100" s="86">
        <f>D100*C100</f>
        <v>180</v>
      </c>
      <c r="F100" s="86">
        <v>1300</v>
      </c>
      <c r="G100" s="86">
        <v>750</v>
      </c>
      <c r="H100" s="86" t="s">
        <v>261</v>
      </c>
      <c r="I100" s="86" t="s">
        <v>242</v>
      </c>
      <c r="J100" s="119" t="s">
        <v>259</v>
      </c>
      <c r="K100" s="87">
        <v>1</v>
      </c>
      <c r="L100" s="245" t="s">
        <v>260</v>
      </c>
      <c r="M100" s="159"/>
      <c r="N100" s="105">
        <v>0.38</v>
      </c>
      <c r="O100" s="108">
        <f>N100*K100</f>
        <v>0.38</v>
      </c>
      <c r="P100" s="107"/>
      <c r="Q100" s="108"/>
      <c r="R100" s="107"/>
      <c r="S100" s="107"/>
      <c r="T100" s="107"/>
      <c r="U100" s="107"/>
    </row>
    <row r="101" spans="1:45" hidden="1">
      <c r="A101" s="107">
        <v>22</v>
      </c>
      <c r="B101" s="4" t="s">
        <v>107</v>
      </c>
      <c r="C101" s="87">
        <v>1</v>
      </c>
      <c r="D101" s="92">
        <v>220</v>
      </c>
      <c r="E101" s="86">
        <f>D101*C101</f>
        <v>220</v>
      </c>
      <c r="F101" s="86">
        <v>2900</v>
      </c>
      <c r="G101" s="86">
        <v>1200</v>
      </c>
      <c r="H101" s="86">
        <v>600</v>
      </c>
      <c r="I101" s="86"/>
      <c r="J101" s="86"/>
      <c r="K101" s="87">
        <v>1</v>
      </c>
      <c r="L101" s="239"/>
      <c r="M101" s="89"/>
      <c r="N101" s="107">
        <v>0.55000000000000004</v>
      </c>
      <c r="O101" s="108">
        <f>N101*K101</f>
        <v>0.55000000000000004</v>
      </c>
      <c r="P101" s="105"/>
      <c r="Q101" s="108"/>
      <c r="R101" s="105"/>
      <c r="S101" s="105"/>
      <c r="T101" s="105"/>
      <c r="U101" s="105"/>
    </row>
    <row r="102" spans="1:45" hidden="1">
      <c r="A102" s="107">
        <v>23</v>
      </c>
      <c r="B102" s="16" t="s">
        <v>119</v>
      </c>
      <c r="C102" s="87">
        <v>1</v>
      </c>
      <c r="D102" s="86">
        <v>0.25</v>
      </c>
      <c r="E102" s="157">
        <f>D102*C102</f>
        <v>0.25</v>
      </c>
      <c r="F102" s="157"/>
      <c r="G102" s="157"/>
      <c r="H102" s="157"/>
      <c r="I102" s="157"/>
      <c r="J102" s="157" t="s">
        <v>300</v>
      </c>
      <c r="K102" s="87">
        <v>1</v>
      </c>
      <c r="L102" s="272"/>
      <c r="M102" s="158"/>
      <c r="N102" s="105">
        <v>0.25</v>
      </c>
      <c r="O102" s="108">
        <f>N102*K102</f>
        <v>0.25</v>
      </c>
      <c r="P102" s="105"/>
      <c r="Q102" s="108"/>
      <c r="R102" s="3"/>
      <c r="S102" s="3"/>
      <c r="T102" s="1"/>
      <c r="U102" s="1"/>
    </row>
    <row r="103" spans="1:45" hidden="1">
      <c r="A103" s="107">
        <v>24</v>
      </c>
      <c r="B103" s="16" t="s">
        <v>194</v>
      </c>
      <c r="C103" s="87">
        <v>1</v>
      </c>
      <c r="D103" s="86"/>
      <c r="E103" s="157"/>
      <c r="F103" s="86">
        <v>1000</v>
      </c>
      <c r="G103" s="86">
        <v>450</v>
      </c>
      <c r="H103" s="86">
        <v>1800</v>
      </c>
      <c r="I103" s="157"/>
      <c r="J103" s="86" t="s">
        <v>270</v>
      </c>
      <c r="K103" s="87">
        <v>1</v>
      </c>
      <c r="L103" s="272"/>
      <c r="M103" s="158"/>
      <c r="N103" s="105"/>
      <c r="O103" s="106"/>
      <c r="P103" s="105"/>
      <c r="Q103" s="108"/>
      <c r="R103" s="3"/>
      <c r="S103" s="3"/>
      <c r="T103" s="1"/>
      <c r="U103" s="1"/>
    </row>
    <row r="104" spans="1:45" s="73" customFormat="1" ht="20.6" hidden="1">
      <c r="A104" s="65"/>
      <c r="B104" s="113" t="s">
        <v>195</v>
      </c>
      <c r="C104" s="69"/>
      <c r="D104" s="67"/>
      <c r="E104" s="67"/>
      <c r="F104" s="67"/>
      <c r="G104" s="67"/>
      <c r="H104" s="67"/>
      <c r="I104" s="67"/>
      <c r="J104" s="67"/>
      <c r="K104" s="69"/>
      <c r="L104" s="269"/>
      <c r="M104" s="70"/>
      <c r="N104" s="65"/>
      <c r="O104" s="75">
        <f>N104*C104</f>
        <v>0</v>
      </c>
      <c r="P104" s="65"/>
      <c r="Q104" s="71"/>
      <c r="R104" s="65"/>
      <c r="S104" s="65"/>
      <c r="T104" s="65"/>
      <c r="U104" s="6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s="2" customFormat="1" hidden="1">
      <c r="A105" s="105">
        <v>1</v>
      </c>
      <c r="B105" s="4" t="s">
        <v>128</v>
      </c>
      <c r="C105" s="87">
        <v>1</v>
      </c>
      <c r="D105" s="92">
        <v>500</v>
      </c>
      <c r="E105" s="86">
        <f>D105*C105</f>
        <v>500</v>
      </c>
      <c r="F105" s="86">
        <v>1750</v>
      </c>
      <c r="G105" s="86">
        <v>1350</v>
      </c>
      <c r="H105" s="86">
        <v>2150</v>
      </c>
      <c r="I105" s="86" t="s">
        <v>237</v>
      </c>
      <c r="J105" s="86" t="s">
        <v>238</v>
      </c>
      <c r="K105" s="87">
        <v>1</v>
      </c>
      <c r="L105" s="239"/>
      <c r="M105" s="89"/>
      <c r="N105" s="60"/>
      <c r="O105" s="97">
        <f>N105*K105</f>
        <v>0</v>
      </c>
      <c r="P105" s="60">
        <v>15</v>
      </c>
      <c r="Q105" s="97">
        <f>P105*K105</f>
        <v>15</v>
      </c>
      <c r="R105" s="60" t="s">
        <v>108</v>
      </c>
      <c r="S105" s="107"/>
      <c r="T105" s="107"/>
      <c r="U105" s="107" t="s">
        <v>103</v>
      </c>
    </row>
    <row r="106" spans="1:45" hidden="1">
      <c r="A106" s="107">
        <v>2</v>
      </c>
      <c r="B106" s="10" t="s">
        <v>59</v>
      </c>
      <c r="C106" s="87">
        <v>1</v>
      </c>
      <c r="D106" s="86">
        <v>35</v>
      </c>
      <c r="E106" s="86">
        <f>D106*C106</f>
        <v>35</v>
      </c>
      <c r="F106" s="86">
        <v>465</v>
      </c>
      <c r="G106" s="86">
        <v>625</v>
      </c>
      <c r="H106" s="86">
        <v>1800</v>
      </c>
      <c r="I106" s="86"/>
      <c r="J106" s="86" t="s">
        <v>270</v>
      </c>
      <c r="K106" s="87">
        <v>1</v>
      </c>
      <c r="L106" s="239"/>
      <c r="M106" s="89"/>
      <c r="N106" s="105"/>
      <c r="O106" s="106">
        <f>N106*C106</f>
        <v>0</v>
      </c>
      <c r="P106" s="105"/>
      <c r="Q106" s="108"/>
      <c r="R106" s="105"/>
      <c r="S106" s="105"/>
      <c r="T106" s="105"/>
      <c r="U106" s="105"/>
    </row>
    <row r="107" spans="1:45" hidden="1">
      <c r="A107" s="107">
        <v>3</v>
      </c>
      <c r="B107" s="4" t="s">
        <v>190</v>
      </c>
      <c r="C107" s="87">
        <v>1</v>
      </c>
      <c r="D107" s="86">
        <v>225</v>
      </c>
      <c r="E107" s="86">
        <f>D107*C107</f>
        <v>225</v>
      </c>
      <c r="F107" s="86">
        <v>1800</v>
      </c>
      <c r="G107" s="86">
        <v>700</v>
      </c>
      <c r="H107" s="86" t="s">
        <v>0</v>
      </c>
      <c r="I107" s="86"/>
      <c r="J107" s="86" t="s">
        <v>270</v>
      </c>
      <c r="K107" s="87">
        <v>1</v>
      </c>
      <c r="L107" s="239"/>
      <c r="M107" s="89"/>
      <c r="N107" s="105">
        <v>0.5</v>
      </c>
      <c r="O107" s="108">
        <f>N107*K107</f>
        <v>0.5</v>
      </c>
      <c r="P107" s="105"/>
      <c r="Q107" s="108"/>
      <c r="R107" s="105"/>
      <c r="S107" s="105"/>
      <c r="T107" s="105"/>
      <c r="U107" s="105"/>
    </row>
    <row r="108" spans="1:45" hidden="1">
      <c r="A108" s="107">
        <v>4</v>
      </c>
      <c r="B108" s="10" t="s">
        <v>60</v>
      </c>
      <c r="C108" s="87">
        <v>1</v>
      </c>
      <c r="D108" s="86">
        <v>40</v>
      </c>
      <c r="E108" s="86">
        <f>D108*C108</f>
        <v>40</v>
      </c>
      <c r="F108" s="86">
        <v>1800</v>
      </c>
      <c r="G108" s="86">
        <v>300</v>
      </c>
      <c r="H108" s="86">
        <v>375</v>
      </c>
      <c r="I108" s="86"/>
      <c r="J108" s="86" t="s">
        <v>270</v>
      </c>
      <c r="K108" s="87">
        <v>1</v>
      </c>
      <c r="L108" s="239"/>
      <c r="M108" s="89"/>
      <c r="N108" s="105"/>
      <c r="O108" s="106">
        <f>N108*C108</f>
        <v>0</v>
      </c>
      <c r="P108" s="105"/>
      <c r="Q108" s="108"/>
      <c r="R108" s="105"/>
      <c r="S108" s="105"/>
      <c r="T108" s="105"/>
      <c r="U108" s="105"/>
    </row>
    <row r="109" spans="1:45" hidden="1">
      <c r="A109" s="107">
        <v>5</v>
      </c>
      <c r="B109" s="10" t="s">
        <v>58</v>
      </c>
      <c r="C109" s="87">
        <v>1</v>
      </c>
      <c r="D109" s="86">
        <v>40</v>
      </c>
      <c r="E109" s="86">
        <f>D109*C109</f>
        <v>40</v>
      </c>
      <c r="F109" s="86">
        <v>600</v>
      </c>
      <c r="G109" s="86">
        <v>700</v>
      </c>
      <c r="H109" s="86" t="s">
        <v>0</v>
      </c>
      <c r="I109" s="86"/>
      <c r="J109" s="86" t="s">
        <v>270</v>
      </c>
      <c r="K109" s="87">
        <v>1</v>
      </c>
      <c r="L109" s="39" t="s">
        <v>352</v>
      </c>
      <c r="M109" s="89"/>
      <c r="N109" s="105"/>
      <c r="O109" s="106">
        <f>N109*C109</f>
        <v>0</v>
      </c>
      <c r="P109" s="105"/>
      <c r="Q109" s="108"/>
      <c r="R109" s="105" t="s">
        <v>108</v>
      </c>
      <c r="S109" s="105" t="s">
        <v>108</v>
      </c>
      <c r="T109" s="105"/>
      <c r="U109" s="105" t="s">
        <v>100</v>
      </c>
    </row>
    <row r="110" spans="1:45" hidden="1">
      <c r="A110" s="107" t="s">
        <v>8</v>
      </c>
      <c r="B110" s="10" t="s">
        <v>303</v>
      </c>
      <c r="C110" s="87">
        <v>1</v>
      </c>
      <c r="D110" s="86"/>
      <c r="E110" s="86"/>
      <c r="F110" s="204">
        <v>512</v>
      </c>
      <c r="G110" s="144">
        <v>400</v>
      </c>
      <c r="H110" s="144">
        <v>343</v>
      </c>
      <c r="I110" s="118" t="s">
        <v>365</v>
      </c>
      <c r="J110" s="144" t="s">
        <v>366</v>
      </c>
      <c r="K110" s="87">
        <v>1</v>
      </c>
      <c r="L110" s="239"/>
      <c r="M110" s="89"/>
      <c r="N110" s="105"/>
      <c r="O110" s="106"/>
      <c r="P110" s="105"/>
      <c r="Q110" s="108"/>
      <c r="R110" s="105"/>
      <c r="S110" s="105"/>
      <c r="T110" s="105"/>
      <c r="U110" s="105" t="s">
        <v>103</v>
      </c>
    </row>
    <row r="111" spans="1:45" hidden="1">
      <c r="A111" s="107">
        <v>6</v>
      </c>
      <c r="B111" s="10" t="s">
        <v>63</v>
      </c>
      <c r="C111" s="87">
        <v>1</v>
      </c>
      <c r="D111" s="86">
        <v>140</v>
      </c>
      <c r="E111" s="86">
        <f>D111*C111</f>
        <v>140</v>
      </c>
      <c r="F111" s="86">
        <v>1700</v>
      </c>
      <c r="G111" s="86">
        <v>700</v>
      </c>
      <c r="H111" s="86" t="s">
        <v>0</v>
      </c>
      <c r="I111" s="86"/>
      <c r="J111" s="86" t="s">
        <v>270</v>
      </c>
      <c r="K111" s="87">
        <v>1</v>
      </c>
      <c r="L111" s="239"/>
      <c r="M111" s="89"/>
      <c r="N111" s="105"/>
      <c r="O111" s="106">
        <f>N111*C111</f>
        <v>0</v>
      </c>
      <c r="P111" s="105"/>
      <c r="Q111" s="108"/>
      <c r="R111" s="105"/>
      <c r="S111" s="105"/>
      <c r="T111" s="105"/>
      <c r="U111" s="105"/>
    </row>
    <row r="112" spans="1:45" hidden="1">
      <c r="A112" s="107">
        <v>7</v>
      </c>
      <c r="B112" s="10" t="s">
        <v>3</v>
      </c>
      <c r="C112" s="87">
        <v>1</v>
      </c>
      <c r="D112" s="86">
        <v>60</v>
      </c>
      <c r="E112" s="86">
        <f>D112*C112</f>
        <v>60</v>
      </c>
      <c r="F112" s="86">
        <v>900</v>
      </c>
      <c r="G112" s="86">
        <v>700</v>
      </c>
      <c r="H112" s="86" t="s">
        <v>0</v>
      </c>
      <c r="I112" s="86"/>
      <c r="J112" s="86" t="s">
        <v>270</v>
      </c>
      <c r="K112" s="87">
        <v>1</v>
      </c>
      <c r="L112" s="239"/>
      <c r="M112" s="89"/>
      <c r="N112" s="105"/>
      <c r="O112" s="106">
        <f>N112*C112</f>
        <v>0</v>
      </c>
      <c r="P112" s="105"/>
      <c r="Q112" s="108"/>
      <c r="R112" s="105" t="s">
        <v>108</v>
      </c>
      <c r="S112" s="105" t="s">
        <v>108</v>
      </c>
      <c r="T112" s="105"/>
      <c r="U112" s="105" t="s">
        <v>100</v>
      </c>
    </row>
    <row r="113" spans="1:21" hidden="1">
      <c r="A113" s="107" t="s">
        <v>9</v>
      </c>
      <c r="B113" s="10" t="s">
        <v>303</v>
      </c>
      <c r="C113" s="87">
        <v>1</v>
      </c>
      <c r="D113" s="86"/>
      <c r="E113" s="86"/>
      <c r="F113" s="204">
        <v>512</v>
      </c>
      <c r="G113" s="144">
        <v>400</v>
      </c>
      <c r="H113" s="144">
        <v>343</v>
      </c>
      <c r="I113" s="118" t="s">
        <v>365</v>
      </c>
      <c r="J113" s="144" t="s">
        <v>366</v>
      </c>
      <c r="K113" s="87">
        <v>1</v>
      </c>
      <c r="L113" s="239"/>
      <c r="M113" s="89"/>
      <c r="N113" s="105"/>
      <c r="O113" s="106"/>
      <c r="P113" s="105"/>
      <c r="Q113" s="108"/>
      <c r="R113" s="105"/>
      <c r="S113" s="105"/>
      <c r="T113" s="105"/>
      <c r="U113" s="105" t="s">
        <v>103</v>
      </c>
    </row>
    <row r="114" spans="1:21" hidden="1">
      <c r="A114" s="107">
        <v>8</v>
      </c>
      <c r="B114" s="10" t="s">
        <v>60</v>
      </c>
      <c r="C114" s="87">
        <v>1</v>
      </c>
      <c r="D114" s="86">
        <v>22</v>
      </c>
      <c r="E114" s="86">
        <f t="shared" ref="E114:E128" si="3">D114*C114</f>
        <v>22</v>
      </c>
      <c r="F114" s="86">
        <v>900</v>
      </c>
      <c r="G114" s="86">
        <v>300</v>
      </c>
      <c r="H114" s="86">
        <v>375</v>
      </c>
      <c r="I114" s="86"/>
      <c r="J114" s="86" t="s">
        <v>270</v>
      </c>
      <c r="K114" s="87">
        <v>1</v>
      </c>
      <c r="L114" s="239"/>
      <c r="M114" s="89"/>
      <c r="N114" s="105"/>
      <c r="O114" s="106">
        <f>N114*C114</f>
        <v>0</v>
      </c>
      <c r="P114" s="105"/>
      <c r="Q114" s="108"/>
      <c r="R114" s="105"/>
      <c r="S114" s="105"/>
      <c r="T114" s="105"/>
      <c r="U114" s="105"/>
    </row>
    <row r="115" spans="1:21" hidden="1">
      <c r="A115" s="107">
        <v>9</v>
      </c>
      <c r="B115" s="10" t="s">
        <v>129</v>
      </c>
      <c r="C115" s="87">
        <v>1</v>
      </c>
      <c r="D115" s="86">
        <v>150</v>
      </c>
      <c r="E115" s="86">
        <f t="shared" si="3"/>
        <v>150</v>
      </c>
      <c r="F115" s="86">
        <f>29/12*300</f>
        <v>725</v>
      </c>
      <c r="G115" s="86">
        <f>33/12*300</f>
        <v>825</v>
      </c>
      <c r="H115" s="86">
        <f>79/12*300</f>
        <v>1975</v>
      </c>
      <c r="I115" s="86" t="s">
        <v>276</v>
      </c>
      <c r="J115" s="86" t="s">
        <v>280</v>
      </c>
      <c r="K115" s="87">
        <v>1</v>
      </c>
      <c r="L115" s="239" t="s">
        <v>279</v>
      </c>
      <c r="M115" s="89"/>
      <c r="N115" s="105">
        <v>0.95</v>
      </c>
      <c r="O115" s="108">
        <f>N115*K115</f>
        <v>0.95</v>
      </c>
      <c r="P115" s="105"/>
      <c r="Q115" s="108"/>
      <c r="R115" s="105"/>
      <c r="S115" s="105"/>
      <c r="T115" s="105"/>
      <c r="U115" s="105"/>
    </row>
    <row r="116" spans="1:21" s="2" customFormat="1" hidden="1">
      <c r="A116" s="107">
        <v>10</v>
      </c>
      <c r="B116" s="4" t="s">
        <v>112</v>
      </c>
      <c r="C116" s="87">
        <v>1</v>
      </c>
      <c r="D116" s="92">
        <v>20</v>
      </c>
      <c r="E116" s="86">
        <f t="shared" si="3"/>
        <v>20</v>
      </c>
      <c r="F116" s="86">
        <v>450</v>
      </c>
      <c r="G116" s="86">
        <v>450</v>
      </c>
      <c r="H116" s="86" t="s">
        <v>295</v>
      </c>
      <c r="I116" s="86"/>
      <c r="J116" s="86" t="s">
        <v>270</v>
      </c>
      <c r="K116" s="87">
        <v>1</v>
      </c>
      <c r="L116" s="239"/>
      <c r="M116" s="89"/>
      <c r="N116" s="107"/>
      <c r="O116" s="106">
        <f>N116*C116</f>
        <v>0</v>
      </c>
      <c r="P116" s="107"/>
      <c r="Q116" s="108"/>
      <c r="R116" s="105" t="s">
        <v>108</v>
      </c>
      <c r="S116" s="105" t="s">
        <v>108</v>
      </c>
      <c r="T116" s="105"/>
      <c r="U116" s="105" t="s">
        <v>100</v>
      </c>
    </row>
    <row r="117" spans="1:21" hidden="1">
      <c r="A117" s="107">
        <v>11</v>
      </c>
      <c r="B117" s="10" t="s">
        <v>130</v>
      </c>
      <c r="C117" s="160">
        <v>1</v>
      </c>
      <c r="D117" s="86">
        <v>150</v>
      </c>
      <c r="E117" s="86">
        <f t="shared" si="3"/>
        <v>150</v>
      </c>
      <c r="F117" s="92">
        <v>700</v>
      </c>
      <c r="G117" s="93">
        <v>818</v>
      </c>
      <c r="H117" s="93">
        <v>2050</v>
      </c>
      <c r="I117" s="93" t="s">
        <v>242</v>
      </c>
      <c r="J117" s="93" t="s">
        <v>281</v>
      </c>
      <c r="K117" s="160">
        <v>1</v>
      </c>
      <c r="L117" s="107" t="s">
        <v>244</v>
      </c>
      <c r="M117" s="93"/>
      <c r="N117" s="105">
        <v>0.33</v>
      </c>
      <c r="O117" s="108">
        <f>N117*K117</f>
        <v>0.33</v>
      </c>
      <c r="P117" s="105"/>
      <c r="Q117" s="108"/>
      <c r="R117" s="105"/>
      <c r="S117" s="105"/>
      <c r="T117" s="105"/>
      <c r="U117" s="105"/>
    </row>
    <row r="118" spans="1:21" hidden="1">
      <c r="A118" s="107">
        <v>12</v>
      </c>
      <c r="B118" s="10" t="s">
        <v>35</v>
      </c>
      <c r="C118" s="87">
        <v>1</v>
      </c>
      <c r="D118" s="86">
        <v>70</v>
      </c>
      <c r="E118" s="86">
        <f t="shared" si="3"/>
        <v>70</v>
      </c>
      <c r="F118" s="86">
        <v>1900</v>
      </c>
      <c r="G118" s="86">
        <v>800</v>
      </c>
      <c r="H118" s="86">
        <v>850</v>
      </c>
      <c r="I118" s="86"/>
      <c r="J118" s="86" t="s">
        <v>270</v>
      </c>
      <c r="K118" s="87">
        <v>1</v>
      </c>
      <c r="L118" s="239"/>
      <c r="M118" s="89"/>
      <c r="N118" s="105"/>
      <c r="O118" s="106">
        <f t="shared" ref="O118:O123" si="4">N118*C118</f>
        <v>0</v>
      </c>
      <c r="P118" s="105"/>
      <c r="Q118" s="108"/>
      <c r="R118" s="105"/>
      <c r="S118" s="105"/>
      <c r="T118" s="105"/>
      <c r="U118" s="105"/>
    </row>
    <row r="119" spans="1:21" ht="29.15" hidden="1">
      <c r="A119" s="107">
        <v>13</v>
      </c>
      <c r="B119" s="10" t="s">
        <v>131</v>
      </c>
      <c r="C119" s="87">
        <v>1</v>
      </c>
      <c r="D119" s="86">
        <v>120</v>
      </c>
      <c r="E119" s="86">
        <f t="shared" si="3"/>
        <v>120</v>
      </c>
      <c r="F119" s="86">
        <v>1800</v>
      </c>
      <c r="G119" s="86">
        <v>760</v>
      </c>
      <c r="H119" s="86">
        <v>600</v>
      </c>
      <c r="I119" s="86" t="s">
        <v>132</v>
      </c>
      <c r="J119" s="86" t="s">
        <v>133</v>
      </c>
      <c r="K119" s="87">
        <v>1</v>
      </c>
      <c r="L119" s="239"/>
      <c r="M119" s="88" t="s">
        <v>324</v>
      </c>
      <c r="N119" s="105"/>
      <c r="O119" s="106">
        <f t="shared" si="4"/>
        <v>0</v>
      </c>
      <c r="P119" s="105">
        <v>0.75</v>
      </c>
      <c r="Q119" s="108">
        <f>P119*K119</f>
        <v>0.75</v>
      </c>
      <c r="R119" s="105"/>
      <c r="S119" s="105"/>
      <c r="T119" s="105"/>
      <c r="U119" s="105"/>
    </row>
    <row r="120" spans="1:21" hidden="1">
      <c r="A120" s="107">
        <v>14</v>
      </c>
      <c r="B120" s="10" t="s">
        <v>134</v>
      </c>
      <c r="C120" s="87">
        <v>4</v>
      </c>
      <c r="D120" s="86">
        <v>77</v>
      </c>
      <c r="E120" s="86">
        <f t="shared" si="3"/>
        <v>308</v>
      </c>
      <c r="F120" s="86"/>
      <c r="G120" s="86"/>
      <c r="H120" s="86"/>
      <c r="I120" s="86" t="s">
        <v>135</v>
      </c>
      <c r="J120" s="86" t="s">
        <v>136</v>
      </c>
      <c r="K120" s="87">
        <v>4</v>
      </c>
      <c r="L120" s="239"/>
      <c r="M120" s="89"/>
      <c r="N120" s="105"/>
      <c r="O120" s="106">
        <f t="shared" si="4"/>
        <v>0</v>
      </c>
      <c r="P120" s="105"/>
      <c r="Q120" s="108"/>
      <c r="R120" s="105"/>
      <c r="S120" s="105"/>
      <c r="T120" s="105"/>
      <c r="U120" s="105"/>
    </row>
    <row r="121" spans="1:21" hidden="1">
      <c r="A121" s="107">
        <v>15</v>
      </c>
      <c r="B121" s="10" t="s">
        <v>137</v>
      </c>
      <c r="C121" s="87">
        <v>1</v>
      </c>
      <c r="D121" s="86">
        <v>200</v>
      </c>
      <c r="E121" s="86">
        <f t="shared" si="3"/>
        <v>200</v>
      </c>
      <c r="F121" s="86">
        <v>650</v>
      </c>
      <c r="G121" s="86">
        <v>610</v>
      </c>
      <c r="H121" s="86">
        <v>1070</v>
      </c>
      <c r="I121" s="86" t="s">
        <v>132</v>
      </c>
      <c r="J121" s="86" t="s">
        <v>138</v>
      </c>
      <c r="K121" s="87">
        <v>1</v>
      </c>
      <c r="L121" s="239"/>
      <c r="M121" s="89"/>
      <c r="N121" s="105"/>
      <c r="O121" s="106">
        <f t="shared" si="4"/>
        <v>0</v>
      </c>
      <c r="P121" s="105">
        <v>1.5</v>
      </c>
      <c r="Q121" s="108">
        <f>P121*K121</f>
        <v>1.5</v>
      </c>
      <c r="R121" s="105"/>
      <c r="S121" s="105"/>
      <c r="T121" s="105"/>
      <c r="U121" s="105"/>
    </row>
    <row r="122" spans="1:21" ht="29.15" hidden="1">
      <c r="A122" s="107">
        <v>16</v>
      </c>
      <c r="B122" s="10" t="s">
        <v>139</v>
      </c>
      <c r="C122" s="87">
        <v>1</v>
      </c>
      <c r="D122" s="86">
        <v>346</v>
      </c>
      <c r="E122" s="86">
        <f t="shared" si="3"/>
        <v>346</v>
      </c>
      <c r="F122" s="86">
        <v>588</v>
      </c>
      <c r="G122" s="86">
        <v>1037</v>
      </c>
      <c r="H122" s="86">
        <v>1210</v>
      </c>
      <c r="I122" s="86" t="s">
        <v>132</v>
      </c>
      <c r="J122" s="86" t="s">
        <v>140</v>
      </c>
      <c r="K122" s="87">
        <v>1</v>
      </c>
      <c r="L122" s="239"/>
      <c r="M122" s="88" t="s">
        <v>325</v>
      </c>
      <c r="N122" s="105"/>
      <c r="O122" s="106">
        <f t="shared" si="4"/>
        <v>0</v>
      </c>
      <c r="P122" s="105">
        <v>3</v>
      </c>
      <c r="Q122" s="108">
        <f>P122*K122</f>
        <v>3</v>
      </c>
      <c r="R122" s="105"/>
      <c r="S122" s="105"/>
      <c r="T122" s="105"/>
      <c r="U122" s="105"/>
    </row>
    <row r="123" spans="1:21" hidden="1">
      <c r="A123" s="107">
        <v>17</v>
      </c>
      <c r="B123" s="10" t="s">
        <v>63</v>
      </c>
      <c r="C123" s="87">
        <v>1</v>
      </c>
      <c r="D123" s="86">
        <v>90</v>
      </c>
      <c r="E123" s="86">
        <f t="shared" si="3"/>
        <v>90</v>
      </c>
      <c r="F123" s="86">
        <v>950</v>
      </c>
      <c r="G123" s="86">
        <v>700</v>
      </c>
      <c r="H123" s="86" t="s">
        <v>0</v>
      </c>
      <c r="I123" s="86"/>
      <c r="J123" s="86" t="s">
        <v>270</v>
      </c>
      <c r="K123" s="87">
        <v>1</v>
      </c>
      <c r="L123" s="239"/>
      <c r="M123" s="89"/>
      <c r="N123" s="105"/>
      <c r="O123" s="106">
        <f t="shared" si="4"/>
        <v>0</v>
      </c>
      <c r="P123" s="105"/>
      <c r="Q123" s="108"/>
      <c r="R123" s="105"/>
      <c r="S123" s="105"/>
      <c r="T123" s="105"/>
      <c r="U123" s="105"/>
    </row>
    <row r="124" spans="1:21" hidden="1">
      <c r="A124" s="107">
        <v>18</v>
      </c>
      <c r="B124" s="10" t="s">
        <v>141</v>
      </c>
      <c r="C124" s="87">
        <v>2</v>
      </c>
      <c r="D124" s="86">
        <v>15</v>
      </c>
      <c r="E124" s="86">
        <f t="shared" si="3"/>
        <v>30</v>
      </c>
      <c r="F124" s="86">
        <v>410</v>
      </c>
      <c r="G124" s="86">
        <v>380</v>
      </c>
      <c r="H124" s="86">
        <v>135</v>
      </c>
      <c r="I124" s="86" t="s">
        <v>203</v>
      </c>
      <c r="J124" s="86" t="s">
        <v>236</v>
      </c>
      <c r="K124" s="87">
        <v>2</v>
      </c>
      <c r="L124" s="239"/>
      <c r="M124" s="89"/>
      <c r="N124" s="105">
        <v>3.5</v>
      </c>
      <c r="O124" s="108">
        <f>N124*K124</f>
        <v>7</v>
      </c>
      <c r="P124" s="105"/>
      <c r="Q124" s="108"/>
      <c r="R124" s="105"/>
      <c r="S124" s="105"/>
      <c r="T124" s="105"/>
      <c r="U124" s="105"/>
    </row>
    <row r="125" spans="1:21" hidden="1">
      <c r="A125" s="107">
        <v>19</v>
      </c>
      <c r="B125" s="10" t="s">
        <v>142</v>
      </c>
      <c r="C125" s="87">
        <v>1</v>
      </c>
      <c r="D125" s="86">
        <v>35</v>
      </c>
      <c r="E125" s="86">
        <f t="shared" si="3"/>
        <v>35</v>
      </c>
      <c r="F125" s="86">
        <v>400</v>
      </c>
      <c r="G125" s="86">
        <v>300</v>
      </c>
      <c r="H125" s="86">
        <v>580</v>
      </c>
      <c r="I125" s="86" t="s">
        <v>143</v>
      </c>
      <c r="J125" s="86" t="s">
        <v>144</v>
      </c>
      <c r="K125" s="87">
        <v>1</v>
      </c>
      <c r="L125" s="239"/>
      <c r="M125" s="89"/>
      <c r="N125" s="105">
        <v>0.2</v>
      </c>
      <c r="O125" s="108">
        <f>N125*K125</f>
        <v>0.2</v>
      </c>
      <c r="P125" s="105"/>
      <c r="Q125" s="108"/>
      <c r="R125" s="105"/>
      <c r="S125" s="105"/>
      <c r="T125" s="105"/>
      <c r="U125" s="105"/>
    </row>
    <row r="126" spans="1:21" s="2" customFormat="1" hidden="1">
      <c r="A126" s="107">
        <v>20</v>
      </c>
      <c r="B126" s="4" t="s">
        <v>107</v>
      </c>
      <c r="C126" s="87">
        <v>1</v>
      </c>
      <c r="D126" s="92">
        <v>110</v>
      </c>
      <c r="E126" s="86">
        <f t="shared" si="3"/>
        <v>110</v>
      </c>
      <c r="F126" s="86">
        <v>2100</v>
      </c>
      <c r="G126" s="86">
        <v>1900</v>
      </c>
      <c r="H126" s="86">
        <v>600</v>
      </c>
      <c r="I126" s="86"/>
      <c r="J126" s="86"/>
      <c r="K126" s="87">
        <v>1</v>
      </c>
      <c r="L126" s="239"/>
      <c r="M126" s="89"/>
      <c r="N126" s="107">
        <v>0.55000000000000004</v>
      </c>
      <c r="O126" s="108">
        <f>N126*K126</f>
        <v>0.55000000000000004</v>
      </c>
      <c r="P126" s="107"/>
      <c r="Q126" s="108"/>
      <c r="R126" s="107"/>
      <c r="S126" s="107"/>
      <c r="T126" s="107"/>
      <c r="U126" s="107"/>
    </row>
    <row r="127" spans="1:21" hidden="1">
      <c r="A127" s="107">
        <v>21</v>
      </c>
      <c r="B127" s="10" t="s">
        <v>1</v>
      </c>
      <c r="C127" s="87">
        <v>2</v>
      </c>
      <c r="D127" s="86">
        <v>20</v>
      </c>
      <c r="E127" s="86">
        <f t="shared" si="3"/>
        <v>40</v>
      </c>
      <c r="F127" s="86">
        <v>350</v>
      </c>
      <c r="G127" s="86">
        <v>350</v>
      </c>
      <c r="H127" s="105" t="s">
        <v>294</v>
      </c>
      <c r="I127" s="86"/>
      <c r="J127" s="86" t="s">
        <v>270</v>
      </c>
      <c r="K127" s="87">
        <v>2</v>
      </c>
      <c r="L127" s="239"/>
      <c r="M127" s="89"/>
      <c r="N127" s="105"/>
      <c r="O127" s="106">
        <f>N127*C127</f>
        <v>0</v>
      </c>
      <c r="P127" s="105"/>
      <c r="Q127" s="108"/>
      <c r="R127" s="105"/>
      <c r="S127" s="105"/>
      <c r="T127" s="105"/>
      <c r="U127" s="105" t="s">
        <v>103</v>
      </c>
    </row>
    <row r="128" spans="1:21" hidden="1">
      <c r="A128" s="107">
        <v>22</v>
      </c>
      <c r="B128" s="16" t="s">
        <v>119</v>
      </c>
      <c r="C128" s="87">
        <v>1</v>
      </c>
      <c r="D128" s="86">
        <v>0.25</v>
      </c>
      <c r="E128" s="157">
        <f t="shared" si="3"/>
        <v>0.25</v>
      </c>
      <c r="F128" s="157"/>
      <c r="G128" s="157"/>
      <c r="H128" s="157"/>
      <c r="I128" s="157"/>
      <c r="J128" s="157" t="s">
        <v>300</v>
      </c>
      <c r="K128" s="87">
        <v>1</v>
      </c>
      <c r="L128" s="272"/>
      <c r="M128" s="158"/>
      <c r="N128" s="107">
        <v>0.25</v>
      </c>
      <c r="O128" s="108">
        <f>N128*K128</f>
        <v>0.25</v>
      </c>
      <c r="P128" s="105"/>
      <c r="Q128" s="108"/>
      <c r="R128" s="3"/>
      <c r="S128" s="3"/>
      <c r="T128" s="1"/>
      <c r="U128" s="1"/>
    </row>
    <row r="129" spans="1:45" s="73" customFormat="1" ht="20.6" hidden="1">
      <c r="A129" s="65"/>
      <c r="B129" s="113" t="s">
        <v>6</v>
      </c>
      <c r="C129" s="69"/>
      <c r="D129" s="67"/>
      <c r="E129" s="67"/>
      <c r="F129" s="67"/>
      <c r="G129" s="67"/>
      <c r="H129" s="67"/>
      <c r="I129" s="67"/>
      <c r="J129" s="67"/>
      <c r="K129" s="69"/>
      <c r="L129" s="269"/>
      <c r="M129" s="70"/>
      <c r="N129" s="65"/>
      <c r="O129" s="75">
        <f>N129*C129</f>
        <v>0</v>
      </c>
      <c r="P129" s="65"/>
      <c r="Q129" s="71"/>
      <c r="R129" s="65"/>
      <c r="S129" s="65"/>
      <c r="T129" s="65"/>
      <c r="U129" s="6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idden="1">
      <c r="A130" s="105">
        <v>1</v>
      </c>
      <c r="B130" s="10" t="s">
        <v>145</v>
      </c>
      <c r="C130" s="87">
        <v>2</v>
      </c>
      <c r="D130" s="86">
        <v>100</v>
      </c>
      <c r="E130" s="86">
        <f>D130*C130</f>
        <v>200</v>
      </c>
      <c r="F130" s="86">
        <v>2050</v>
      </c>
      <c r="G130" s="86">
        <v>3200</v>
      </c>
      <c r="H130" s="86">
        <v>2500</v>
      </c>
      <c r="I130" s="86" t="s">
        <v>337</v>
      </c>
      <c r="J130" s="86"/>
      <c r="K130" s="87">
        <v>2</v>
      </c>
      <c r="L130" s="239"/>
      <c r="M130" s="89"/>
      <c r="N130" s="105">
        <v>0.5</v>
      </c>
      <c r="O130" s="108">
        <f>N130*K130</f>
        <v>1</v>
      </c>
      <c r="P130" s="105">
        <v>3.3</v>
      </c>
      <c r="Q130" s="108">
        <f>P130*K130</f>
        <v>6.6</v>
      </c>
      <c r="R130" s="105"/>
      <c r="S130" s="105"/>
      <c r="T130" s="105"/>
      <c r="U130" s="105" t="s">
        <v>111</v>
      </c>
    </row>
    <row r="131" spans="1:45" s="2" customFormat="1" hidden="1">
      <c r="A131" s="107">
        <v>2</v>
      </c>
      <c r="B131" s="4" t="s">
        <v>146</v>
      </c>
      <c r="C131" s="87">
        <v>8</v>
      </c>
      <c r="D131" s="92">
        <v>55</v>
      </c>
      <c r="E131" s="86">
        <f>D131*C131</f>
        <v>440</v>
      </c>
      <c r="F131" s="86">
        <v>1200</v>
      </c>
      <c r="G131" s="86">
        <v>450</v>
      </c>
      <c r="H131" s="86">
        <v>1800</v>
      </c>
      <c r="I131" s="86"/>
      <c r="J131" s="86" t="s">
        <v>270</v>
      </c>
      <c r="K131" s="87">
        <v>8</v>
      </c>
      <c r="L131" s="239"/>
      <c r="M131" s="89"/>
      <c r="N131" s="107"/>
      <c r="O131" s="106">
        <f>N131*C131</f>
        <v>0</v>
      </c>
      <c r="P131" s="107"/>
      <c r="Q131" s="108"/>
      <c r="R131" s="107"/>
      <c r="S131" s="107"/>
      <c r="T131" s="107"/>
      <c r="U131" s="107"/>
    </row>
    <row r="132" spans="1:45" hidden="1">
      <c r="A132" s="107">
        <v>3</v>
      </c>
      <c r="B132" s="10" t="s">
        <v>22</v>
      </c>
      <c r="C132" s="87">
        <v>2</v>
      </c>
      <c r="D132" s="86">
        <v>30</v>
      </c>
      <c r="E132" s="86">
        <f>D132*C132</f>
        <v>60</v>
      </c>
      <c r="F132" s="86">
        <v>400</v>
      </c>
      <c r="G132" s="86">
        <v>600</v>
      </c>
      <c r="H132" s="86">
        <v>1800</v>
      </c>
      <c r="I132" s="86"/>
      <c r="J132" s="86" t="s">
        <v>270</v>
      </c>
      <c r="K132" s="87">
        <v>2</v>
      </c>
      <c r="L132" s="239"/>
      <c r="M132" s="89"/>
      <c r="N132" s="105"/>
      <c r="O132" s="106">
        <f>N132*C132</f>
        <v>0</v>
      </c>
      <c r="P132" s="105"/>
      <c r="Q132" s="108"/>
      <c r="R132" s="105"/>
      <c r="S132" s="105"/>
      <c r="T132" s="105"/>
      <c r="U132" s="105"/>
    </row>
    <row r="133" spans="1:45" hidden="1">
      <c r="A133" s="107">
        <v>4</v>
      </c>
      <c r="B133" s="10" t="s">
        <v>1</v>
      </c>
      <c r="C133" s="87">
        <v>2</v>
      </c>
      <c r="D133" s="86">
        <v>8</v>
      </c>
      <c r="E133" s="86">
        <f>D133*C133</f>
        <v>16</v>
      </c>
      <c r="F133" s="86">
        <v>350</v>
      </c>
      <c r="G133" s="86">
        <v>350</v>
      </c>
      <c r="H133" s="105" t="s">
        <v>294</v>
      </c>
      <c r="I133" s="86"/>
      <c r="J133" s="86" t="s">
        <v>270</v>
      </c>
      <c r="K133" s="87">
        <v>2</v>
      </c>
      <c r="L133" s="239"/>
      <c r="M133" s="89"/>
      <c r="N133" s="105"/>
      <c r="O133" s="106">
        <f>N133*C133</f>
        <v>0</v>
      </c>
      <c r="P133" s="105"/>
      <c r="Q133" s="108"/>
      <c r="R133" s="105"/>
      <c r="S133" s="105"/>
      <c r="T133" s="105"/>
      <c r="U133" s="105" t="s">
        <v>103</v>
      </c>
    </row>
    <row r="134" spans="1:45" s="73" customFormat="1" ht="20.6" hidden="1">
      <c r="A134" s="65"/>
      <c r="B134" s="113" t="s">
        <v>15</v>
      </c>
      <c r="C134" s="69"/>
      <c r="D134" s="67"/>
      <c r="E134" s="67"/>
      <c r="F134" s="67"/>
      <c r="G134" s="67"/>
      <c r="H134" s="67"/>
      <c r="I134" s="67"/>
      <c r="J134" s="67"/>
      <c r="K134" s="69"/>
      <c r="L134" s="269"/>
      <c r="M134" s="70"/>
      <c r="N134" s="65"/>
      <c r="O134" s="75">
        <f>N134*C134</f>
        <v>0</v>
      </c>
      <c r="P134" s="65"/>
      <c r="Q134" s="71"/>
      <c r="R134" s="65"/>
      <c r="S134" s="65"/>
      <c r="T134" s="65"/>
      <c r="U134" s="6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idden="1">
      <c r="A135" s="105">
        <v>1</v>
      </c>
      <c r="B135" s="10" t="s">
        <v>147</v>
      </c>
      <c r="C135" s="87">
        <v>1</v>
      </c>
      <c r="D135" s="86">
        <v>120</v>
      </c>
      <c r="E135" s="86">
        <f>D135*C135</f>
        <v>120</v>
      </c>
      <c r="F135" s="86">
        <v>2150</v>
      </c>
      <c r="G135" s="86">
        <v>3200</v>
      </c>
      <c r="H135" s="86">
        <v>2500</v>
      </c>
      <c r="I135" s="86" t="s">
        <v>337</v>
      </c>
      <c r="J135" s="86"/>
      <c r="K135" s="87">
        <v>1</v>
      </c>
      <c r="L135" s="239"/>
      <c r="M135" s="89"/>
      <c r="N135" s="105">
        <v>0.5</v>
      </c>
      <c r="O135" s="108">
        <f>N135*K135</f>
        <v>0.5</v>
      </c>
      <c r="P135" s="105">
        <v>5.0999999999999996</v>
      </c>
      <c r="Q135" s="108">
        <f>P135*K135</f>
        <v>5.0999999999999996</v>
      </c>
      <c r="R135" s="105"/>
      <c r="S135" s="105"/>
      <c r="T135" s="105"/>
      <c r="U135" s="105" t="s">
        <v>111</v>
      </c>
    </row>
    <row r="136" spans="1:45" s="2" customFormat="1" hidden="1">
      <c r="A136" s="107">
        <v>2</v>
      </c>
      <c r="B136" s="4" t="s">
        <v>146</v>
      </c>
      <c r="C136" s="87">
        <v>4</v>
      </c>
      <c r="D136" s="92">
        <v>55</v>
      </c>
      <c r="E136" s="86">
        <f>D136*C136</f>
        <v>220</v>
      </c>
      <c r="F136" s="92">
        <v>1200</v>
      </c>
      <c r="G136" s="107">
        <v>450</v>
      </c>
      <c r="H136" s="105">
        <v>1800</v>
      </c>
      <c r="I136" s="86"/>
      <c r="J136" s="86" t="s">
        <v>270</v>
      </c>
      <c r="K136" s="87">
        <v>4</v>
      </c>
      <c r="L136" s="239"/>
      <c r="M136" s="89"/>
      <c r="N136" s="107"/>
      <c r="O136" s="106">
        <f>N136*C136</f>
        <v>0</v>
      </c>
      <c r="P136" s="107"/>
      <c r="Q136" s="108"/>
      <c r="R136" s="107"/>
      <c r="S136" s="107"/>
      <c r="T136" s="107"/>
      <c r="U136" s="107"/>
    </row>
    <row r="137" spans="1:45" hidden="1">
      <c r="A137" s="107">
        <v>3</v>
      </c>
      <c r="B137" s="10" t="s">
        <v>22</v>
      </c>
      <c r="C137" s="87">
        <v>1</v>
      </c>
      <c r="D137" s="86">
        <v>30</v>
      </c>
      <c r="E137" s="86">
        <f>D137*C137</f>
        <v>30</v>
      </c>
      <c r="F137" s="86">
        <v>400</v>
      </c>
      <c r="G137" s="86">
        <v>600</v>
      </c>
      <c r="H137" s="86">
        <v>1800</v>
      </c>
      <c r="I137" s="86"/>
      <c r="J137" s="86" t="s">
        <v>270</v>
      </c>
      <c r="K137" s="87">
        <v>1</v>
      </c>
      <c r="L137" s="239"/>
      <c r="M137" s="89"/>
      <c r="N137" s="105"/>
      <c r="O137" s="106">
        <f>N137*C137</f>
        <v>0</v>
      </c>
      <c r="P137" s="105"/>
      <c r="Q137" s="108"/>
      <c r="R137" s="105"/>
      <c r="S137" s="105"/>
      <c r="T137" s="105"/>
      <c r="U137" s="105"/>
    </row>
    <row r="138" spans="1:45" hidden="1">
      <c r="A138" s="107">
        <v>4</v>
      </c>
      <c r="B138" s="10" t="s">
        <v>1</v>
      </c>
      <c r="C138" s="87">
        <v>1</v>
      </c>
      <c r="D138" s="86">
        <v>8</v>
      </c>
      <c r="E138" s="86">
        <f>D138*C138</f>
        <v>8</v>
      </c>
      <c r="F138" s="86">
        <v>350</v>
      </c>
      <c r="G138" s="86">
        <v>350</v>
      </c>
      <c r="H138" s="105" t="s">
        <v>294</v>
      </c>
      <c r="I138" s="86"/>
      <c r="J138" s="86" t="s">
        <v>270</v>
      </c>
      <c r="K138" s="87">
        <v>1</v>
      </c>
      <c r="L138" s="239"/>
      <c r="M138" s="89"/>
      <c r="N138" s="105"/>
      <c r="O138" s="106">
        <f>N138*C138</f>
        <v>0</v>
      </c>
      <c r="P138" s="105"/>
      <c r="Q138" s="108"/>
      <c r="R138" s="105"/>
      <c r="S138" s="105"/>
      <c r="T138" s="105"/>
      <c r="U138" s="105" t="s">
        <v>103</v>
      </c>
    </row>
    <row r="139" spans="1:45" s="73" customFormat="1" ht="20.6" hidden="1">
      <c r="A139" s="65"/>
      <c r="B139" s="113" t="s">
        <v>20</v>
      </c>
      <c r="C139" s="69"/>
      <c r="D139" s="67"/>
      <c r="E139" s="67"/>
      <c r="F139" s="67"/>
      <c r="G139" s="67"/>
      <c r="H139" s="67"/>
      <c r="I139" s="67"/>
      <c r="J139" s="67"/>
      <c r="K139" s="69"/>
      <c r="L139" s="269"/>
      <c r="M139" s="70"/>
      <c r="N139" s="65"/>
      <c r="O139" s="75">
        <f>N139*C139</f>
        <v>0</v>
      </c>
      <c r="P139" s="65"/>
      <c r="Q139" s="71"/>
      <c r="R139" s="65"/>
      <c r="S139" s="65"/>
      <c r="T139" s="65"/>
      <c r="U139" s="6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s="2" customFormat="1" hidden="1">
      <c r="A140" s="105">
        <v>1</v>
      </c>
      <c r="B140" s="4" t="s">
        <v>64</v>
      </c>
      <c r="C140" s="87">
        <v>1</v>
      </c>
      <c r="D140" s="92">
        <v>60</v>
      </c>
      <c r="E140" s="86">
        <f>D140*C140</f>
        <v>60</v>
      </c>
      <c r="F140" s="92">
        <v>850</v>
      </c>
      <c r="G140" s="107">
        <v>750</v>
      </c>
      <c r="H140" s="105" t="s">
        <v>0</v>
      </c>
      <c r="I140" s="86"/>
      <c r="J140" s="86" t="s">
        <v>270</v>
      </c>
      <c r="K140" s="87">
        <v>1</v>
      </c>
      <c r="L140" s="239"/>
      <c r="M140" s="89"/>
      <c r="N140" s="107"/>
      <c r="O140" s="106">
        <f>N140*C140</f>
        <v>0</v>
      </c>
      <c r="P140" s="107"/>
      <c r="Q140" s="108"/>
      <c r="R140" s="107" t="s">
        <v>108</v>
      </c>
      <c r="S140" s="107" t="s">
        <v>108</v>
      </c>
      <c r="T140" s="107"/>
      <c r="U140" s="107" t="s">
        <v>111</v>
      </c>
    </row>
    <row r="141" spans="1:45" hidden="1">
      <c r="A141" s="107" t="s">
        <v>12</v>
      </c>
      <c r="B141" s="10" t="s">
        <v>303</v>
      </c>
      <c r="C141" s="87">
        <v>1</v>
      </c>
      <c r="D141" s="86"/>
      <c r="E141" s="86"/>
      <c r="F141" s="204">
        <v>556</v>
      </c>
      <c r="G141" s="144">
        <v>762</v>
      </c>
      <c r="H141" s="144">
        <v>537</v>
      </c>
      <c r="I141" s="86" t="s">
        <v>365</v>
      </c>
      <c r="J141" s="144" t="s">
        <v>370</v>
      </c>
      <c r="K141" s="87">
        <v>1</v>
      </c>
      <c r="L141" s="239"/>
      <c r="M141" s="89"/>
      <c r="N141" s="105"/>
      <c r="O141" s="106"/>
      <c r="P141" s="105"/>
      <c r="Q141" s="108"/>
      <c r="R141" s="105"/>
      <c r="S141" s="105"/>
      <c r="T141" s="105"/>
      <c r="U141" s="105" t="s">
        <v>103</v>
      </c>
    </row>
    <row r="142" spans="1:45" s="2" customFormat="1" hidden="1">
      <c r="A142" s="107">
        <v>2</v>
      </c>
      <c r="B142" s="4" t="s">
        <v>65</v>
      </c>
      <c r="C142" s="87">
        <v>2</v>
      </c>
      <c r="D142" s="92">
        <v>54</v>
      </c>
      <c r="E142" s="86">
        <f>D142*C142</f>
        <v>108</v>
      </c>
      <c r="F142" s="86">
        <v>1500</v>
      </c>
      <c r="G142" s="86">
        <v>600</v>
      </c>
      <c r="H142" s="86">
        <v>1800</v>
      </c>
      <c r="I142" s="86"/>
      <c r="J142" s="86" t="s">
        <v>270</v>
      </c>
      <c r="K142" s="87">
        <v>2</v>
      </c>
      <c r="L142" s="239"/>
      <c r="M142" s="89"/>
      <c r="N142" s="107"/>
      <c r="O142" s="106">
        <f>N142*C142</f>
        <v>0</v>
      </c>
      <c r="P142" s="107"/>
      <c r="Q142" s="108"/>
      <c r="R142" s="107"/>
      <c r="S142" s="107"/>
      <c r="T142" s="107"/>
      <c r="U142" s="107"/>
    </row>
    <row r="143" spans="1:45" s="2" customFormat="1" hidden="1">
      <c r="A143" s="105">
        <v>3</v>
      </c>
      <c r="B143" s="4" t="s">
        <v>65</v>
      </c>
      <c r="C143" s="87">
        <v>1</v>
      </c>
      <c r="D143" s="92">
        <v>65</v>
      </c>
      <c r="E143" s="86">
        <f>D143*C143</f>
        <v>65</v>
      </c>
      <c r="F143" s="86">
        <v>1800</v>
      </c>
      <c r="G143" s="86">
        <v>600</v>
      </c>
      <c r="H143" s="86">
        <v>1800</v>
      </c>
      <c r="I143" s="86"/>
      <c r="J143" s="86" t="s">
        <v>270</v>
      </c>
      <c r="K143" s="87">
        <v>1</v>
      </c>
      <c r="L143" s="239"/>
      <c r="M143" s="89"/>
      <c r="N143" s="107"/>
      <c r="O143" s="106">
        <f>N143*C143</f>
        <v>0</v>
      </c>
      <c r="P143" s="107"/>
      <c r="Q143" s="108"/>
      <c r="R143" s="107"/>
      <c r="S143" s="107"/>
      <c r="T143" s="107"/>
      <c r="U143" s="107"/>
    </row>
    <row r="144" spans="1:45" s="2" customFormat="1" hidden="1">
      <c r="A144" s="17">
        <v>4</v>
      </c>
      <c r="B144" s="5" t="s">
        <v>185</v>
      </c>
      <c r="C144" s="162"/>
      <c r="D144" s="207"/>
      <c r="E144" s="161"/>
      <c r="F144" s="161"/>
      <c r="G144" s="161"/>
      <c r="H144" s="161"/>
      <c r="I144" s="161"/>
      <c r="J144" s="161"/>
      <c r="K144" s="162"/>
      <c r="L144" s="273"/>
      <c r="M144" s="163"/>
      <c r="N144" s="17"/>
      <c r="O144" s="18"/>
      <c r="P144" s="17"/>
      <c r="Q144" s="108"/>
      <c r="R144" s="17"/>
      <c r="S144" s="17"/>
      <c r="T144" s="17"/>
      <c r="U144" s="17"/>
    </row>
    <row r="145" spans="1:45" s="3" customFormat="1" hidden="1">
      <c r="A145" s="105">
        <v>5</v>
      </c>
      <c r="B145" s="4" t="s">
        <v>305</v>
      </c>
      <c r="C145" s="87">
        <v>1</v>
      </c>
      <c r="D145" s="86"/>
      <c r="E145" s="86"/>
      <c r="F145" s="86">
        <v>1200</v>
      </c>
      <c r="G145" s="86">
        <v>600</v>
      </c>
      <c r="H145" s="86">
        <v>850</v>
      </c>
      <c r="I145" s="86"/>
      <c r="J145" s="86" t="s">
        <v>270</v>
      </c>
      <c r="K145" s="87">
        <v>1</v>
      </c>
      <c r="L145" s="239"/>
      <c r="M145" s="89"/>
      <c r="N145" s="105"/>
      <c r="O145" s="105"/>
      <c r="P145" s="105"/>
      <c r="Q145" s="108"/>
      <c r="R145" s="105"/>
      <c r="S145" s="105"/>
      <c r="T145" s="105"/>
      <c r="U145" s="105"/>
      <c r="V145" s="23"/>
    </row>
    <row r="146" spans="1:45" hidden="1">
      <c r="A146" s="105">
        <v>6</v>
      </c>
      <c r="B146" s="10" t="s">
        <v>1</v>
      </c>
      <c r="C146" s="87">
        <v>1</v>
      </c>
      <c r="D146" s="86">
        <v>25</v>
      </c>
      <c r="E146" s="86">
        <f>D146*C146</f>
        <v>25</v>
      </c>
      <c r="F146" s="92">
        <v>950</v>
      </c>
      <c r="G146" s="107">
        <v>350</v>
      </c>
      <c r="H146" s="105" t="s">
        <v>294</v>
      </c>
      <c r="I146" s="86"/>
      <c r="J146" s="86" t="s">
        <v>270</v>
      </c>
      <c r="K146" s="87">
        <v>1</v>
      </c>
      <c r="L146" s="239"/>
      <c r="M146" s="89"/>
      <c r="N146" s="105"/>
      <c r="O146" s="106">
        <f>N146*C146</f>
        <v>0</v>
      </c>
      <c r="P146" s="105"/>
      <c r="Q146" s="108"/>
      <c r="R146" s="105"/>
      <c r="S146" s="105"/>
      <c r="T146" s="105"/>
      <c r="U146" s="105" t="s">
        <v>103</v>
      </c>
    </row>
    <row r="147" spans="1:45" hidden="1">
      <c r="A147" s="107">
        <v>7</v>
      </c>
      <c r="B147" s="16" t="s">
        <v>119</v>
      </c>
      <c r="C147" s="87">
        <v>1</v>
      </c>
      <c r="D147" s="86">
        <v>0.25</v>
      </c>
      <c r="E147" s="157">
        <f>D147*C147</f>
        <v>0.25</v>
      </c>
      <c r="F147" s="157"/>
      <c r="G147" s="157"/>
      <c r="H147" s="157"/>
      <c r="I147" s="157"/>
      <c r="J147" s="157" t="s">
        <v>300</v>
      </c>
      <c r="K147" s="87">
        <v>1</v>
      </c>
      <c r="L147" s="272"/>
      <c r="M147" s="158"/>
      <c r="N147" s="107">
        <v>0.25</v>
      </c>
      <c r="O147" s="108">
        <f>N147*K147</f>
        <v>0.25</v>
      </c>
      <c r="P147" s="105"/>
      <c r="Q147" s="108"/>
      <c r="R147" s="3"/>
      <c r="S147" s="3"/>
      <c r="T147" s="1"/>
      <c r="U147" s="1"/>
    </row>
    <row r="148" spans="1:45" s="73" customFormat="1" ht="20.6" hidden="1">
      <c r="A148" s="65"/>
      <c r="B148" s="113" t="s">
        <v>16</v>
      </c>
      <c r="C148" s="69"/>
      <c r="D148" s="67"/>
      <c r="E148" s="67"/>
      <c r="F148" s="67"/>
      <c r="G148" s="67"/>
      <c r="H148" s="67"/>
      <c r="I148" s="67"/>
      <c r="J148" s="67"/>
      <c r="K148" s="69"/>
      <c r="L148" s="269"/>
      <c r="M148" s="70"/>
      <c r="N148" s="65"/>
      <c r="O148" s="75">
        <f>N148*C148</f>
        <v>0</v>
      </c>
      <c r="P148" s="65"/>
      <c r="Q148" s="71"/>
      <c r="R148" s="65"/>
      <c r="S148" s="65"/>
      <c r="T148" s="65"/>
      <c r="U148" s="6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s="2" customFormat="1" hidden="1">
      <c r="A149" s="105">
        <v>1</v>
      </c>
      <c r="B149" s="4" t="s">
        <v>66</v>
      </c>
      <c r="C149" s="87">
        <v>2</v>
      </c>
      <c r="D149" s="92">
        <v>65</v>
      </c>
      <c r="E149" s="86">
        <f>D149*C149</f>
        <v>130</v>
      </c>
      <c r="F149" s="86">
        <v>1100</v>
      </c>
      <c r="G149" s="86">
        <v>650</v>
      </c>
      <c r="H149" s="86" t="s">
        <v>2</v>
      </c>
      <c r="I149" s="86"/>
      <c r="J149" s="86" t="s">
        <v>270</v>
      </c>
      <c r="K149" s="87">
        <v>2</v>
      </c>
      <c r="L149" s="239"/>
      <c r="M149" s="89"/>
      <c r="N149" s="107"/>
      <c r="O149" s="106">
        <f>N149*C149</f>
        <v>0</v>
      </c>
      <c r="P149" s="107"/>
      <c r="Q149" s="108"/>
      <c r="R149" s="107"/>
      <c r="S149" s="107"/>
      <c r="T149" s="107"/>
      <c r="U149" s="107" t="s">
        <v>100</v>
      </c>
    </row>
    <row r="150" spans="1:45" s="2" customFormat="1" hidden="1">
      <c r="A150" s="107">
        <v>2</v>
      </c>
      <c r="B150" s="4" t="s">
        <v>72</v>
      </c>
      <c r="C150" s="87">
        <v>4</v>
      </c>
      <c r="D150" s="92">
        <v>30</v>
      </c>
      <c r="E150" s="86">
        <f>D150*C150</f>
        <v>120</v>
      </c>
      <c r="F150" s="86">
        <v>300</v>
      </c>
      <c r="G150" s="86">
        <v>450</v>
      </c>
      <c r="H150" s="86">
        <v>600</v>
      </c>
      <c r="I150" s="86"/>
      <c r="J150" s="86" t="s">
        <v>270</v>
      </c>
      <c r="K150" s="87">
        <v>4</v>
      </c>
      <c r="L150" s="239"/>
      <c r="M150" s="89"/>
      <c r="N150" s="107"/>
      <c r="O150" s="106">
        <f>N150*C150</f>
        <v>0</v>
      </c>
      <c r="P150" s="107"/>
      <c r="Q150" s="108"/>
      <c r="R150" s="107"/>
      <c r="S150" s="107"/>
      <c r="T150" s="107"/>
      <c r="U150" s="107"/>
    </row>
    <row r="151" spans="1:45" s="2" customFormat="1" hidden="1">
      <c r="A151" s="107">
        <v>3</v>
      </c>
      <c r="B151" s="4" t="s">
        <v>206</v>
      </c>
      <c r="C151" s="87">
        <v>2</v>
      </c>
      <c r="D151" s="92">
        <v>80</v>
      </c>
      <c r="E151" s="86">
        <f>D151*C151</f>
        <v>160</v>
      </c>
      <c r="F151" s="86">
        <v>1500</v>
      </c>
      <c r="G151" s="86">
        <v>750</v>
      </c>
      <c r="H151" s="86" t="s">
        <v>0</v>
      </c>
      <c r="I151" s="86"/>
      <c r="J151" s="86" t="s">
        <v>270</v>
      </c>
      <c r="K151" s="87">
        <v>2</v>
      </c>
      <c r="L151" s="239"/>
      <c r="M151" s="89"/>
      <c r="N151" s="107"/>
      <c r="O151" s="106">
        <f>N151*C151</f>
        <v>0</v>
      </c>
      <c r="P151" s="107"/>
      <c r="Q151" s="108"/>
      <c r="R151" s="107" t="s">
        <v>108</v>
      </c>
      <c r="S151" s="107" t="s">
        <v>108</v>
      </c>
      <c r="T151" s="107"/>
      <c r="U151" s="107" t="s">
        <v>111</v>
      </c>
    </row>
    <row r="152" spans="1:45" hidden="1">
      <c r="A152" s="107" t="s">
        <v>49</v>
      </c>
      <c r="B152" s="10" t="s">
        <v>303</v>
      </c>
      <c r="C152" s="87">
        <v>1</v>
      </c>
      <c r="D152" s="86"/>
      <c r="E152" s="86"/>
      <c r="F152" s="204">
        <v>512</v>
      </c>
      <c r="G152" s="144">
        <v>400</v>
      </c>
      <c r="H152" s="144">
        <v>343</v>
      </c>
      <c r="I152" s="118" t="s">
        <v>365</v>
      </c>
      <c r="J152" s="144" t="s">
        <v>366</v>
      </c>
      <c r="K152" s="87">
        <v>1</v>
      </c>
      <c r="L152" s="239"/>
      <c r="M152" s="89"/>
      <c r="N152" s="105"/>
      <c r="O152" s="106"/>
      <c r="P152" s="105"/>
      <c r="Q152" s="108"/>
      <c r="R152" s="105"/>
      <c r="S152" s="105"/>
      <c r="T152" s="105"/>
      <c r="U152" s="105" t="s">
        <v>103</v>
      </c>
    </row>
    <row r="153" spans="1:45" s="2" customFormat="1" hidden="1">
      <c r="A153" s="107">
        <v>4</v>
      </c>
      <c r="B153" s="4" t="s">
        <v>148</v>
      </c>
      <c r="C153" s="87"/>
      <c r="D153" s="92">
        <v>15</v>
      </c>
      <c r="E153" s="86">
        <f>D153*C153</f>
        <v>0</v>
      </c>
      <c r="F153" s="86"/>
      <c r="G153" s="86"/>
      <c r="H153" s="86"/>
      <c r="I153" s="86"/>
      <c r="J153" s="86"/>
      <c r="K153" s="87"/>
      <c r="L153" s="239"/>
      <c r="M153" s="89"/>
      <c r="N153" s="107"/>
      <c r="O153" s="106">
        <f>N153*C153</f>
        <v>0</v>
      </c>
      <c r="P153" s="107"/>
      <c r="Q153" s="108"/>
      <c r="R153" s="107" t="s">
        <v>108</v>
      </c>
      <c r="S153" s="107" t="s">
        <v>108</v>
      </c>
      <c r="T153" s="107"/>
      <c r="U153" s="107"/>
    </row>
    <row r="154" spans="1:45" s="2" customFormat="1" hidden="1">
      <c r="A154" s="17">
        <v>5</v>
      </c>
      <c r="B154" s="5" t="s">
        <v>185</v>
      </c>
      <c r="C154" s="87"/>
      <c r="D154" s="207"/>
      <c r="E154" s="161"/>
      <c r="F154" s="86"/>
      <c r="G154" s="86"/>
      <c r="H154" s="86"/>
      <c r="I154" s="86"/>
      <c r="J154" s="86"/>
      <c r="K154" s="87"/>
      <c r="L154" s="273"/>
      <c r="M154" s="163"/>
      <c r="N154" s="17"/>
      <c r="O154" s="18"/>
      <c r="P154" s="17"/>
      <c r="Q154" s="108"/>
      <c r="R154" s="17"/>
      <c r="S154" s="17"/>
      <c r="T154" s="17"/>
      <c r="U154" s="17"/>
    </row>
    <row r="155" spans="1:45" s="2" customFormat="1" ht="43.75" hidden="1">
      <c r="A155" s="107">
        <v>6</v>
      </c>
      <c r="B155" s="4" t="s">
        <v>149</v>
      </c>
      <c r="C155" s="87">
        <v>1</v>
      </c>
      <c r="D155" s="92"/>
      <c r="E155" s="86"/>
      <c r="F155" s="86">
        <v>2000</v>
      </c>
      <c r="G155" s="86">
        <v>773</v>
      </c>
      <c r="H155" s="86">
        <v>2150</v>
      </c>
      <c r="I155" s="86" t="s">
        <v>235</v>
      </c>
      <c r="J155" s="86" t="s">
        <v>234</v>
      </c>
      <c r="K155" s="87">
        <v>1</v>
      </c>
      <c r="L155" s="239"/>
      <c r="M155" s="88" t="s">
        <v>326</v>
      </c>
      <c r="N155" s="107"/>
      <c r="O155" s="106">
        <f>N155*C155</f>
        <v>0</v>
      </c>
      <c r="P155" s="107">
        <v>40</v>
      </c>
      <c r="Q155" s="108">
        <f>P155*K155</f>
        <v>40</v>
      </c>
      <c r="R155" s="107"/>
      <c r="S155" s="107"/>
      <c r="T155" s="107" t="s">
        <v>99</v>
      </c>
      <c r="U155" s="107" t="s">
        <v>111</v>
      </c>
    </row>
    <row r="156" spans="1:45" hidden="1">
      <c r="A156" s="107" t="s">
        <v>10</v>
      </c>
      <c r="B156" s="10" t="s">
        <v>303</v>
      </c>
      <c r="C156" s="87">
        <v>1</v>
      </c>
      <c r="D156" s="86"/>
      <c r="E156" s="86"/>
      <c r="F156" s="204">
        <v>512</v>
      </c>
      <c r="G156" s="144">
        <v>400</v>
      </c>
      <c r="H156" s="144">
        <v>343</v>
      </c>
      <c r="I156" s="118" t="s">
        <v>365</v>
      </c>
      <c r="J156" s="144" t="s">
        <v>366</v>
      </c>
      <c r="K156" s="87">
        <v>1</v>
      </c>
      <c r="L156" s="239"/>
      <c r="M156" s="89"/>
      <c r="N156" s="105"/>
      <c r="O156" s="106"/>
      <c r="P156" s="105"/>
      <c r="Q156" s="108"/>
      <c r="R156" s="105"/>
      <c r="S156" s="105"/>
      <c r="T156" s="105"/>
      <c r="U156" s="105" t="s">
        <v>103</v>
      </c>
    </row>
    <row r="157" spans="1:45" s="2" customFormat="1" hidden="1">
      <c r="A157" s="107">
        <v>7</v>
      </c>
      <c r="B157" s="4" t="s">
        <v>359</v>
      </c>
      <c r="C157" s="87">
        <v>1</v>
      </c>
      <c r="D157" s="92">
        <v>100</v>
      </c>
      <c r="E157" s="86">
        <f>D157*C157</f>
        <v>100</v>
      </c>
      <c r="F157" s="161">
        <v>1800</v>
      </c>
      <c r="G157" s="161">
        <v>750</v>
      </c>
      <c r="H157" s="161" t="s">
        <v>0</v>
      </c>
      <c r="I157" s="86"/>
      <c r="J157" s="86" t="s">
        <v>270</v>
      </c>
      <c r="K157" s="87">
        <v>1</v>
      </c>
      <c r="L157" s="239"/>
      <c r="M157" s="89"/>
      <c r="N157" s="107"/>
      <c r="O157" s="106">
        <f>N157*C157</f>
        <v>0</v>
      </c>
      <c r="P157" s="107"/>
      <c r="Q157" s="108"/>
      <c r="R157" s="107"/>
      <c r="S157" s="107"/>
      <c r="T157" s="107"/>
      <c r="U157" s="107"/>
    </row>
    <row r="158" spans="1:45" s="2" customFormat="1" hidden="1">
      <c r="A158" s="17">
        <v>8</v>
      </c>
      <c r="B158" s="5" t="s">
        <v>358</v>
      </c>
      <c r="C158" s="162">
        <v>1</v>
      </c>
      <c r="D158" s="207"/>
      <c r="E158" s="161"/>
      <c r="F158" s="86">
        <v>1200</v>
      </c>
      <c r="G158" s="86">
        <v>750</v>
      </c>
      <c r="H158" s="86" t="s">
        <v>0</v>
      </c>
      <c r="I158" s="161"/>
      <c r="J158" s="86" t="s">
        <v>270</v>
      </c>
      <c r="K158" s="162">
        <v>1</v>
      </c>
      <c r="L158" s="273"/>
      <c r="M158" s="163"/>
      <c r="N158" s="17"/>
      <c r="O158" s="18"/>
      <c r="P158" s="17"/>
      <c r="Q158" s="108"/>
      <c r="R158" s="17"/>
      <c r="S158" s="17"/>
      <c r="T158" s="17"/>
      <c r="U158" s="17"/>
    </row>
    <row r="159" spans="1:45" s="2" customFormat="1" hidden="1">
      <c r="A159" s="17">
        <v>9</v>
      </c>
      <c r="B159" s="5" t="s">
        <v>150</v>
      </c>
      <c r="C159" s="162">
        <v>1</v>
      </c>
      <c r="D159" s="207"/>
      <c r="E159" s="161"/>
      <c r="F159" s="86">
        <v>1000</v>
      </c>
      <c r="G159" s="86">
        <v>650</v>
      </c>
      <c r="H159" s="86">
        <v>850</v>
      </c>
      <c r="I159" s="161"/>
      <c r="J159" s="86" t="s">
        <v>270</v>
      </c>
      <c r="K159" s="162">
        <v>1</v>
      </c>
      <c r="L159" s="273"/>
      <c r="M159" s="163"/>
      <c r="N159" s="17"/>
      <c r="O159" s="19">
        <f t="shared" ref="O159:O164" si="5">N159*C159</f>
        <v>0</v>
      </c>
      <c r="P159" s="17"/>
      <c r="Q159" s="108"/>
      <c r="R159" s="17"/>
      <c r="S159" s="17"/>
      <c r="T159" s="17"/>
      <c r="U159" s="17"/>
    </row>
    <row r="160" spans="1:45" s="2" customFormat="1" hidden="1">
      <c r="A160" s="105">
        <v>10</v>
      </c>
      <c r="B160" s="4" t="s">
        <v>61</v>
      </c>
      <c r="C160" s="87">
        <v>1</v>
      </c>
      <c r="D160" s="92"/>
      <c r="E160" s="86">
        <f t="shared" ref="E160:E165" si="6">D160*C160</f>
        <v>0</v>
      </c>
      <c r="F160" s="86"/>
      <c r="G160" s="86"/>
      <c r="H160" s="86"/>
      <c r="I160" s="86"/>
      <c r="J160" s="86" t="s">
        <v>270</v>
      </c>
      <c r="K160" s="87">
        <v>1</v>
      </c>
      <c r="L160" s="239"/>
      <c r="M160" s="89"/>
      <c r="N160" s="107"/>
      <c r="O160" s="106">
        <f t="shared" si="5"/>
        <v>0</v>
      </c>
      <c r="P160" s="107"/>
      <c r="Q160" s="108"/>
      <c r="R160" s="107"/>
      <c r="S160" s="107"/>
      <c r="T160" s="107"/>
      <c r="U160" s="107"/>
    </row>
    <row r="161" spans="1:45" s="2" customFormat="1" hidden="1">
      <c r="A161" s="107">
        <v>11</v>
      </c>
      <c r="B161" s="4" t="s">
        <v>151</v>
      </c>
      <c r="C161" s="87"/>
      <c r="D161" s="92">
        <v>28</v>
      </c>
      <c r="E161" s="86">
        <f t="shared" si="6"/>
        <v>0</v>
      </c>
      <c r="F161" s="86"/>
      <c r="G161" s="86"/>
      <c r="H161" s="86"/>
      <c r="I161" s="86"/>
      <c r="J161" s="86"/>
      <c r="K161" s="87"/>
      <c r="L161" s="239"/>
      <c r="M161" s="89"/>
      <c r="N161" s="107"/>
      <c r="O161" s="106">
        <f t="shared" si="5"/>
        <v>0</v>
      </c>
      <c r="P161" s="107"/>
      <c r="Q161" s="108"/>
      <c r="R161" s="107"/>
      <c r="S161" s="107"/>
      <c r="T161" s="107"/>
      <c r="U161" s="107"/>
    </row>
    <row r="162" spans="1:45" s="2" customFormat="1" hidden="1">
      <c r="A162" s="107">
        <v>12</v>
      </c>
      <c r="B162" s="4" t="s">
        <v>152</v>
      </c>
      <c r="C162" s="87">
        <v>3</v>
      </c>
      <c r="D162" s="92">
        <v>55</v>
      </c>
      <c r="E162" s="86">
        <f t="shared" si="6"/>
        <v>165</v>
      </c>
      <c r="F162" s="86">
        <v>1075</v>
      </c>
      <c r="G162" s="86">
        <v>500</v>
      </c>
      <c r="H162" s="86">
        <v>1800</v>
      </c>
      <c r="I162" s="86"/>
      <c r="J162" s="86" t="s">
        <v>270</v>
      </c>
      <c r="K162" s="87">
        <v>3</v>
      </c>
      <c r="L162" s="239"/>
      <c r="M162" s="89"/>
      <c r="N162" s="107"/>
      <c r="O162" s="106">
        <f t="shared" si="5"/>
        <v>0</v>
      </c>
      <c r="P162" s="107"/>
      <c r="Q162" s="108"/>
      <c r="R162" s="107"/>
      <c r="S162" s="107"/>
      <c r="T162" s="107"/>
      <c r="U162" s="107"/>
    </row>
    <row r="163" spans="1:45" s="2" customFormat="1" hidden="1">
      <c r="A163" s="107">
        <v>13</v>
      </c>
      <c r="B163" s="4" t="s">
        <v>77</v>
      </c>
      <c r="C163" s="87">
        <v>1</v>
      </c>
      <c r="D163" s="92">
        <v>96</v>
      </c>
      <c r="E163" s="86">
        <f t="shared" si="6"/>
        <v>96</v>
      </c>
      <c r="F163" s="86">
        <v>1000</v>
      </c>
      <c r="G163" s="86">
        <v>700</v>
      </c>
      <c r="H163" s="86" t="s">
        <v>0</v>
      </c>
      <c r="I163" s="86"/>
      <c r="J163" s="86" t="s">
        <v>270</v>
      </c>
      <c r="K163" s="87">
        <v>1</v>
      </c>
      <c r="L163" s="239"/>
      <c r="M163" s="89"/>
      <c r="N163" s="107"/>
      <c r="O163" s="106">
        <f t="shared" si="5"/>
        <v>0</v>
      </c>
      <c r="P163" s="107"/>
      <c r="Q163" s="108"/>
      <c r="R163" s="107"/>
      <c r="S163" s="107"/>
      <c r="T163" s="107"/>
      <c r="U163" s="107"/>
    </row>
    <row r="164" spans="1:45" hidden="1">
      <c r="A164" s="107">
        <v>14</v>
      </c>
      <c r="B164" s="10" t="s">
        <v>60</v>
      </c>
      <c r="C164" s="87">
        <v>1</v>
      </c>
      <c r="D164" s="86">
        <v>25</v>
      </c>
      <c r="E164" s="86">
        <f t="shared" si="6"/>
        <v>25</v>
      </c>
      <c r="F164" s="86">
        <v>1000</v>
      </c>
      <c r="G164" s="86">
        <v>300</v>
      </c>
      <c r="H164" s="86">
        <v>375</v>
      </c>
      <c r="I164" s="86"/>
      <c r="J164" s="86" t="s">
        <v>270</v>
      </c>
      <c r="K164" s="87">
        <v>1</v>
      </c>
      <c r="L164" s="239"/>
      <c r="M164" s="89"/>
      <c r="N164" s="105"/>
      <c r="O164" s="106">
        <f t="shared" si="5"/>
        <v>0</v>
      </c>
      <c r="P164" s="105"/>
      <c r="Q164" s="108"/>
      <c r="R164" s="105"/>
      <c r="S164" s="105"/>
      <c r="T164" s="105"/>
      <c r="U164" s="105"/>
    </row>
    <row r="165" spans="1:45" hidden="1">
      <c r="A165" s="107">
        <v>15</v>
      </c>
      <c r="B165" s="114" t="s">
        <v>119</v>
      </c>
      <c r="C165" s="87">
        <v>1</v>
      </c>
      <c r="D165" s="86">
        <v>0.25</v>
      </c>
      <c r="E165" s="157">
        <f t="shared" si="6"/>
        <v>0.25</v>
      </c>
      <c r="F165" s="157"/>
      <c r="G165" s="157"/>
      <c r="H165" s="157"/>
      <c r="I165" s="157"/>
      <c r="J165" s="157"/>
      <c r="K165" s="87">
        <v>1</v>
      </c>
      <c r="L165" s="272"/>
      <c r="M165" s="158"/>
      <c r="N165" s="107">
        <v>0.25</v>
      </c>
      <c r="O165" s="108">
        <f>N165*K165</f>
        <v>0.25</v>
      </c>
      <c r="P165" s="105"/>
      <c r="Q165" s="108"/>
      <c r="R165" s="3"/>
      <c r="S165" s="3"/>
      <c r="T165" s="1"/>
      <c r="U165" s="1"/>
    </row>
    <row r="166" spans="1:45" s="2" customFormat="1" ht="43.75" hidden="1">
      <c r="A166" s="107">
        <v>16</v>
      </c>
      <c r="B166" s="4" t="s">
        <v>207</v>
      </c>
      <c r="C166" s="87">
        <v>1</v>
      </c>
      <c r="D166" s="92"/>
      <c r="E166" s="86"/>
      <c r="F166" s="86">
        <v>635</v>
      </c>
      <c r="G166" s="86">
        <v>742</v>
      </c>
      <c r="H166" s="86">
        <v>1480</v>
      </c>
      <c r="I166" s="86" t="s">
        <v>235</v>
      </c>
      <c r="J166" s="86" t="s">
        <v>208</v>
      </c>
      <c r="K166" s="87">
        <v>1</v>
      </c>
      <c r="L166" s="239"/>
      <c r="M166" s="88" t="s">
        <v>327</v>
      </c>
      <c r="N166" s="107"/>
      <c r="O166" s="106">
        <f>N166*C166</f>
        <v>0</v>
      </c>
      <c r="P166" s="107">
        <v>6</v>
      </c>
      <c r="Q166" s="108">
        <f>P166*K166</f>
        <v>6</v>
      </c>
      <c r="R166" s="107"/>
      <c r="S166" s="107"/>
      <c r="T166" s="107" t="s">
        <v>99</v>
      </c>
      <c r="U166" s="107" t="s">
        <v>111</v>
      </c>
    </row>
    <row r="167" spans="1:45" hidden="1">
      <c r="A167" s="107" t="s">
        <v>304</v>
      </c>
      <c r="B167" s="10" t="s">
        <v>303</v>
      </c>
      <c r="C167" s="87">
        <v>1</v>
      </c>
      <c r="D167" s="86"/>
      <c r="E167" s="86"/>
      <c r="F167" s="204">
        <v>512</v>
      </c>
      <c r="G167" s="144">
        <v>400</v>
      </c>
      <c r="H167" s="144">
        <v>343</v>
      </c>
      <c r="I167" s="118" t="s">
        <v>365</v>
      </c>
      <c r="J167" s="144" t="s">
        <v>366</v>
      </c>
      <c r="K167" s="87">
        <v>1</v>
      </c>
      <c r="L167" s="239"/>
      <c r="M167" s="89"/>
      <c r="N167" s="105"/>
      <c r="O167" s="106"/>
      <c r="P167" s="105"/>
      <c r="Q167" s="108"/>
      <c r="R167" s="105"/>
      <c r="S167" s="105"/>
      <c r="T167" s="105"/>
      <c r="U167" s="105" t="s">
        <v>103</v>
      </c>
    </row>
    <row r="168" spans="1:45" s="2" customFormat="1" hidden="1">
      <c r="A168" s="107">
        <v>20</v>
      </c>
      <c r="B168" s="4" t="s">
        <v>153</v>
      </c>
      <c r="C168" s="87">
        <v>1</v>
      </c>
      <c r="D168" s="92">
        <v>100</v>
      </c>
      <c r="E168" s="86">
        <f>D168*C168</f>
        <v>100</v>
      </c>
      <c r="F168" s="86">
        <v>1000</v>
      </c>
      <c r="G168" s="86">
        <v>1000</v>
      </c>
      <c r="H168" s="86">
        <v>600</v>
      </c>
      <c r="I168" s="86"/>
      <c r="J168" s="86"/>
      <c r="K168" s="87">
        <v>1</v>
      </c>
      <c r="L168" s="239"/>
      <c r="M168" s="89"/>
      <c r="N168" s="107"/>
      <c r="O168" s="106"/>
      <c r="P168" s="107"/>
      <c r="Q168" s="108"/>
      <c r="R168" s="107"/>
      <c r="S168" s="107"/>
      <c r="T168" s="107"/>
      <c r="U168" s="107"/>
    </row>
    <row r="169" spans="1:45" hidden="1">
      <c r="A169" s="107">
        <v>21</v>
      </c>
      <c r="B169" s="10" t="s">
        <v>1</v>
      </c>
      <c r="C169" s="87">
        <v>2</v>
      </c>
      <c r="D169" s="86">
        <v>28</v>
      </c>
      <c r="E169" s="86">
        <f>D169*C169</f>
        <v>56</v>
      </c>
      <c r="F169" s="92">
        <v>350</v>
      </c>
      <c r="G169" s="107">
        <v>350</v>
      </c>
      <c r="H169" s="105" t="s">
        <v>294</v>
      </c>
      <c r="I169" s="86"/>
      <c r="J169" s="86" t="s">
        <v>270</v>
      </c>
      <c r="K169" s="87">
        <v>2</v>
      </c>
      <c r="L169" s="239"/>
      <c r="M169" s="89"/>
      <c r="N169" s="105"/>
      <c r="O169" s="106">
        <f>N169*C169</f>
        <v>0</v>
      </c>
      <c r="P169" s="105"/>
      <c r="Q169" s="108"/>
      <c r="R169" s="105"/>
      <c r="S169" s="105"/>
      <c r="T169" s="105"/>
      <c r="U169" s="105" t="s">
        <v>103</v>
      </c>
    </row>
    <row r="170" spans="1:45" s="73" customFormat="1" ht="20.6" hidden="1">
      <c r="A170" s="74"/>
      <c r="B170" s="113" t="s">
        <v>196</v>
      </c>
      <c r="C170" s="69"/>
      <c r="D170" s="67"/>
      <c r="E170" s="67"/>
      <c r="F170" s="67"/>
      <c r="G170" s="67"/>
      <c r="H170" s="67"/>
      <c r="I170" s="67"/>
      <c r="J170" s="67"/>
      <c r="K170" s="69"/>
      <c r="L170" s="269"/>
      <c r="M170" s="70"/>
      <c r="N170" s="65"/>
      <c r="O170" s="75">
        <f>N170*C170</f>
        <v>0</v>
      </c>
      <c r="P170" s="65"/>
      <c r="Q170" s="71"/>
      <c r="R170" s="65"/>
      <c r="S170" s="65"/>
      <c r="T170" s="65"/>
      <c r="U170" s="6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31.75" hidden="1">
      <c r="A171" s="105">
        <v>1</v>
      </c>
      <c r="B171" s="10" t="s">
        <v>154</v>
      </c>
      <c r="C171" s="87">
        <v>1</v>
      </c>
      <c r="D171" s="86">
        <v>100</v>
      </c>
      <c r="E171" s="86">
        <f>D171*C171</f>
        <v>100</v>
      </c>
      <c r="F171" s="86">
        <v>1520</v>
      </c>
      <c r="G171" s="86">
        <v>700</v>
      </c>
      <c r="H171" s="86">
        <v>1238</v>
      </c>
      <c r="I171" s="86" t="s">
        <v>267</v>
      </c>
      <c r="J171" s="86" t="s">
        <v>270</v>
      </c>
      <c r="K171" s="87">
        <v>1</v>
      </c>
      <c r="L171" s="239" t="s">
        <v>268</v>
      </c>
      <c r="M171" s="89"/>
      <c r="N171" s="96">
        <v>3</v>
      </c>
      <c r="O171" s="97">
        <f>N171*K171</f>
        <v>3</v>
      </c>
      <c r="P171" s="105"/>
      <c r="Q171" s="108"/>
      <c r="R171" s="105"/>
      <c r="S171" s="105"/>
      <c r="T171" s="105"/>
      <c r="U171" s="105" t="s">
        <v>100</v>
      </c>
    </row>
    <row r="172" spans="1:45" hidden="1">
      <c r="A172" s="105">
        <v>2</v>
      </c>
      <c r="B172" s="10" t="s">
        <v>155</v>
      </c>
      <c r="C172" s="87">
        <v>1</v>
      </c>
      <c r="D172" s="86">
        <v>40</v>
      </c>
      <c r="E172" s="86">
        <f>D172*C172</f>
        <v>40</v>
      </c>
      <c r="F172" s="86">
        <v>316</v>
      </c>
      <c r="G172" s="86">
        <v>316</v>
      </c>
      <c r="H172" s="86"/>
      <c r="I172" s="86" t="s">
        <v>348</v>
      </c>
      <c r="J172" s="164" t="s">
        <v>347</v>
      </c>
      <c r="K172" s="87">
        <v>1</v>
      </c>
      <c r="L172" s="239" t="s">
        <v>334</v>
      </c>
      <c r="M172" s="89"/>
      <c r="N172" s="105">
        <v>7.5</v>
      </c>
      <c r="O172" s="108">
        <f>N172*K172</f>
        <v>7.5</v>
      </c>
      <c r="P172" s="105"/>
      <c r="Q172" s="108"/>
      <c r="R172" s="105"/>
      <c r="S172" s="105"/>
      <c r="T172" s="105"/>
      <c r="U172" s="105"/>
    </row>
    <row r="173" spans="1:45" ht="31.75" hidden="1">
      <c r="A173" s="105">
        <v>3</v>
      </c>
      <c r="B173" s="10" t="s">
        <v>155</v>
      </c>
      <c r="C173" s="87">
        <v>6</v>
      </c>
      <c r="D173" s="86">
        <v>68</v>
      </c>
      <c r="E173" s="86">
        <f>D173*C173</f>
        <v>408</v>
      </c>
      <c r="F173" s="86">
        <v>316</v>
      </c>
      <c r="G173" s="86">
        <v>316</v>
      </c>
      <c r="H173" s="86"/>
      <c r="I173" s="86" t="s">
        <v>203</v>
      </c>
      <c r="J173" s="119" t="s">
        <v>266</v>
      </c>
      <c r="K173" s="87">
        <v>6</v>
      </c>
      <c r="L173" s="239" t="s">
        <v>334</v>
      </c>
      <c r="M173" s="89"/>
      <c r="N173" s="105">
        <v>2.2000000000000002</v>
      </c>
      <c r="O173" s="108">
        <f>N173*K173</f>
        <v>13.200000000000001</v>
      </c>
      <c r="P173" s="105"/>
      <c r="Q173" s="108"/>
      <c r="R173" s="105"/>
      <c r="S173" s="105"/>
      <c r="T173" s="105"/>
      <c r="U173" s="105"/>
    </row>
    <row r="174" spans="1:45" hidden="1">
      <c r="A174" s="105" t="s">
        <v>49</v>
      </c>
      <c r="B174" s="10"/>
      <c r="C174" s="87"/>
      <c r="D174" s="86"/>
      <c r="E174" s="86"/>
      <c r="F174" s="86"/>
      <c r="G174" s="86"/>
      <c r="H174" s="86"/>
      <c r="I174" s="86"/>
      <c r="J174" s="119"/>
      <c r="K174" s="87"/>
      <c r="L174" s="239"/>
      <c r="M174" s="89"/>
      <c r="N174" s="105"/>
      <c r="O174" s="108"/>
      <c r="P174" s="105"/>
      <c r="Q174" s="108"/>
      <c r="R174" s="105"/>
      <c r="S174" s="105"/>
      <c r="T174" s="105"/>
      <c r="U174" s="105"/>
    </row>
    <row r="175" spans="1:45" hidden="1">
      <c r="A175" s="105">
        <v>4</v>
      </c>
      <c r="B175" s="10" t="s">
        <v>156</v>
      </c>
      <c r="C175" s="87">
        <v>1</v>
      </c>
      <c r="D175" s="86">
        <v>12</v>
      </c>
      <c r="E175" s="86">
        <f>D175*C175</f>
        <v>12</v>
      </c>
      <c r="F175" s="86" t="s">
        <v>157</v>
      </c>
      <c r="G175" s="86"/>
      <c r="H175" s="86">
        <v>230</v>
      </c>
      <c r="I175" s="86" t="s">
        <v>233</v>
      </c>
      <c r="J175" s="86" t="s">
        <v>158</v>
      </c>
      <c r="K175" s="87">
        <v>1</v>
      </c>
      <c r="L175" s="239"/>
      <c r="M175" s="89"/>
      <c r="N175" s="105">
        <v>0.8</v>
      </c>
      <c r="O175" s="108">
        <f>N175*K175</f>
        <v>0.8</v>
      </c>
      <c r="P175" s="105"/>
      <c r="Q175" s="108"/>
      <c r="R175" s="105"/>
      <c r="S175" s="105"/>
      <c r="T175" s="105"/>
      <c r="U175" s="105"/>
    </row>
    <row r="176" spans="1:45" ht="31.75" hidden="1">
      <c r="A176" s="105">
        <v>5</v>
      </c>
      <c r="B176" s="10" t="s">
        <v>159</v>
      </c>
      <c r="C176" s="87">
        <v>1</v>
      </c>
      <c r="D176" s="86">
        <v>100</v>
      </c>
      <c r="E176" s="86">
        <f>D176*C176</f>
        <v>100</v>
      </c>
      <c r="F176" s="86">
        <v>1520</v>
      </c>
      <c r="G176" s="86">
        <v>700</v>
      </c>
      <c r="H176" s="86">
        <v>1238</v>
      </c>
      <c r="I176" s="86" t="s">
        <v>267</v>
      </c>
      <c r="J176" s="86" t="s">
        <v>270</v>
      </c>
      <c r="K176" s="87">
        <v>1</v>
      </c>
      <c r="L176" s="239" t="s">
        <v>268</v>
      </c>
      <c r="M176" s="89"/>
      <c r="N176" s="96">
        <v>3</v>
      </c>
      <c r="O176" s="97">
        <f>N176*K176</f>
        <v>3</v>
      </c>
      <c r="P176" s="105"/>
      <c r="Q176" s="108"/>
      <c r="R176" s="105"/>
      <c r="S176" s="105"/>
      <c r="T176" s="105"/>
      <c r="U176" s="105" t="s">
        <v>100</v>
      </c>
    </row>
    <row r="177" spans="1:21" hidden="1">
      <c r="A177" s="105">
        <v>6</v>
      </c>
      <c r="B177" s="10" t="s">
        <v>160</v>
      </c>
      <c r="C177" s="87">
        <v>1</v>
      </c>
      <c r="D177" s="86">
        <v>70</v>
      </c>
      <c r="E177" s="86">
        <f>D177*C177</f>
        <v>70</v>
      </c>
      <c r="F177" s="86"/>
      <c r="G177" s="86"/>
      <c r="H177" s="86"/>
      <c r="I177" s="86"/>
      <c r="J177" s="86"/>
      <c r="K177" s="87">
        <v>1</v>
      </c>
      <c r="L177" s="239"/>
      <c r="M177" s="89"/>
      <c r="N177" s="105"/>
      <c r="O177" s="106">
        <f>N177*C177</f>
        <v>0</v>
      </c>
      <c r="P177" s="105"/>
      <c r="Q177" s="108"/>
      <c r="R177" s="105"/>
      <c r="S177" s="105"/>
      <c r="T177" s="105"/>
      <c r="U177" s="105"/>
    </row>
    <row r="178" spans="1:21" hidden="1">
      <c r="A178" s="105">
        <v>7</v>
      </c>
      <c r="B178" s="10" t="s">
        <v>161</v>
      </c>
      <c r="C178" s="87">
        <v>1</v>
      </c>
      <c r="D178" s="86"/>
      <c r="E178" s="86"/>
      <c r="F178" s="86"/>
      <c r="G178" s="86"/>
      <c r="H178" s="86"/>
      <c r="I178" s="86"/>
      <c r="J178" s="86"/>
      <c r="K178" s="87">
        <v>1</v>
      </c>
      <c r="L178" s="239"/>
      <c r="M178" s="89"/>
      <c r="N178" s="79">
        <v>0.5</v>
      </c>
      <c r="O178" s="149">
        <f>N178*K178</f>
        <v>0.5</v>
      </c>
      <c r="P178" s="105"/>
      <c r="Q178" s="108"/>
      <c r="R178" s="105"/>
      <c r="S178" s="105"/>
      <c r="T178" s="105" t="s">
        <v>108</v>
      </c>
      <c r="U178" s="105" t="s">
        <v>100</v>
      </c>
    </row>
    <row r="179" spans="1:21" ht="31.75" hidden="1">
      <c r="A179" s="105">
        <v>8</v>
      </c>
      <c r="B179" s="10" t="s">
        <v>340</v>
      </c>
      <c r="C179" s="87">
        <v>1</v>
      </c>
      <c r="D179" s="86">
        <v>75</v>
      </c>
      <c r="E179" s="86">
        <f>D179*C179</f>
        <v>75</v>
      </c>
      <c r="F179" s="86">
        <v>1550</v>
      </c>
      <c r="G179" s="86">
        <v>750</v>
      </c>
      <c r="H179" s="86">
        <v>1950</v>
      </c>
      <c r="I179" s="86" t="s">
        <v>216</v>
      </c>
      <c r="J179" s="86" t="s">
        <v>217</v>
      </c>
      <c r="K179" s="87">
        <v>1</v>
      </c>
      <c r="L179" s="239" t="s">
        <v>257</v>
      </c>
      <c r="M179" s="89"/>
      <c r="N179" s="105">
        <v>1.65</v>
      </c>
      <c r="O179" s="108">
        <f>N179*K179</f>
        <v>1.65</v>
      </c>
      <c r="P179" s="105"/>
      <c r="Q179" s="108"/>
      <c r="R179" s="105"/>
      <c r="S179" s="105"/>
      <c r="T179" s="105"/>
      <c r="U179" s="105"/>
    </row>
    <row r="180" spans="1:21" hidden="1">
      <c r="A180" s="105">
        <v>9</v>
      </c>
      <c r="B180" s="10" t="s">
        <v>62</v>
      </c>
      <c r="C180" s="87"/>
      <c r="D180" s="86"/>
      <c r="E180" s="86"/>
      <c r="F180" s="86"/>
      <c r="G180" s="86"/>
      <c r="H180" s="86"/>
      <c r="I180" s="86"/>
      <c r="J180" s="86" t="s">
        <v>270</v>
      </c>
      <c r="K180" s="87"/>
      <c r="L180" s="239"/>
      <c r="M180" s="89"/>
      <c r="N180" s="105"/>
      <c r="O180" s="106"/>
      <c r="P180" s="105"/>
      <c r="Q180" s="108"/>
      <c r="R180" s="105"/>
      <c r="S180" s="105"/>
      <c r="T180" s="105"/>
      <c r="U180" s="105"/>
    </row>
    <row r="181" spans="1:21" s="20" customFormat="1" hidden="1">
      <c r="A181" s="105">
        <v>10</v>
      </c>
      <c r="B181" s="10" t="s">
        <v>162</v>
      </c>
      <c r="C181" s="87">
        <v>1</v>
      </c>
      <c r="D181" s="86">
        <v>60</v>
      </c>
      <c r="E181" s="86">
        <f>D181*C181</f>
        <v>60</v>
      </c>
      <c r="F181" s="86">
        <v>593</v>
      </c>
      <c r="G181" s="86">
        <v>600</v>
      </c>
      <c r="H181" s="86">
        <v>670</v>
      </c>
      <c r="I181" s="86" t="s">
        <v>239</v>
      </c>
      <c r="J181" s="86" t="s">
        <v>240</v>
      </c>
      <c r="K181" s="87">
        <v>1</v>
      </c>
      <c r="L181" s="239"/>
      <c r="M181" s="89"/>
      <c r="N181" s="96">
        <v>2.8</v>
      </c>
      <c r="O181" s="97">
        <f>N181*K181</f>
        <v>2.8</v>
      </c>
      <c r="R181" s="105"/>
      <c r="S181" s="105"/>
      <c r="T181" s="105" t="s">
        <v>108</v>
      </c>
      <c r="U181" s="105" t="s">
        <v>100</v>
      </c>
    </row>
    <row r="182" spans="1:21" s="20" customFormat="1" hidden="1">
      <c r="A182" s="105">
        <v>11</v>
      </c>
      <c r="B182" s="10" t="s">
        <v>163</v>
      </c>
      <c r="C182" s="87">
        <v>1</v>
      </c>
      <c r="D182" s="86">
        <v>60</v>
      </c>
      <c r="E182" s="86">
        <f>D182*C182</f>
        <v>60</v>
      </c>
      <c r="F182" s="86"/>
      <c r="G182" s="86"/>
      <c r="H182" s="86"/>
      <c r="I182" s="86"/>
      <c r="J182" s="86"/>
      <c r="K182" s="87">
        <v>1</v>
      </c>
      <c r="L182" s="239"/>
      <c r="M182" s="89"/>
      <c r="N182" s="96">
        <v>1.5</v>
      </c>
      <c r="O182" s="97">
        <f>N182*K182</f>
        <v>1.5</v>
      </c>
      <c r="R182" s="105"/>
      <c r="S182" s="105"/>
      <c r="T182" s="105" t="s">
        <v>164</v>
      </c>
      <c r="U182" s="105" t="s">
        <v>165</v>
      </c>
    </row>
    <row r="183" spans="1:21" s="74" customFormat="1" ht="20.6" hidden="1">
      <c r="B183" s="113" t="s">
        <v>197</v>
      </c>
      <c r="D183" s="208"/>
      <c r="E183" s="208"/>
      <c r="F183" s="208"/>
    </row>
    <row r="184" spans="1:21" ht="31.75" hidden="1">
      <c r="A184" s="105">
        <v>1</v>
      </c>
      <c r="B184" s="40" t="s">
        <v>154</v>
      </c>
      <c r="C184" s="87">
        <v>1</v>
      </c>
      <c r="D184" s="86">
        <v>100</v>
      </c>
      <c r="E184" s="86">
        <f t="shared" ref="E184:E193" si="7">D184*C184</f>
        <v>100</v>
      </c>
      <c r="F184" s="86">
        <v>1520</v>
      </c>
      <c r="G184" s="86">
        <v>700</v>
      </c>
      <c r="H184" s="86">
        <v>1238</v>
      </c>
      <c r="I184" s="86" t="s">
        <v>267</v>
      </c>
      <c r="J184" s="86" t="s">
        <v>270</v>
      </c>
      <c r="K184" s="87">
        <v>1</v>
      </c>
      <c r="L184" s="239" t="s">
        <v>268</v>
      </c>
      <c r="M184" s="89"/>
      <c r="N184" s="96">
        <v>3</v>
      </c>
      <c r="O184" s="97">
        <f t="shared" ref="O184:O189" si="8">N184*K184</f>
        <v>3</v>
      </c>
      <c r="Q184" s="108"/>
      <c r="R184" s="105"/>
      <c r="S184" s="105"/>
      <c r="T184" s="105"/>
      <c r="U184" s="105" t="s">
        <v>100</v>
      </c>
    </row>
    <row r="185" spans="1:21" hidden="1">
      <c r="A185" s="105">
        <v>2</v>
      </c>
      <c r="B185" s="10" t="s">
        <v>155</v>
      </c>
      <c r="C185" s="87">
        <v>1</v>
      </c>
      <c r="D185" s="86">
        <v>40</v>
      </c>
      <c r="E185" s="86">
        <f t="shared" si="7"/>
        <v>40</v>
      </c>
      <c r="F185" s="86">
        <v>316</v>
      </c>
      <c r="G185" s="86">
        <v>316</v>
      </c>
      <c r="H185" s="86"/>
      <c r="I185" s="86" t="s">
        <v>348</v>
      </c>
      <c r="J185" s="164" t="s">
        <v>347</v>
      </c>
      <c r="K185" s="87">
        <v>1</v>
      </c>
      <c r="L185" s="239" t="s">
        <v>334</v>
      </c>
      <c r="M185" s="89"/>
      <c r="N185" s="105">
        <v>7.5</v>
      </c>
      <c r="O185" s="108">
        <f t="shared" si="8"/>
        <v>7.5</v>
      </c>
      <c r="Q185" s="108"/>
      <c r="R185" s="105"/>
      <c r="S185" s="105"/>
      <c r="T185" s="105"/>
      <c r="U185" s="105"/>
    </row>
    <row r="186" spans="1:21" ht="31.75" hidden="1">
      <c r="A186" s="105">
        <v>3</v>
      </c>
      <c r="B186" s="10" t="s">
        <v>155</v>
      </c>
      <c r="C186" s="87">
        <v>6</v>
      </c>
      <c r="D186" s="86">
        <v>68</v>
      </c>
      <c r="E186" s="86">
        <f t="shared" si="7"/>
        <v>408</v>
      </c>
      <c r="F186" s="86">
        <v>316</v>
      </c>
      <c r="G186" s="86">
        <v>316</v>
      </c>
      <c r="H186" s="86"/>
      <c r="I186" s="86" t="s">
        <v>203</v>
      </c>
      <c r="J186" s="119" t="s">
        <v>266</v>
      </c>
      <c r="K186" s="87">
        <v>6</v>
      </c>
      <c r="L186" s="239" t="s">
        <v>334</v>
      </c>
      <c r="M186" s="89"/>
      <c r="N186" s="105">
        <v>2.2000000000000002</v>
      </c>
      <c r="O186" s="108">
        <f t="shared" si="8"/>
        <v>13.200000000000001</v>
      </c>
      <c r="Q186" s="108"/>
      <c r="R186" s="105"/>
      <c r="S186" s="105"/>
      <c r="T186" s="105"/>
      <c r="U186" s="105"/>
    </row>
    <row r="187" spans="1:21" hidden="1">
      <c r="A187" s="105">
        <v>4</v>
      </c>
      <c r="B187" s="10" t="s">
        <v>156</v>
      </c>
      <c r="C187" s="87">
        <v>1</v>
      </c>
      <c r="D187" s="86">
        <v>12</v>
      </c>
      <c r="E187" s="86">
        <f t="shared" si="7"/>
        <v>12</v>
      </c>
      <c r="F187" s="86" t="s">
        <v>157</v>
      </c>
      <c r="G187" s="86"/>
      <c r="H187" s="86">
        <v>230</v>
      </c>
      <c r="I187" s="86" t="s">
        <v>233</v>
      </c>
      <c r="J187" s="86" t="s">
        <v>158</v>
      </c>
      <c r="K187" s="87">
        <v>1</v>
      </c>
      <c r="L187" s="239"/>
      <c r="M187" s="89"/>
      <c r="N187" s="105">
        <v>0.8</v>
      </c>
      <c r="O187" s="108">
        <f t="shared" si="8"/>
        <v>0.8</v>
      </c>
      <c r="Q187" s="108"/>
      <c r="R187" s="105"/>
      <c r="S187" s="105"/>
      <c r="T187" s="105"/>
      <c r="U187" s="105"/>
    </row>
    <row r="188" spans="1:21" ht="31.75" hidden="1">
      <c r="A188" s="105">
        <v>5</v>
      </c>
      <c r="B188" s="40" t="s">
        <v>159</v>
      </c>
      <c r="C188" s="87">
        <v>1</v>
      </c>
      <c r="D188" s="86">
        <v>100</v>
      </c>
      <c r="E188" s="86">
        <f t="shared" si="7"/>
        <v>100</v>
      </c>
      <c r="F188" s="86">
        <v>1520</v>
      </c>
      <c r="G188" s="86">
        <v>700</v>
      </c>
      <c r="H188" s="86">
        <v>1238</v>
      </c>
      <c r="I188" s="86" t="s">
        <v>267</v>
      </c>
      <c r="J188" s="86" t="s">
        <v>270</v>
      </c>
      <c r="K188" s="87">
        <v>1</v>
      </c>
      <c r="L188" s="239" t="s">
        <v>268</v>
      </c>
      <c r="M188" s="89"/>
      <c r="N188" s="96">
        <v>3</v>
      </c>
      <c r="O188" s="97">
        <f t="shared" si="8"/>
        <v>3</v>
      </c>
      <c r="Q188" s="108"/>
      <c r="R188" s="105"/>
      <c r="S188" s="105"/>
      <c r="T188" s="105"/>
      <c r="U188" s="105" t="s">
        <v>100</v>
      </c>
    </row>
    <row r="189" spans="1:21" hidden="1">
      <c r="A189" s="105">
        <v>6</v>
      </c>
      <c r="B189" s="10" t="s">
        <v>161</v>
      </c>
      <c r="C189" s="87">
        <v>2</v>
      </c>
      <c r="D189" s="86">
        <v>95</v>
      </c>
      <c r="E189" s="86">
        <f t="shared" si="7"/>
        <v>190</v>
      </c>
      <c r="F189" s="86"/>
      <c r="G189" s="86"/>
      <c r="H189" s="86"/>
      <c r="I189" s="86"/>
      <c r="J189" s="86"/>
      <c r="K189" s="87">
        <v>2</v>
      </c>
      <c r="L189" s="239"/>
      <c r="M189" s="89"/>
      <c r="N189" s="79">
        <v>0.5</v>
      </c>
      <c r="O189" s="149">
        <f t="shared" si="8"/>
        <v>1</v>
      </c>
      <c r="Q189" s="108"/>
      <c r="R189" s="105"/>
      <c r="S189" s="105"/>
      <c r="T189" s="105" t="s">
        <v>108</v>
      </c>
      <c r="U189" s="105" t="s">
        <v>100</v>
      </c>
    </row>
    <row r="190" spans="1:21" hidden="1">
      <c r="A190" s="105">
        <v>7</v>
      </c>
      <c r="B190" s="10" t="s">
        <v>160</v>
      </c>
      <c r="C190" s="87">
        <v>2</v>
      </c>
      <c r="D190" s="86">
        <v>70</v>
      </c>
      <c r="E190" s="86">
        <f t="shared" si="7"/>
        <v>140</v>
      </c>
      <c r="F190" s="86"/>
      <c r="G190" s="86"/>
      <c r="H190" s="86"/>
      <c r="I190" s="86"/>
      <c r="J190" s="86"/>
      <c r="K190" s="87">
        <v>2</v>
      </c>
      <c r="L190" s="239"/>
      <c r="M190" s="89"/>
      <c r="N190" s="105"/>
      <c r="O190" s="108"/>
      <c r="Q190" s="108"/>
      <c r="R190" s="105"/>
      <c r="S190" s="105"/>
      <c r="T190" s="105"/>
      <c r="U190" s="105"/>
    </row>
    <row r="191" spans="1:21" ht="31.75" hidden="1">
      <c r="A191" s="105">
        <v>8</v>
      </c>
      <c r="B191" s="10" t="s">
        <v>340</v>
      </c>
      <c r="C191" s="87">
        <v>1</v>
      </c>
      <c r="D191" s="86">
        <v>120</v>
      </c>
      <c r="E191" s="86">
        <f t="shared" si="7"/>
        <v>120</v>
      </c>
      <c r="F191" s="86">
        <v>1550</v>
      </c>
      <c r="G191" s="86">
        <v>750</v>
      </c>
      <c r="H191" s="86">
        <v>1950</v>
      </c>
      <c r="I191" s="86" t="s">
        <v>216</v>
      </c>
      <c r="J191" s="86" t="s">
        <v>217</v>
      </c>
      <c r="K191" s="87">
        <v>1</v>
      </c>
      <c r="L191" s="239" t="s">
        <v>257</v>
      </c>
      <c r="M191" s="89"/>
      <c r="N191" s="105">
        <v>1.65</v>
      </c>
      <c r="O191" s="108">
        <f>N191*K191</f>
        <v>1.65</v>
      </c>
      <c r="Q191" s="108"/>
      <c r="R191" s="105"/>
      <c r="S191" s="105"/>
      <c r="T191" s="105"/>
      <c r="U191" s="105"/>
    </row>
    <row r="192" spans="1:21" s="20" customFormat="1" hidden="1">
      <c r="A192" s="105">
        <v>9</v>
      </c>
      <c r="B192" s="10" t="s">
        <v>162</v>
      </c>
      <c r="C192" s="87">
        <v>1</v>
      </c>
      <c r="D192" s="86">
        <v>60</v>
      </c>
      <c r="E192" s="86">
        <f t="shared" si="7"/>
        <v>60</v>
      </c>
      <c r="F192" s="86">
        <v>593</v>
      </c>
      <c r="G192" s="86">
        <v>600</v>
      </c>
      <c r="H192" s="86">
        <v>670</v>
      </c>
      <c r="I192" s="86" t="s">
        <v>239</v>
      </c>
      <c r="J192" s="86" t="s">
        <v>240</v>
      </c>
      <c r="K192" s="87">
        <v>1</v>
      </c>
      <c r="L192" s="239"/>
      <c r="M192" s="89"/>
      <c r="N192" s="96">
        <v>2.8</v>
      </c>
      <c r="O192" s="97">
        <f>N192*K192</f>
        <v>2.8</v>
      </c>
      <c r="R192" s="105"/>
      <c r="S192" s="105"/>
      <c r="T192" s="105" t="s">
        <v>108</v>
      </c>
      <c r="U192" s="105" t="s">
        <v>100</v>
      </c>
    </row>
    <row r="193" spans="1:45" s="20" customFormat="1" hidden="1">
      <c r="A193" s="105">
        <v>10</v>
      </c>
      <c r="B193" s="10" t="s">
        <v>163</v>
      </c>
      <c r="C193" s="87"/>
      <c r="D193" s="86">
        <v>60</v>
      </c>
      <c r="E193" s="86">
        <f t="shared" si="7"/>
        <v>0</v>
      </c>
      <c r="F193" s="86"/>
      <c r="G193" s="86"/>
      <c r="H193" s="86"/>
      <c r="I193" s="86"/>
      <c r="J193" s="86"/>
      <c r="K193" s="87"/>
      <c r="L193" s="239"/>
      <c r="M193" s="89"/>
      <c r="N193" s="96">
        <v>1.5</v>
      </c>
      <c r="O193" s="108">
        <f>N193*K193</f>
        <v>0</v>
      </c>
      <c r="R193" s="105"/>
      <c r="S193" s="105"/>
      <c r="T193" s="105" t="s">
        <v>164</v>
      </c>
      <c r="U193" s="105" t="s">
        <v>165</v>
      </c>
    </row>
    <row r="194" spans="1:45" hidden="1">
      <c r="A194" s="105"/>
      <c r="B194" s="10"/>
      <c r="C194" s="87"/>
      <c r="D194" s="86"/>
      <c r="E194" s="86"/>
      <c r="F194" s="86"/>
      <c r="G194" s="86"/>
      <c r="H194" s="86"/>
      <c r="I194" s="86"/>
      <c r="J194" s="86"/>
      <c r="K194" s="87"/>
      <c r="L194" s="239"/>
      <c r="M194" s="89"/>
      <c r="N194" s="105"/>
      <c r="O194" s="108"/>
      <c r="Q194" s="108"/>
      <c r="R194" s="105"/>
      <c r="S194" s="105"/>
      <c r="T194" s="105"/>
      <c r="U194" s="105"/>
    </row>
    <row r="195" spans="1:45" s="73" customFormat="1" ht="20.6" hidden="1">
      <c r="A195" s="74"/>
      <c r="B195" s="112" t="s">
        <v>198</v>
      </c>
      <c r="C195" s="69"/>
      <c r="D195" s="67"/>
      <c r="E195" s="67">
        <f>D195*C195</f>
        <v>0</v>
      </c>
      <c r="F195" s="67"/>
      <c r="G195" s="67"/>
      <c r="H195" s="67"/>
      <c r="I195" s="67"/>
      <c r="J195" s="67"/>
      <c r="K195" s="69"/>
      <c r="L195" s="269"/>
      <c r="M195" s="70"/>
      <c r="N195" s="65"/>
      <c r="O195" s="71"/>
      <c r="R195" s="65"/>
      <c r="S195" s="65"/>
      <c r="T195" s="65"/>
      <c r="U195" s="6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6.5" hidden="1" customHeight="1">
      <c r="A196" s="105">
        <v>1</v>
      </c>
      <c r="B196" s="10" t="s">
        <v>340</v>
      </c>
      <c r="C196" s="87">
        <v>1</v>
      </c>
      <c r="D196" s="86">
        <v>180</v>
      </c>
      <c r="E196" s="86">
        <f>D196*C196</f>
        <v>180</v>
      </c>
      <c r="F196" s="86">
        <v>508</v>
      </c>
      <c r="G196" s="86">
        <v>610</v>
      </c>
      <c r="H196" s="86">
        <v>1906</v>
      </c>
      <c r="I196" s="86" t="s">
        <v>216</v>
      </c>
      <c r="J196" s="86" t="s">
        <v>218</v>
      </c>
      <c r="K196" s="87">
        <v>1</v>
      </c>
      <c r="L196" s="239" t="s">
        <v>258</v>
      </c>
      <c r="M196" s="89"/>
      <c r="N196" s="105">
        <v>1.65</v>
      </c>
      <c r="O196" s="108">
        <f>N196*K196</f>
        <v>1.65</v>
      </c>
      <c r="Q196" s="108"/>
      <c r="R196" s="105"/>
      <c r="S196" s="105"/>
      <c r="T196" s="105"/>
      <c r="U196" s="105"/>
    </row>
    <row r="197" spans="1:45" hidden="1">
      <c r="A197" s="105">
        <v>2</v>
      </c>
      <c r="B197" s="10" t="s">
        <v>162</v>
      </c>
      <c r="C197" s="87">
        <v>1</v>
      </c>
      <c r="D197" s="86">
        <v>60</v>
      </c>
      <c r="E197" s="86">
        <f>D197*C197</f>
        <v>60</v>
      </c>
      <c r="F197" s="86">
        <v>593</v>
      </c>
      <c r="G197" s="86">
        <v>600</v>
      </c>
      <c r="H197" s="86">
        <v>670</v>
      </c>
      <c r="I197" s="86" t="s">
        <v>239</v>
      </c>
      <c r="J197" s="86" t="s">
        <v>240</v>
      </c>
      <c r="K197" s="87">
        <v>1</v>
      </c>
      <c r="L197" s="239"/>
      <c r="M197" s="89"/>
      <c r="N197" s="96">
        <v>2.8</v>
      </c>
      <c r="O197" s="97">
        <f>N197*K197</f>
        <v>2.8</v>
      </c>
      <c r="Q197" s="108"/>
      <c r="R197" s="105"/>
      <c r="S197" s="105"/>
      <c r="T197" s="105" t="s">
        <v>108</v>
      </c>
      <c r="U197" s="105" t="s">
        <v>166</v>
      </c>
    </row>
    <row r="198" spans="1:45" hidden="1">
      <c r="A198" s="105">
        <v>3</v>
      </c>
      <c r="B198" s="10" t="s">
        <v>163</v>
      </c>
      <c r="C198" s="87">
        <v>1</v>
      </c>
      <c r="D198" s="86"/>
      <c r="E198" s="86"/>
      <c r="F198" s="86"/>
      <c r="G198" s="86"/>
      <c r="H198" s="86"/>
      <c r="I198" s="86"/>
      <c r="J198" s="86"/>
      <c r="K198" s="87">
        <v>1</v>
      </c>
      <c r="L198" s="239"/>
      <c r="M198" s="89"/>
      <c r="N198" s="96">
        <v>1.5</v>
      </c>
      <c r="O198" s="97">
        <f>N198*K198</f>
        <v>1.5</v>
      </c>
      <c r="Q198" s="108"/>
      <c r="R198" s="105"/>
      <c r="S198" s="105"/>
      <c r="T198" s="105"/>
      <c r="U198" s="105"/>
    </row>
    <row r="199" spans="1:45" hidden="1">
      <c r="A199" s="105"/>
      <c r="B199" s="10"/>
      <c r="C199" s="87"/>
      <c r="D199" s="86"/>
      <c r="E199" s="86"/>
      <c r="F199" s="86"/>
      <c r="G199" s="86"/>
      <c r="H199" s="86"/>
      <c r="I199" s="86"/>
      <c r="J199" s="86"/>
      <c r="K199" s="87"/>
      <c r="L199" s="239"/>
      <c r="M199" s="89"/>
      <c r="N199" s="105"/>
      <c r="O199" s="108"/>
      <c r="Q199" s="108"/>
      <c r="R199" s="105"/>
      <c r="S199" s="105"/>
      <c r="T199" s="105"/>
      <c r="U199" s="105"/>
    </row>
    <row r="200" spans="1:45" s="73" customFormat="1" ht="20.6" hidden="1">
      <c r="A200" s="74"/>
      <c r="B200" s="113" t="s">
        <v>21</v>
      </c>
      <c r="C200" s="69"/>
      <c r="D200" s="67"/>
      <c r="E200" s="67"/>
      <c r="F200" s="67"/>
      <c r="G200" s="67"/>
      <c r="H200" s="67"/>
      <c r="I200" s="67"/>
      <c r="J200" s="67"/>
      <c r="K200" s="69"/>
      <c r="L200" s="269"/>
      <c r="M200" s="70"/>
      <c r="N200" s="65"/>
      <c r="O200" s="71"/>
      <c r="R200" s="65"/>
      <c r="S200" s="65"/>
      <c r="T200" s="65"/>
      <c r="U200" s="6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idden="1">
      <c r="A201" s="107">
        <v>1</v>
      </c>
      <c r="B201" s="4" t="s">
        <v>53</v>
      </c>
      <c r="C201" s="87">
        <v>2</v>
      </c>
      <c r="D201" s="86"/>
      <c r="E201" s="86"/>
      <c r="F201" s="92">
        <v>475</v>
      </c>
      <c r="G201" s="107">
        <v>800</v>
      </c>
      <c r="H201" s="105">
        <v>850</v>
      </c>
      <c r="I201" s="86"/>
      <c r="J201" s="86" t="s">
        <v>270</v>
      </c>
      <c r="K201" s="87">
        <v>2</v>
      </c>
      <c r="L201" s="239"/>
      <c r="M201" s="89"/>
      <c r="N201" s="105">
        <v>0.5</v>
      </c>
      <c r="O201" s="108">
        <f>N201*K201</f>
        <v>1</v>
      </c>
      <c r="Q201" s="108"/>
      <c r="R201" s="105"/>
      <c r="S201" s="105"/>
      <c r="T201" s="105"/>
      <c r="U201" s="105"/>
    </row>
    <row r="202" spans="1:45" ht="63.45" hidden="1">
      <c r="A202" s="107">
        <v>2</v>
      </c>
      <c r="B202" s="4" t="s">
        <v>117</v>
      </c>
      <c r="C202" s="87">
        <v>1</v>
      </c>
      <c r="D202" s="92">
        <v>130</v>
      </c>
      <c r="E202" s="86">
        <f>D202*C202</f>
        <v>130</v>
      </c>
      <c r="F202" s="86">
        <v>840</v>
      </c>
      <c r="G202" s="86">
        <v>900</v>
      </c>
      <c r="H202" s="86">
        <v>950</v>
      </c>
      <c r="I202" s="86" t="s">
        <v>249</v>
      </c>
      <c r="J202" s="86" t="s">
        <v>250</v>
      </c>
      <c r="K202" s="87">
        <v>1</v>
      </c>
      <c r="L202" s="239" t="s">
        <v>335</v>
      </c>
      <c r="M202" s="89"/>
      <c r="P202" s="107">
        <v>14.5</v>
      </c>
      <c r="Q202" s="108">
        <f>P202*K202</f>
        <v>14.5</v>
      </c>
      <c r="R202" s="107"/>
      <c r="S202" s="107"/>
      <c r="T202" s="107"/>
      <c r="U202" s="107"/>
    </row>
    <row r="203" spans="1:45" s="132" customFormat="1" hidden="1">
      <c r="A203" s="59" t="s">
        <v>5</v>
      </c>
      <c r="B203" s="116" t="s">
        <v>11</v>
      </c>
      <c r="C203" s="122"/>
      <c r="D203" s="152"/>
      <c r="E203" s="121"/>
      <c r="F203" s="121"/>
      <c r="G203" s="121"/>
      <c r="H203" s="121"/>
      <c r="I203" s="121"/>
      <c r="J203" s="121" t="s">
        <v>270</v>
      </c>
      <c r="K203" s="122"/>
      <c r="L203" s="249"/>
      <c r="M203" s="128"/>
      <c r="N203" s="59"/>
      <c r="O203" s="125"/>
      <c r="P203" s="165"/>
      <c r="Q203" s="125"/>
      <c r="R203" s="59"/>
      <c r="S203" s="59"/>
      <c r="T203" s="59"/>
      <c r="U203" s="59"/>
    </row>
    <row r="204" spans="1:45" hidden="1">
      <c r="A204" s="107">
        <v>3</v>
      </c>
      <c r="B204" s="4" t="s">
        <v>120</v>
      </c>
      <c r="C204" s="87">
        <v>1</v>
      </c>
      <c r="D204" s="92">
        <v>61</v>
      </c>
      <c r="E204" s="86">
        <f>D204*C204</f>
        <v>61</v>
      </c>
      <c r="F204" s="86">
        <v>400</v>
      </c>
      <c r="G204" s="86">
        <v>800</v>
      </c>
      <c r="H204" s="86">
        <v>850</v>
      </c>
      <c r="I204" s="86" t="s">
        <v>254</v>
      </c>
      <c r="J204" s="86" t="s">
        <v>256</v>
      </c>
      <c r="K204" s="87">
        <v>1</v>
      </c>
      <c r="L204" s="239"/>
      <c r="M204" s="89"/>
      <c r="P204" s="60">
        <v>5</v>
      </c>
      <c r="Q204" s="97">
        <f>P204*K204</f>
        <v>5</v>
      </c>
      <c r="R204" s="107"/>
      <c r="S204" s="107"/>
      <c r="T204" s="107" t="s">
        <v>99</v>
      </c>
      <c r="U204" s="107" t="s">
        <v>100</v>
      </c>
    </row>
    <row r="205" spans="1:45" hidden="1">
      <c r="A205" s="107">
        <v>4</v>
      </c>
      <c r="B205" s="4" t="s">
        <v>45</v>
      </c>
      <c r="C205" s="87">
        <v>1</v>
      </c>
      <c r="D205" s="92"/>
      <c r="E205" s="86"/>
      <c r="F205" s="92">
        <v>750</v>
      </c>
      <c r="G205" s="107">
        <v>800</v>
      </c>
      <c r="H205" s="86">
        <v>850</v>
      </c>
      <c r="I205" s="86"/>
      <c r="J205" s="86" t="s">
        <v>270</v>
      </c>
      <c r="K205" s="87">
        <v>1</v>
      </c>
      <c r="L205" s="239"/>
      <c r="M205" s="89"/>
      <c r="N205" s="107"/>
      <c r="O205" s="108"/>
      <c r="Q205" s="108"/>
      <c r="R205" s="107"/>
      <c r="S205" s="107"/>
      <c r="T205" s="107"/>
      <c r="U205" s="21"/>
    </row>
    <row r="206" spans="1:45" hidden="1">
      <c r="A206" s="107">
        <v>5</v>
      </c>
      <c r="B206" s="4" t="s">
        <v>45</v>
      </c>
      <c r="C206" s="87">
        <v>1</v>
      </c>
      <c r="D206" s="92"/>
      <c r="E206" s="86"/>
      <c r="F206" s="92">
        <v>1500</v>
      </c>
      <c r="G206" s="107">
        <v>800</v>
      </c>
      <c r="H206" s="86">
        <v>850</v>
      </c>
      <c r="I206" s="86"/>
      <c r="J206" s="86" t="s">
        <v>270</v>
      </c>
      <c r="K206" s="87">
        <v>1</v>
      </c>
      <c r="L206" s="239"/>
      <c r="M206" s="89"/>
      <c r="N206" s="107"/>
      <c r="O206" s="108"/>
      <c r="Q206" s="108"/>
      <c r="R206" s="107"/>
      <c r="S206" s="107"/>
      <c r="T206" s="107"/>
      <c r="U206" s="21"/>
    </row>
    <row r="207" spans="1:45" hidden="1">
      <c r="A207" s="107">
        <v>6</v>
      </c>
      <c r="B207" s="4" t="s">
        <v>114</v>
      </c>
      <c r="C207" s="91">
        <v>2</v>
      </c>
      <c r="D207" s="92">
        <v>21</v>
      </c>
      <c r="E207" s="92">
        <f>D207*C207</f>
        <v>42</v>
      </c>
      <c r="F207" s="86">
        <v>350</v>
      </c>
      <c r="G207" s="86">
        <v>410</v>
      </c>
      <c r="H207" s="86">
        <v>105</v>
      </c>
      <c r="I207" s="86" t="s">
        <v>203</v>
      </c>
      <c r="J207" s="111" t="s">
        <v>349</v>
      </c>
      <c r="K207" s="91">
        <v>2</v>
      </c>
      <c r="L207" s="239"/>
      <c r="M207" s="88"/>
      <c r="P207" s="105">
        <v>3.5</v>
      </c>
      <c r="Q207" s="108">
        <f>P207*K207</f>
        <v>7</v>
      </c>
      <c r="R207" s="105"/>
      <c r="S207" s="105"/>
      <c r="T207" s="105"/>
      <c r="U207" s="15"/>
    </row>
    <row r="208" spans="1:45" hidden="1">
      <c r="A208" s="107" t="s">
        <v>10</v>
      </c>
      <c r="B208" s="4" t="s">
        <v>167</v>
      </c>
      <c r="C208" s="91"/>
      <c r="D208" s="92"/>
      <c r="E208" s="92"/>
      <c r="F208" s="92"/>
      <c r="G208" s="92"/>
      <c r="H208" s="92"/>
      <c r="I208" s="92"/>
      <c r="J208" s="111" t="s">
        <v>349</v>
      </c>
      <c r="K208" s="91"/>
      <c r="L208" s="244"/>
      <c r="M208" s="93"/>
      <c r="P208" s="105"/>
      <c r="Q208" s="108"/>
      <c r="R208" s="105"/>
      <c r="S208" s="105"/>
      <c r="T208" s="105"/>
      <c r="U208" s="15"/>
    </row>
    <row r="209" spans="1:21" hidden="1">
      <c r="A209" s="39">
        <v>7</v>
      </c>
      <c r="B209" s="4" t="s">
        <v>118</v>
      </c>
      <c r="C209" s="91">
        <v>1</v>
      </c>
      <c r="D209" s="92">
        <v>97</v>
      </c>
      <c r="E209" s="92">
        <f>D209*C209</f>
        <v>97</v>
      </c>
      <c r="F209" s="150">
        <v>400</v>
      </c>
      <c r="G209" s="150">
        <v>800</v>
      </c>
      <c r="H209" s="150" t="s">
        <v>285</v>
      </c>
      <c r="I209" s="150" t="s">
        <v>254</v>
      </c>
      <c r="J209" s="150" t="s">
        <v>286</v>
      </c>
      <c r="K209" s="91">
        <v>1</v>
      </c>
      <c r="L209" s="244"/>
      <c r="M209" s="93"/>
      <c r="P209" s="96">
        <v>6</v>
      </c>
      <c r="Q209" s="97">
        <f>P209*K209</f>
        <v>6</v>
      </c>
      <c r="R209" s="105"/>
      <c r="S209" s="105"/>
      <c r="T209" s="105"/>
      <c r="U209" s="15"/>
    </row>
    <row r="210" spans="1:21" s="132" customFormat="1" hidden="1">
      <c r="A210" s="59" t="s">
        <v>9</v>
      </c>
      <c r="B210" s="116" t="s">
        <v>11</v>
      </c>
      <c r="C210" s="153">
        <v>1</v>
      </c>
      <c r="D210" s="152"/>
      <c r="E210" s="152"/>
      <c r="F210" s="152">
        <v>400</v>
      </c>
      <c r="G210" s="59">
        <v>800</v>
      </c>
      <c r="H210" s="120">
        <v>500</v>
      </c>
      <c r="I210" s="152"/>
      <c r="J210" s="121" t="s">
        <v>270</v>
      </c>
      <c r="K210" s="153">
        <v>1</v>
      </c>
      <c r="L210" s="243"/>
      <c r="M210" s="154"/>
      <c r="N210" s="120"/>
      <c r="O210" s="125"/>
      <c r="P210" s="165"/>
      <c r="Q210" s="125"/>
      <c r="R210" s="120"/>
      <c r="S210" s="120"/>
      <c r="T210" s="120"/>
      <c r="U210" s="156"/>
    </row>
    <row r="211" spans="1:21" ht="31.75" hidden="1">
      <c r="A211" s="107">
        <v>8</v>
      </c>
      <c r="B211" s="4" t="s">
        <v>191</v>
      </c>
      <c r="C211" s="91">
        <v>1</v>
      </c>
      <c r="D211" s="92"/>
      <c r="E211" s="92"/>
      <c r="F211" s="92">
        <v>1350</v>
      </c>
      <c r="G211" s="107">
        <v>800</v>
      </c>
      <c r="H211" s="105">
        <v>850</v>
      </c>
      <c r="I211" s="92"/>
      <c r="J211" s="86" t="s">
        <v>270</v>
      </c>
      <c r="K211" s="91">
        <v>1</v>
      </c>
      <c r="L211" s="244"/>
      <c r="M211" s="93"/>
      <c r="N211" s="105">
        <v>0.5</v>
      </c>
      <c r="O211" s="108">
        <f>N211*K211</f>
        <v>0.5</v>
      </c>
      <c r="Q211" s="108"/>
      <c r="R211" s="105"/>
      <c r="S211" s="105"/>
      <c r="T211" s="105"/>
      <c r="U211" s="15"/>
    </row>
    <row r="212" spans="1:21" hidden="1">
      <c r="A212" s="107">
        <v>9</v>
      </c>
      <c r="B212" s="4" t="s">
        <v>36</v>
      </c>
      <c r="C212" s="91">
        <v>1</v>
      </c>
      <c r="D212" s="92"/>
      <c r="E212" s="92"/>
      <c r="F212" s="92">
        <v>1800</v>
      </c>
      <c r="G212" s="107">
        <v>600</v>
      </c>
      <c r="H212" s="105" t="s">
        <v>306</v>
      </c>
      <c r="I212" s="92"/>
      <c r="J212" s="86" t="s">
        <v>270</v>
      </c>
      <c r="K212" s="91">
        <v>1</v>
      </c>
      <c r="L212" s="244"/>
      <c r="M212" s="93"/>
      <c r="N212" s="105"/>
      <c r="O212" s="108"/>
      <c r="Q212" s="108"/>
      <c r="R212" s="107" t="s">
        <v>108</v>
      </c>
      <c r="S212" s="107" t="s">
        <v>108</v>
      </c>
      <c r="T212" s="107"/>
      <c r="U212" s="107" t="s">
        <v>100</v>
      </c>
    </row>
    <row r="213" spans="1:21" hidden="1">
      <c r="A213" s="107" t="s">
        <v>309</v>
      </c>
      <c r="B213" s="10" t="s">
        <v>303</v>
      </c>
      <c r="C213" s="87">
        <v>1</v>
      </c>
      <c r="D213" s="86"/>
      <c r="E213" s="86"/>
      <c r="F213" s="204">
        <v>512</v>
      </c>
      <c r="G213" s="144">
        <v>400</v>
      </c>
      <c r="H213" s="144">
        <v>343</v>
      </c>
      <c r="I213" s="118" t="s">
        <v>365</v>
      </c>
      <c r="J213" s="144" t="s">
        <v>366</v>
      </c>
      <c r="K213" s="87">
        <v>1</v>
      </c>
      <c r="L213" s="39" t="s">
        <v>352</v>
      </c>
      <c r="M213" s="89"/>
      <c r="N213" s="105"/>
      <c r="O213" s="106"/>
      <c r="P213" s="105"/>
      <c r="Q213" s="108"/>
      <c r="R213" s="105"/>
      <c r="S213" s="105"/>
      <c r="T213" s="105"/>
      <c r="U213" s="105" t="s">
        <v>103</v>
      </c>
    </row>
    <row r="214" spans="1:21" ht="31.75" hidden="1">
      <c r="A214" s="107">
        <v>10</v>
      </c>
      <c r="B214" s="4" t="s">
        <v>360</v>
      </c>
      <c r="C214" s="91">
        <v>1</v>
      </c>
      <c r="D214" s="92"/>
      <c r="E214" s="92"/>
      <c r="F214" s="92">
        <v>1800</v>
      </c>
      <c r="G214" s="107">
        <v>600</v>
      </c>
      <c r="H214" s="105" t="s">
        <v>306</v>
      </c>
      <c r="I214" s="92"/>
      <c r="J214" s="86" t="s">
        <v>270</v>
      </c>
      <c r="K214" s="91">
        <v>1</v>
      </c>
      <c r="L214" s="244"/>
      <c r="M214" s="93"/>
      <c r="N214" s="105"/>
      <c r="O214" s="108"/>
      <c r="Q214" s="108"/>
      <c r="R214" s="105"/>
      <c r="S214" s="105"/>
      <c r="T214" s="105"/>
      <c r="U214" s="15"/>
    </row>
    <row r="215" spans="1:21" hidden="1">
      <c r="A215" s="107">
        <v>11</v>
      </c>
      <c r="B215" s="4" t="s">
        <v>112</v>
      </c>
      <c r="C215" s="87">
        <v>1</v>
      </c>
      <c r="D215" s="92">
        <v>20</v>
      </c>
      <c r="E215" s="86">
        <f>D215*C215</f>
        <v>20</v>
      </c>
      <c r="F215" s="92">
        <v>450</v>
      </c>
      <c r="G215" s="107">
        <v>450</v>
      </c>
      <c r="H215" s="105" t="s">
        <v>295</v>
      </c>
      <c r="I215" s="86"/>
      <c r="J215" s="86" t="s">
        <v>270</v>
      </c>
      <c r="K215" s="87">
        <v>1</v>
      </c>
      <c r="L215" s="239"/>
      <c r="M215" s="89"/>
      <c r="N215" s="107"/>
      <c r="O215" s="108"/>
      <c r="Q215" s="108"/>
      <c r="R215" s="107" t="s">
        <v>108</v>
      </c>
      <c r="S215" s="107" t="s">
        <v>108</v>
      </c>
      <c r="T215" s="107"/>
      <c r="U215" s="107" t="s">
        <v>100</v>
      </c>
    </row>
    <row r="216" spans="1:21" hidden="1">
      <c r="A216" s="107">
        <v>12</v>
      </c>
      <c r="B216" s="10" t="s">
        <v>168</v>
      </c>
      <c r="C216" s="87">
        <v>1</v>
      </c>
      <c r="D216" s="86">
        <v>150</v>
      </c>
      <c r="E216" s="86">
        <f>D216*C216</f>
        <v>150</v>
      </c>
      <c r="F216" s="86">
        <f>27/12*300</f>
        <v>675</v>
      </c>
      <c r="G216" s="86">
        <f>32/12*300</f>
        <v>800</v>
      </c>
      <c r="H216" s="86">
        <f>79/12*300</f>
        <v>1975</v>
      </c>
      <c r="I216" s="86" t="s">
        <v>276</v>
      </c>
      <c r="J216" s="119" t="s">
        <v>289</v>
      </c>
      <c r="K216" s="87">
        <v>1</v>
      </c>
      <c r="L216" s="239" t="s">
        <v>279</v>
      </c>
      <c r="M216" s="89"/>
      <c r="N216" s="105"/>
      <c r="O216" s="108"/>
      <c r="Q216" s="108"/>
      <c r="R216" s="105"/>
      <c r="S216" s="105"/>
      <c r="T216" s="105"/>
      <c r="U216" s="105"/>
    </row>
    <row r="217" spans="1:21" ht="63.45" hidden="1">
      <c r="A217" s="107">
        <v>13</v>
      </c>
      <c r="B217" s="10" t="s">
        <v>129</v>
      </c>
      <c r="C217" s="87">
        <v>1</v>
      </c>
      <c r="D217" s="86">
        <v>150</v>
      </c>
      <c r="E217" s="86">
        <f>D217*C217</f>
        <v>150</v>
      </c>
      <c r="F217" s="86">
        <v>700</v>
      </c>
      <c r="G217" s="86">
        <v>818</v>
      </c>
      <c r="H217" s="86">
        <v>2050</v>
      </c>
      <c r="I217" s="86" t="s">
        <v>242</v>
      </c>
      <c r="J217" s="86" t="s">
        <v>262</v>
      </c>
      <c r="K217" s="87">
        <v>1</v>
      </c>
      <c r="L217" s="239" t="s">
        <v>263</v>
      </c>
      <c r="M217" s="89"/>
      <c r="N217" s="105">
        <v>0.75</v>
      </c>
      <c r="O217" s="108">
        <f>N217*K217</f>
        <v>0.75</v>
      </c>
      <c r="Q217" s="108"/>
      <c r="R217" s="105"/>
      <c r="S217" s="105"/>
      <c r="T217" s="105"/>
      <c r="U217" s="105"/>
    </row>
    <row r="218" spans="1:21" ht="126.9" hidden="1">
      <c r="A218" s="107">
        <v>14</v>
      </c>
      <c r="B218" s="10" t="s">
        <v>169</v>
      </c>
      <c r="C218" s="87">
        <v>1</v>
      </c>
      <c r="D218" s="86">
        <v>135</v>
      </c>
      <c r="E218" s="86">
        <f>D218*C218</f>
        <v>135</v>
      </c>
      <c r="F218" s="86">
        <v>1300</v>
      </c>
      <c r="G218" s="86">
        <v>750</v>
      </c>
      <c r="H218" s="86" t="s">
        <v>261</v>
      </c>
      <c r="I218" s="86" t="s">
        <v>242</v>
      </c>
      <c r="J218" s="119" t="s">
        <v>259</v>
      </c>
      <c r="K218" s="87">
        <v>1</v>
      </c>
      <c r="L218" s="239" t="s">
        <v>260</v>
      </c>
      <c r="M218" s="89"/>
      <c r="N218" s="105">
        <v>0.6</v>
      </c>
      <c r="O218" s="108">
        <f>N218*K218</f>
        <v>0.6</v>
      </c>
      <c r="Q218" s="108"/>
      <c r="R218" s="105"/>
      <c r="S218" s="105"/>
      <c r="T218" s="105"/>
      <c r="U218" s="105"/>
    </row>
    <row r="219" spans="1:21" hidden="1">
      <c r="A219" s="107">
        <v>15</v>
      </c>
      <c r="B219" s="4" t="s">
        <v>127</v>
      </c>
      <c r="C219" s="87">
        <v>1</v>
      </c>
      <c r="D219" s="92"/>
      <c r="E219" s="86"/>
      <c r="F219" s="147">
        <v>400</v>
      </c>
      <c r="G219" s="147">
        <v>750</v>
      </c>
      <c r="H219" s="147" t="s">
        <v>285</v>
      </c>
      <c r="I219" s="147" t="s">
        <v>254</v>
      </c>
      <c r="J219" s="147" t="s">
        <v>255</v>
      </c>
      <c r="K219" s="87">
        <v>1</v>
      </c>
      <c r="L219" s="239"/>
      <c r="M219" s="89"/>
      <c r="P219" s="60">
        <v>7.5</v>
      </c>
      <c r="Q219" s="97">
        <f>P219*K219</f>
        <v>7.5</v>
      </c>
      <c r="R219" s="107"/>
      <c r="S219" s="107"/>
      <c r="T219" s="107"/>
      <c r="U219" s="107"/>
    </row>
    <row r="220" spans="1:21" ht="43.75" hidden="1">
      <c r="A220" s="107">
        <v>16</v>
      </c>
      <c r="B220" s="4" t="s">
        <v>170</v>
      </c>
      <c r="C220" s="91">
        <v>1</v>
      </c>
      <c r="D220" s="92">
        <v>111</v>
      </c>
      <c r="E220" s="92">
        <f>D220*C220</f>
        <v>111</v>
      </c>
      <c r="F220" s="92">
        <v>655</v>
      </c>
      <c r="G220" s="92">
        <v>555</v>
      </c>
      <c r="H220" s="92">
        <v>567</v>
      </c>
      <c r="I220" s="92" t="s">
        <v>232</v>
      </c>
      <c r="J220" s="92" t="s">
        <v>231</v>
      </c>
      <c r="K220" s="91">
        <v>1</v>
      </c>
      <c r="L220" s="244"/>
      <c r="M220" s="88" t="s">
        <v>328</v>
      </c>
      <c r="P220" s="105">
        <v>5.7</v>
      </c>
      <c r="Q220" s="108">
        <f>P220*K220</f>
        <v>5.7</v>
      </c>
      <c r="R220" s="105"/>
      <c r="S220" s="105"/>
      <c r="T220" s="105" t="s">
        <v>99</v>
      </c>
      <c r="U220" s="15" t="s">
        <v>111</v>
      </c>
    </row>
    <row r="221" spans="1:21" hidden="1">
      <c r="A221" s="107">
        <v>17</v>
      </c>
      <c r="B221" s="4" t="s">
        <v>186</v>
      </c>
      <c r="C221" s="91">
        <v>1</v>
      </c>
      <c r="D221" s="92"/>
      <c r="E221" s="92"/>
      <c r="F221" s="86">
        <v>1700</v>
      </c>
      <c r="G221" s="86">
        <v>750</v>
      </c>
      <c r="H221" s="86" t="s">
        <v>0</v>
      </c>
      <c r="I221" s="92"/>
      <c r="J221" s="86" t="s">
        <v>270</v>
      </c>
      <c r="K221" s="91">
        <v>1</v>
      </c>
      <c r="L221" s="244"/>
      <c r="M221" s="93"/>
      <c r="N221" s="105"/>
      <c r="O221" s="108"/>
      <c r="Q221" s="108"/>
      <c r="R221" s="105"/>
      <c r="S221" s="105"/>
      <c r="T221" s="105"/>
      <c r="U221" s="15"/>
    </row>
    <row r="222" spans="1:21" hidden="1">
      <c r="A222" s="107">
        <v>18</v>
      </c>
      <c r="B222" s="4" t="s">
        <v>37</v>
      </c>
      <c r="C222" s="91">
        <v>1</v>
      </c>
      <c r="D222" s="92"/>
      <c r="E222" s="92"/>
      <c r="F222" s="86">
        <v>1400</v>
      </c>
      <c r="G222" s="86">
        <v>750</v>
      </c>
      <c r="H222" s="86" t="s">
        <v>0</v>
      </c>
      <c r="I222" s="92"/>
      <c r="J222" s="86" t="s">
        <v>270</v>
      </c>
      <c r="K222" s="91">
        <v>1</v>
      </c>
      <c r="L222" s="244"/>
      <c r="M222" s="93"/>
      <c r="N222" s="105"/>
      <c r="O222" s="108"/>
      <c r="Q222" s="108"/>
      <c r="R222" s="107" t="s">
        <v>108</v>
      </c>
      <c r="S222" s="107" t="s">
        <v>108</v>
      </c>
      <c r="T222" s="107"/>
      <c r="U222" s="107" t="s">
        <v>100</v>
      </c>
    </row>
    <row r="223" spans="1:21" hidden="1">
      <c r="A223" s="107" t="s">
        <v>351</v>
      </c>
      <c r="B223" s="10" t="s">
        <v>303</v>
      </c>
      <c r="C223" s="87">
        <v>1</v>
      </c>
      <c r="D223" s="86"/>
      <c r="E223" s="86"/>
      <c r="F223" s="204">
        <v>512</v>
      </c>
      <c r="G223" s="144">
        <v>400</v>
      </c>
      <c r="H223" s="144">
        <v>343</v>
      </c>
      <c r="I223" s="118" t="s">
        <v>365</v>
      </c>
      <c r="J223" s="144" t="s">
        <v>366</v>
      </c>
      <c r="K223" s="87">
        <v>1</v>
      </c>
      <c r="L223" s="39" t="s">
        <v>352</v>
      </c>
      <c r="M223" s="89"/>
      <c r="N223" s="105"/>
      <c r="O223" s="106"/>
      <c r="P223" s="105"/>
      <c r="Q223" s="108"/>
      <c r="R223" s="105"/>
      <c r="S223" s="105"/>
      <c r="T223" s="105"/>
      <c r="U223" s="105" t="s">
        <v>103</v>
      </c>
    </row>
    <row r="224" spans="1:21" hidden="1">
      <c r="A224" s="107">
        <v>19</v>
      </c>
      <c r="B224" s="4" t="s">
        <v>107</v>
      </c>
      <c r="C224" s="87">
        <v>1</v>
      </c>
      <c r="D224" s="92">
        <v>110</v>
      </c>
      <c r="E224" s="86">
        <f>D224*C224</f>
        <v>110</v>
      </c>
      <c r="F224" s="86">
        <v>2100</v>
      </c>
      <c r="G224" s="86">
        <v>1200</v>
      </c>
      <c r="H224" s="86">
        <v>600</v>
      </c>
      <c r="I224" s="86"/>
      <c r="J224" s="86"/>
      <c r="K224" s="87">
        <v>1</v>
      </c>
      <c r="L224" s="239"/>
      <c r="M224" s="89"/>
      <c r="N224" s="105">
        <v>0.55000000000000004</v>
      </c>
      <c r="O224" s="108">
        <f>N224*K224</f>
        <v>0.55000000000000004</v>
      </c>
      <c r="Q224" s="108"/>
      <c r="R224" s="105"/>
      <c r="S224" s="105"/>
      <c r="T224" s="105"/>
      <c r="U224" s="105"/>
    </row>
    <row r="225" spans="1:45" hidden="1">
      <c r="A225" s="107">
        <v>20</v>
      </c>
      <c r="B225" s="4" t="s">
        <v>107</v>
      </c>
      <c r="C225" s="87">
        <v>1</v>
      </c>
      <c r="D225" s="92">
        <v>290</v>
      </c>
      <c r="E225" s="86">
        <f>D225*C225</f>
        <v>290</v>
      </c>
      <c r="F225" s="86">
        <v>4500</v>
      </c>
      <c r="G225" s="86">
        <v>1200</v>
      </c>
      <c r="H225" s="86">
        <v>600</v>
      </c>
      <c r="I225" s="86"/>
      <c r="J225" s="86"/>
      <c r="K225" s="87">
        <v>1</v>
      </c>
      <c r="L225" s="239"/>
      <c r="M225" s="89"/>
      <c r="N225" s="105">
        <v>0.55000000000000004</v>
      </c>
      <c r="O225" s="108">
        <f>N225*K225</f>
        <v>0.55000000000000004</v>
      </c>
      <c r="Q225" s="108"/>
      <c r="R225" s="105"/>
      <c r="S225" s="105"/>
      <c r="T225" s="105"/>
      <c r="U225" s="105"/>
    </row>
    <row r="226" spans="1:45" hidden="1">
      <c r="A226" s="107">
        <v>21</v>
      </c>
      <c r="B226" s="10" t="s">
        <v>1</v>
      </c>
      <c r="C226" s="87">
        <v>2</v>
      </c>
      <c r="D226" s="86">
        <v>25</v>
      </c>
      <c r="E226" s="86">
        <f>D226*C226</f>
        <v>50</v>
      </c>
      <c r="F226" s="92">
        <v>350</v>
      </c>
      <c r="G226" s="107">
        <v>350</v>
      </c>
      <c r="H226" s="105" t="s">
        <v>294</v>
      </c>
      <c r="I226" s="86"/>
      <c r="J226" s="86" t="s">
        <v>270</v>
      </c>
      <c r="K226" s="87">
        <v>2</v>
      </c>
      <c r="L226" s="239"/>
      <c r="M226" s="89"/>
      <c r="N226" s="105"/>
      <c r="O226" s="108"/>
      <c r="Q226" s="108"/>
      <c r="R226" s="105"/>
      <c r="S226" s="105"/>
      <c r="T226" s="105"/>
      <c r="U226" s="105" t="s">
        <v>103</v>
      </c>
    </row>
    <row r="227" spans="1:45" hidden="1">
      <c r="A227" s="107">
        <v>22</v>
      </c>
      <c r="B227" s="16" t="s">
        <v>119</v>
      </c>
      <c r="C227" s="87">
        <v>1</v>
      </c>
      <c r="D227" s="86">
        <v>0.25</v>
      </c>
      <c r="E227" s="157">
        <f>D227*C227</f>
        <v>0.25</v>
      </c>
      <c r="F227" s="157"/>
      <c r="G227" s="157"/>
      <c r="H227" s="157"/>
      <c r="I227" s="157"/>
      <c r="J227" s="157" t="s">
        <v>300</v>
      </c>
      <c r="K227" s="87">
        <v>1</v>
      </c>
      <c r="L227" s="272"/>
      <c r="M227" s="158"/>
      <c r="N227" s="105"/>
      <c r="O227" s="108"/>
      <c r="Q227" s="108"/>
      <c r="R227" s="3"/>
      <c r="S227" s="3"/>
      <c r="T227" s="1"/>
      <c r="U227" s="1"/>
    </row>
    <row r="228" spans="1:45" hidden="1">
      <c r="A228" s="107">
        <v>23</v>
      </c>
      <c r="B228" s="16" t="s">
        <v>311</v>
      </c>
      <c r="C228" s="87">
        <v>1</v>
      </c>
      <c r="D228" s="86"/>
      <c r="E228" s="157"/>
      <c r="F228" s="157">
        <v>300</v>
      </c>
      <c r="G228" s="157">
        <v>450</v>
      </c>
      <c r="H228" s="157">
        <v>225</v>
      </c>
      <c r="I228" s="157" t="s">
        <v>312</v>
      </c>
      <c r="J228" s="157" t="s">
        <v>329</v>
      </c>
      <c r="K228" s="87">
        <v>1</v>
      </c>
      <c r="L228" s="239"/>
      <c r="M228" s="158"/>
      <c r="N228" s="105"/>
      <c r="O228" s="108"/>
      <c r="P228" s="1"/>
      <c r="Q228" s="1"/>
      <c r="R228" s="3"/>
      <c r="S228" s="3"/>
      <c r="T228" s="1"/>
      <c r="U228" s="1"/>
    </row>
    <row r="229" spans="1:45" hidden="1">
      <c r="A229" s="107">
        <v>24</v>
      </c>
      <c r="B229" s="16" t="s">
        <v>313</v>
      </c>
      <c r="C229" s="87">
        <v>1</v>
      </c>
      <c r="D229" s="86"/>
      <c r="E229" s="157"/>
      <c r="F229" s="157">
        <v>350</v>
      </c>
      <c r="G229" s="157">
        <v>300</v>
      </c>
      <c r="H229" s="157"/>
      <c r="I229" s="157" t="s">
        <v>312</v>
      </c>
      <c r="J229" s="157" t="s">
        <v>330</v>
      </c>
      <c r="K229" s="87">
        <v>1</v>
      </c>
      <c r="L229" s="272"/>
      <c r="M229" s="158"/>
      <c r="N229" s="105"/>
      <c r="O229" s="108"/>
      <c r="P229" s="1"/>
      <c r="Q229" s="1"/>
      <c r="R229" s="3"/>
      <c r="S229" s="3"/>
      <c r="T229" s="1"/>
      <c r="U229" s="1"/>
    </row>
    <row r="230" spans="1:45" s="73" customFormat="1" ht="20.6" hidden="1">
      <c r="A230" s="74"/>
      <c r="B230" s="113" t="s">
        <v>17</v>
      </c>
      <c r="C230" s="69"/>
      <c r="D230" s="208"/>
      <c r="E230" s="67"/>
      <c r="F230" s="67"/>
      <c r="G230" s="67"/>
      <c r="H230" s="67"/>
      <c r="I230" s="67"/>
      <c r="J230" s="67"/>
      <c r="K230" s="69"/>
      <c r="L230" s="269"/>
      <c r="M230" s="70"/>
      <c r="N230" s="65"/>
      <c r="O230" s="71"/>
      <c r="R230" s="65"/>
      <c r="S230" s="65"/>
      <c r="T230" s="65"/>
      <c r="U230" s="6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idden="1">
      <c r="A231" s="107">
        <v>1</v>
      </c>
      <c r="B231" s="4" t="s">
        <v>26</v>
      </c>
      <c r="C231" s="87">
        <v>1</v>
      </c>
      <c r="D231" s="92"/>
      <c r="E231" s="86"/>
      <c r="F231" s="86">
        <v>1470</v>
      </c>
      <c r="G231" s="86">
        <v>750</v>
      </c>
      <c r="H231" s="86" t="s">
        <v>0</v>
      </c>
      <c r="I231" s="86"/>
      <c r="J231" s="86" t="s">
        <v>270</v>
      </c>
      <c r="K231" s="87">
        <v>1</v>
      </c>
      <c r="L231" s="39" t="s">
        <v>352</v>
      </c>
      <c r="M231" s="89"/>
      <c r="N231" s="105"/>
      <c r="O231" s="108"/>
      <c r="Q231" s="108"/>
      <c r="R231" s="107" t="s">
        <v>108</v>
      </c>
      <c r="S231" s="107" t="s">
        <v>108</v>
      </c>
      <c r="T231" s="107"/>
      <c r="U231" s="107" t="s">
        <v>100</v>
      </c>
    </row>
    <row r="232" spans="1:45" hidden="1">
      <c r="A232" s="107" t="s">
        <v>12</v>
      </c>
      <c r="B232" s="10" t="s">
        <v>303</v>
      </c>
      <c r="C232" s="87">
        <v>1</v>
      </c>
      <c r="D232" s="86"/>
      <c r="E232" s="86"/>
      <c r="F232" s="86">
        <v>562</v>
      </c>
      <c r="G232" s="166">
        <v>400</v>
      </c>
      <c r="H232" s="166">
        <v>375</v>
      </c>
      <c r="I232" s="118" t="s">
        <v>365</v>
      </c>
      <c r="J232" s="144" t="s">
        <v>367</v>
      </c>
      <c r="K232" s="87">
        <v>1</v>
      </c>
      <c r="L232" s="239"/>
      <c r="M232" s="89"/>
      <c r="N232" s="105"/>
      <c r="O232" s="108"/>
      <c r="P232" s="1"/>
      <c r="Q232" s="1"/>
      <c r="R232" s="105"/>
      <c r="S232" s="105"/>
      <c r="T232" s="105"/>
      <c r="U232" s="105" t="s">
        <v>103</v>
      </c>
    </row>
    <row r="233" spans="1:45" ht="87.45" hidden="1">
      <c r="A233" s="107">
        <v>2</v>
      </c>
      <c r="B233" s="10" t="s">
        <v>171</v>
      </c>
      <c r="C233" s="87">
        <v>1</v>
      </c>
      <c r="D233" s="86"/>
      <c r="E233" s="86"/>
      <c r="F233" s="86">
        <v>576</v>
      </c>
      <c r="G233" s="86">
        <v>604</v>
      </c>
      <c r="H233" s="86">
        <v>820</v>
      </c>
      <c r="I233" s="86" t="s">
        <v>235</v>
      </c>
      <c r="J233" s="86" t="s">
        <v>248</v>
      </c>
      <c r="K233" s="87">
        <v>1</v>
      </c>
      <c r="L233" s="239"/>
      <c r="M233" s="88" t="s">
        <v>331</v>
      </c>
      <c r="P233" s="105">
        <v>5.9</v>
      </c>
      <c r="Q233" s="108">
        <f>P233*K233</f>
        <v>5.9</v>
      </c>
      <c r="R233" s="105" t="s">
        <v>108</v>
      </c>
      <c r="S233" s="105"/>
      <c r="T233" s="105"/>
      <c r="U233" s="105" t="s">
        <v>100</v>
      </c>
    </row>
    <row r="234" spans="1:45" hidden="1">
      <c r="A234" s="107">
        <v>3</v>
      </c>
      <c r="B234" s="4" t="s">
        <v>13</v>
      </c>
      <c r="C234" s="87">
        <v>2</v>
      </c>
      <c r="D234" s="92"/>
      <c r="E234" s="86"/>
      <c r="F234" s="86">
        <v>1700</v>
      </c>
      <c r="G234" s="86">
        <v>300</v>
      </c>
      <c r="H234" s="86">
        <v>375</v>
      </c>
      <c r="I234" s="86"/>
      <c r="J234" s="86" t="s">
        <v>270</v>
      </c>
      <c r="K234" s="87">
        <v>2</v>
      </c>
      <c r="L234" s="239"/>
      <c r="M234" s="89"/>
      <c r="N234" s="105"/>
      <c r="O234" s="108"/>
      <c r="Q234" s="108"/>
      <c r="R234" s="105"/>
      <c r="S234" s="105"/>
      <c r="T234" s="105"/>
      <c r="U234" s="105"/>
    </row>
    <row r="235" spans="1:45" hidden="1">
      <c r="A235" s="107">
        <v>4</v>
      </c>
      <c r="B235" s="4" t="s">
        <v>64</v>
      </c>
      <c r="C235" s="87">
        <v>1</v>
      </c>
      <c r="D235" s="92">
        <v>50</v>
      </c>
      <c r="E235" s="86">
        <f>D235*C235</f>
        <v>50</v>
      </c>
      <c r="F235" s="86">
        <v>1500</v>
      </c>
      <c r="G235" s="86">
        <v>750</v>
      </c>
      <c r="H235" s="86" t="s">
        <v>0</v>
      </c>
      <c r="I235" s="86"/>
      <c r="J235" s="86" t="s">
        <v>270</v>
      </c>
      <c r="K235" s="87">
        <v>1</v>
      </c>
      <c r="L235" s="239"/>
      <c r="M235" s="89"/>
      <c r="N235" s="107"/>
      <c r="O235" s="108"/>
      <c r="Q235" s="108"/>
      <c r="R235" s="107" t="s">
        <v>108</v>
      </c>
      <c r="S235" s="107" t="s">
        <v>108</v>
      </c>
      <c r="T235" s="107"/>
      <c r="U235" s="107" t="s">
        <v>111</v>
      </c>
    </row>
    <row r="236" spans="1:45" hidden="1">
      <c r="A236" s="107" t="s">
        <v>46</v>
      </c>
      <c r="B236" s="10" t="s">
        <v>303</v>
      </c>
      <c r="C236" s="87">
        <v>1</v>
      </c>
      <c r="D236" s="86"/>
      <c r="E236" s="86"/>
      <c r="F236" s="86">
        <v>562</v>
      </c>
      <c r="G236" s="166">
        <v>400</v>
      </c>
      <c r="H236" s="166">
        <v>375</v>
      </c>
      <c r="I236" s="118" t="s">
        <v>365</v>
      </c>
      <c r="J236" s="144" t="s">
        <v>367</v>
      </c>
      <c r="K236" s="87">
        <v>1</v>
      </c>
      <c r="L236" s="239"/>
      <c r="M236" s="89"/>
      <c r="N236" s="105"/>
      <c r="O236" s="108"/>
      <c r="P236" s="1"/>
      <c r="Q236" s="1"/>
      <c r="R236" s="105"/>
      <c r="S236" s="105"/>
      <c r="T236" s="105"/>
      <c r="U236" s="105" t="s">
        <v>103</v>
      </c>
    </row>
    <row r="237" spans="1:45" hidden="1">
      <c r="A237" s="107">
        <v>5</v>
      </c>
      <c r="B237" s="4" t="s">
        <v>65</v>
      </c>
      <c r="C237" s="87">
        <v>1</v>
      </c>
      <c r="D237" s="92"/>
      <c r="E237" s="86"/>
      <c r="F237" s="86">
        <v>1200</v>
      </c>
      <c r="G237" s="86">
        <v>600</v>
      </c>
      <c r="H237" s="86">
        <v>1800</v>
      </c>
      <c r="I237" s="86"/>
      <c r="J237" s="86" t="s">
        <v>270</v>
      </c>
      <c r="K237" s="87">
        <v>1</v>
      </c>
      <c r="L237" s="239"/>
      <c r="M237" s="89"/>
      <c r="N237" s="105"/>
      <c r="O237" s="108"/>
      <c r="Q237" s="108"/>
      <c r="R237" s="105"/>
      <c r="S237" s="105"/>
      <c r="T237" s="105"/>
      <c r="U237" s="105"/>
    </row>
    <row r="238" spans="1:45" hidden="1">
      <c r="A238" s="107">
        <v>6</v>
      </c>
      <c r="B238" s="4" t="s">
        <v>66</v>
      </c>
      <c r="C238" s="87">
        <v>1</v>
      </c>
      <c r="D238" s="92">
        <v>65</v>
      </c>
      <c r="E238" s="86">
        <f>D238*C238</f>
        <v>65</v>
      </c>
      <c r="F238" s="86">
        <v>1200</v>
      </c>
      <c r="G238" s="86">
        <v>700</v>
      </c>
      <c r="H238" s="86" t="s">
        <v>2</v>
      </c>
      <c r="I238" s="86"/>
      <c r="J238" s="86" t="s">
        <v>270</v>
      </c>
      <c r="K238" s="87">
        <v>1</v>
      </c>
      <c r="L238" s="239"/>
      <c r="M238" s="89"/>
      <c r="N238" s="107"/>
      <c r="O238" s="108"/>
      <c r="Q238" s="108"/>
      <c r="R238" s="107"/>
      <c r="S238" s="107"/>
      <c r="T238" s="107"/>
      <c r="U238" s="107" t="s">
        <v>100</v>
      </c>
    </row>
    <row r="239" spans="1:45" hidden="1">
      <c r="A239" s="107">
        <v>7</v>
      </c>
      <c r="B239" s="4" t="s">
        <v>97</v>
      </c>
      <c r="C239" s="87">
        <v>1</v>
      </c>
      <c r="D239" s="92">
        <v>55</v>
      </c>
      <c r="E239" s="86">
        <f>D239*C239</f>
        <v>55</v>
      </c>
      <c r="F239" s="86">
        <v>1200</v>
      </c>
      <c r="G239" s="86">
        <v>550</v>
      </c>
      <c r="H239" s="86">
        <v>1800</v>
      </c>
      <c r="I239" s="86"/>
      <c r="J239" s="86" t="s">
        <v>270</v>
      </c>
      <c r="K239" s="87">
        <v>1</v>
      </c>
      <c r="L239" s="239"/>
      <c r="M239" s="89"/>
      <c r="N239" s="107"/>
      <c r="O239" s="108"/>
      <c r="Q239" s="108"/>
      <c r="R239" s="107"/>
      <c r="S239" s="107"/>
      <c r="T239" s="107"/>
      <c r="U239" s="107"/>
    </row>
    <row r="240" spans="1:45" hidden="1">
      <c r="A240" s="107">
        <v>8</v>
      </c>
      <c r="B240" s="10" t="s">
        <v>1</v>
      </c>
      <c r="C240" s="87">
        <v>1</v>
      </c>
      <c r="D240" s="86">
        <v>25</v>
      </c>
      <c r="E240" s="86">
        <f>D240*C240</f>
        <v>25</v>
      </c>
      <c r="F240" s="86">
        <v>950</v>
      </c>
      <c r="G240" s="86">
        <v>350</v>
      </c>
      <c r="H240" s="86" t="s">
        <v>294</v>
      </c>
      <c r="I240" s="86"/>
      <c r="J240" s="86" t="s">
        <v>270</v>
      </c>
      <c r="K240" s="87">
        <v>1</v>
      </c>
      <c r="L240" s="239"/>
      <c r="M240" s="89"/>
      <c r="N240" s="105"/>
      <c r="O240" s="108"/>
      <c r="Q240" s="108"/>
      <c r="R240" s="105"/>
      <c r="S240" s="105"/>
      <c r="T240" s="105"/>
      <c r="U240" s="105" t="s">
        <v>103</v>
      </c>
    </row>
    <row r="241" spans="1:45" hidden="1">
      <c r="A241" s="107">
        <v>9</v>
      </c>
      <c r="B241" s="10" t="s">
        <v>1</v>
      </c>
      <c r="C241" s="87">
        <v>1</v>
      </c>
      <c r="D241" s="86">
        <v>25</v>
      </c>
      <c r="E241" s="86">
        <f>D241*C241</f>
        <v>25</v>
      </c>
      <c r="F241" s="86">
        <v>350</v>
      </c>
      <c r="G241" s="86">
        <v>350</v>
      </c>
      <c r="H241" s="86" t="s">
        <v>294</v>
      </c>
      <c r="I241" s="86"/>
      <c r="J241" s="86" t="s">
        <v>270</v>
      </c>
      <c r="K241" s="87">
        <v>1</v>
      </c>
      <c r="L241" s="239"/>
      <c r="M241" s="89"/>
      <c r="N241" s="105"/>
      <c r="O241" s="108"/>
      <c r="Q241" s="108"/>
      <c r="R241" s="105"/>
      <c r="S241" s="105"/>
      <c r="T241" s="105"/>
      <c r="U241" s="105" t="s">
        <v>103</v>
      </c>
    </row>
    <row r="242" spans="1:45" hidden="1">
      <c r="A242" s="107">
        <v>10</v>
      </c>
      <c r="B242" s="16" t="s">
        <v>119</v>
      </c>
      <c r="C242" s="87">
        <v>1</v>
      </c>
      <c r="D242" s="86">
        <v>0.25</v>
      </c>
      <c r="E242" s="157">
        <f>D242*C242</f>
        <v>0.25</v>
      </c>
      <c r="F242" s="157"/>
      <c r="G242" s="157"/>
      <c r="H242" s="157"/>
      <c r="I242" s="157"/>
      <c r="J242" s="157" t="s">
        <v>300</v>
      </c>
      <c r="K242" s="87">
        <v>1</v>
      </c>
      <c r="L242" s="272"/>
      <c r="M242" s="158"/>
      <c r="N242" s="105">
        <v>0.25</v>
      </c>
      <c r="O242" s="108">
        <f>N242*K242</f>
        <v>0.25</v>
      </c>
      <c r="Q242" s="108"/>
      <c r="R242" s="3"/>
      <c r="S242" s="3"/>
      <c r="T242" s="1"/>
      <c r="U242" s="1"/>
    </row>
    <row r="243" spans="1:45" hidden="1">
      <c r="A243" s="105">
        <v>11</v>
      </c>
      <c r="B243" s="10" t="s">
        <v>62</v>
      </c>
      <c r="C243" s="87">
        <v>1</v>
      </c>
      <c r="D243" s="86"/>
      <c r="E243" s="86"/>
      <c r="F243" s="86">
        <v>925</v>
      </c>
      <c r="G243" s="86">
        <v>700</v>
      </c>
      <c r="H243" s="86">
        <v>850</v>
      </c>
      <c r="I243" s="86"/>
      <c r="J243" s="86" t="s">
        <v>270</v>
      </c>
      <c r="K243" s="87">
        <v>1</v>
      </c>
      <c r="L243" s="239"/>
      <c r="M243" s="89"/>
      <c r="N243" s="105"/>
      <c r="O243" s="108"/>
      <c r="Q243" s="108"/>
      <c r="R243" s="105"/>
      <c r="S243" s="105"/>
      <c r="T243" s="105"/>
      <c r="U243" s="105"/>
    </row>
    <row r="244" spans="1:45" s="2" customFormat="1" hidden="1">
      <c r="A244" s="107">
        <v>12</v>
      </c>
      <c r="B244" s="4" t="s">
        <v>148</v>
      </c>
      <c r="C244" s="87"/>
      <c r="D244" s="92">
        <v>15</v>
      </c>
      <c r="E244" s="86">
        <f>D244*C244</f>
        <v>0</v>
      </c>
      <c r="F244" s="86"/>
      <c r="G244" s="86"/>
      <c r="H244" s="86"/>
      <c r="I244" s="86"/>
      <c r="J244" s="86"/>
      <c r="K244" s="87"/>
      <c r="L244" s="239"/>
      <c r="M244" s="89"/>
      <c r="N244" s="107"/>
      <c r="O244" s="108"/>
      <c r="R244" s="107" t="s">
        <v>108</v>
      </c>
      <c r="S244" s="107" t="s">
        <v>108</v>
      </c>
      <c r="T244" s="107"/>
      <c r="U244" s="107"/>
    </row>
    <row r="245" spans="1:45" s="2" customFormat="1" hidden="1">
      <c r="A245" s="107">
        <v>13</v>
      </c>
      <c r="B245" s="4" t="s">
        <v>307</v>
      </c>
      <c r="C245" s="87"/>
      <c r="D245" s="92"/>
      <c r="E245" s="86"/>
      <c r="F245" s="86"/>
      <c r="G245" s="86"/>
      <c r="H245" s="86"/>
      <c r="I245" s="86"/>
      <c r="J245" s="86"/>
      <c r="K245" s="87"/>
      <c r="L245" s="239"/>
      <c r="M245" s="89"/>
      <c r="N245" s="107"/>
      <c r="O245" s="108"/>
      <c r="R245" s="107"/>
      <c r="S245" s="107"/>
      <c r="T245" s="107"/>
      <c r="U245" s="107"/>
    </row>
    <row r="246" spans="1:45" s="2" customFormat="1" hidden="1">
      <c r="A246" s="107"/>
      <c r="B246" s="10"/>
      <c r="C246" s="87"/>
      <c r="D246" s="92"/>
      <c r="E246" s="86"/>
      <c r="F246" s="86"/>
      <c r="G246" s="86"/>
      <c r="H246" s="86"/>
      <c r="I246" s="86"/>
      <c r="J246" s="86"/>
      <c r="K246" s="87"/>
      <c r="L246" s="239"/>
      <c r="M246" s="89"/>
      <c r="N246" s="107"/>
      <c r="O246" s="108"/>
      <c r="R246" s="107"/>
      <c r="S246" s="107"/>
      <c r="T246" s="107"/>
      <c r="U246" s="107"/>
    </row>
    <row r="247" spans="1:45" s="2" customFormat="1" hidden="1">
      <c r="A247" s="107"/>
      <c r="B247" s="10"/>
      <c r="C247" s="87"/>
      <c r="D247" s="92"/>
      <c r="E247" s="86"/>
      <c r="F247" s="86"/>
      <c r="G247" s="86"/>
      <c r="H247" s="86"/>
      <c r="I247" s="86"/>
      <c r="J247" s="86"/>
      <c r="K247" s="87"/>
      <c r="L247" s="239"/>
      <c r="M247" s="89"/>
      <c r="N247" s="107"/>
      <c r="O247" s="108"/>
      <c r="R247" s="107"/>
      <c r="S247" s="107"/>
      <c r="T247" s="107"/>
      <c r="U247" s="107"/>
    </row>
    <row r="248" spans="1:45" s="73" customFormat="1" ht="20.6" hidden="1">
      <c r="A248" s="65"/>
      <c r="B248" s="113" t="s">
        <v>67</v>
      </c>
      <c r="C248" s="69"/>
      <c r="D248" s="67"/>
      <c r="E248" s="67"/>
      <c r="F248" s="67"/>
      <c r="G248" s="67"/>
      <c r="H248" s="67"/>
      <c r="I248" s="67"/>
      <c r="J248" s="67"/>
      <c r="K248" s="69"/>
      <c r="L248" s="269"/>
      <c r="M248" s="70"/>
      <c r="N248" s="65"/>
      <c r="O248" s="71"/>
      <c r="R248" s="65"/>
      <c r="S248" s="65"/>
      <c r="T248" s="65"/>
      <c r="U248" s="6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31.75" hidden="1">
      <c r="A249" s="105">
        <v>1</v>
      </c>
      <c r="B249" s="10" t="s">
        <v>361</v>
      </c>
      <c r="C249" s="87">
        <v>2</v>
      </c>
      <c r="D249" s="86">
        <v>10</v>
      </c>
      <c r="E249" s="86">
        <f>D249*C249</f>
        <v>20</v>
      </c>
      <c r="F249" s="92">
        <v>450</v>
      </c>
      <c r="G249" s="93">
        <v>450</v>
      </c>
      <c r="H249" s="93">
        <v>200</v>
      </c>
      <c r="I249" s="93" t="s">
        <v>354</v>
      </c>
      <c r="J249" s="93" t="s">
        <v>355</v>
      </c>
      <c r="K249" s="87">
        <v>2</v>
      </c>
      <c r="L249" s="239"/>
      <c r="M249" s="89"/>
      <c r="N249" s="105"/>
      <c r="O249" s="108"/>
      <c r="Q249" s="108"/>
      <c r="R249" s="105" t="s">
        <v>108</v>
      </c>
      <c r="S249" s="105" t="s">
        <v>108</v>
      </c>
      <c r="T249" s="105"/>
      <c r="U249" s="105" t="s">
        <v>100</v>
      </c>
    </row>
    <row r="250" spans="1:45" hidden="1">
      <c r="A250" s="107" t="s">
        <v>12</v>
      </c>
      <c r="B250" s="10" t="s">
        <v>303</v>
      </c>
      <c r="C250" s="87">
        <v>2</v>
      </c>
      <c r="D250" s="86"/>
      <c r="E250" s="86"/>
      <c r="F250" s="204">
        <v>404</v>
      </c>
      <c r="G250" s="144">
        <v>337</v>
      </c>
      <c r="H250" s="144">
        <v>303</v>
      </c>
      <c r="I250" s="86" t="s">
        <v>365</v>
      </c>
      <c r="J250" s="144" t="s">
        <v>368</v>
      </c>
      <c r="K250" s="87">
        <v>2</v>
      </c>
      <c r="L250" s="239"/>
      <c r="M250" s="89"/>
      <c r="N250" s="105"/>
      <c r="O250" s="108"/>
      <c r="P250" s="1"/>
      <c r="Q250" s="1"/>
      <c r="R250" s="105"/>
      <c r="S250" s="105"/>
      <c r="T250" s="105"/>
      <c r="U250" s="105" t="s">
        <v>103</v>
      </c>
    </row>
    <row r="251" spans="1:45" hidden="1">
      <c r="A251" s="107">
        <v>2</v>
      </c>
      <c r="B251" s="10" t="s">
        <v>71</v>
      </c>
      <c r="C251" s="87">
        <v>1</v>
      </c>
      <c r="D251" s="86">
        <v>165</v>
      </c>
      <c r="E251" s="86">
        <f>D251*C251</f>
        <v>165</v>
      </c>
      <c r="F251" s="86">
        <v>1750</v>
      </c>
      <c r="G251" s="86">
        <v>700</v>
      </c>
      <c r="H251" s="86">
        <v>800</v>
      </c>
      <c r="I251" s="86"/>
      <c r="J251" s="86" t="s">
        <v>270</v>
      </c>
      <c r="K251" s="87">
        <v>1</v>
      </c>
      <c r="L251" s="239"/>
      <c r="M251" s="89"/>
      <c r="N251" s="105">
        <v>0.8</v>
      </c>
      <c r="O251" s="108">
        <f>N251*K251</f>
        <v>0.8</v>
      </c>
      <c r="Q251" s="108"/>
      <c r="R251" s="105"/>
      <c r="S251" s="105"/>
      <c r="T251" s="105"/>
      <c r="U251" s="105"/>
    </row>
    <row r="252" spans="1:45" hidden="1">
      <c r="A252" s="107">
        <v>3</v>
      </c>
      <c r="B252" s="10" t="s">
        <v>188</v>
      </c>
      <c r="C252" s="87">
        <v>1</v>
      </c>
      <c r="D252" s="86">
        <v>0.8</v>
      </c>
      <c r="E252" s="157">
        <v>0.8</v>
      </c>
      <c r="F252" s="157"/>
      <c r="G252" s="157"/>
      <c r="H252" s="157"/>
      <c r="I252" s="157"/>
      <c r="J252" s="157"/>
      <c r="K252" s="87">
        <v>1</v>
      </c>
      <c r="L252" s="272"/>
      <c r="M252" s="158"/>
      <c r="N252" s="105">
        <v>0.8</v>
      </c>
      <c r="O252" s="108">
        <f>N252*K252</f>
        <v>0.8</v>
      </c>
      <c r="Q252" s="108"/>
      <c r="R252" s="105"/>
      <c r="S252" s="105"/>
      <c r="T252" s="105"/>
      <c r="U252" s="105"/>
    </row>
    <row r="253" spans="1:45" s="2" customFormat="1" hidden="1">
      <c r="A253" s="107">
        <v>4</v>
      </c>
      <c r="B253" s="10" t="s">
        <v>187</v>
      </c>
      <c r="C253" s="87">
        <v>1</v>
      </c>
      <c r="D253" s="92">
        <v>8</v>
      </c>
      <c r="E253" s="86">
        <f>D253*C253</f>
        <v>8</v>
      </c>
      <c r="F253" s="86"/>
      <c r="G253" s="86"/>
      <c r="H253" s="86"/>
      <c r="I253" s="86"/>
      <c r="J253" s="86"/>
      <c r="K253" s="87">
        <v>1</v>
      </c>
      <c r="L253" s="239"/>
      <c r="M253" s="89"/>
      <c r="N253" s="107"/>
      <c r="O253" s="108"/>
      <c r="R253" s="107"/>
      <c r="S253" s="107"/>
      <c r="T253" s="107"/>
      <c r="U253" s="105" t="s">
        <v>100</v>
      </c>
      <c r="V253" s="11"/>
      <c r="W253" s="11"/>
    </row>
    <row r="254" spans="1:45" s="2" customFormat="1" hidden="1">
      <c r="A254" s="107">
        <v>5</v>
      </c>
      <c r="B254" s="4" t="s">
        <v>73</v>
      </c>
      <c r="C254" s="87">
        <v>1</v>
      </c>
      <c r="D254" s="92">
        <v>30</v>
      </c>
      <c r="E254" s="86">
        <f>D254*C254</f>
        <v>30</v>
      </c>
      <c r="F254" s="86">
        <v>300</v>
      </c>
      <c r="G254" s="86">
        <v>450</v>
      </c>
      <c r="H254" s="86">
        <v>600</v>
      </c>
      <c r="I254" s="86"/>
      <c r="J254" s="86" t="s">
        <v>270</v>
      </c>
      <c r="K254" s="87">
        <v>1</v>
      </c>
      <c r="L254" s="239"/>
      <c r="M254" s="89"/>
      <c r="N254" s="107"/>
      <c r="O254" s="108"/>
      <c r="R254" s="107"/>
      <c r="S254" s="107"/>
      <c r="T254" s="107"/>
      <c r="U254" s="107"/>
    </row>
    <row r="255" spans="1:45" hidden="1">
      <c r="A255" s="107">
        <v>6</v>
      </c>
      <c r="B255" s="10" t="s">
        <v>75</v>
      </c>
      <c r="C255" s="87">
        <v>1</v>
      </c>
      <c r="D255" s="86">
        <v>100</v>
      </c>
      <c r="E255" s="86">
        <f>D255*C255</f>
        <v>100</v>
      </c>
      <c r="F255" s="86">
        <v>650</v>
      </c>
      <c r="G255" s="86" t="s">
        <v>76</v>
      </c>
      <c r="H255" s="86">
        <v>800</v>
      </c>
      <c r="I255" s="86"/>
      <c r="J255" s="86" t="s">
        <v>270</v>
      </c>
      <c r="K255" s="87">
        <v>1</v>
      </c>
      <c r="L255" s="239"/>
      <c r="M255" s="89"/>
      <c r="N255" s="105"/>
      <c r="O255" s="108"/>
      <c r="Q255" s="108"/>
      <c r="R255" s="105"/>
      <c r="S255" s="105"/>
      <c r="T255" s="105"/>
      <c r="U255" s="105" t="s">
        <v>111</v>
      </c>
    </row>
    <row r="256" spans="1:45" ht="31.75" hidden="1">
      <c r="A256" s="107">
        <v>7</v>
      </c>
      <c r="B256" s="10" t="s">
        <v>362</v>
      </c>
      <c r="C256" s="87"/>
      <c r="D256" s="86"/>
      <c r="E256" s="86"/>
      <c r="F256" s="86">
        <v>1000</v>
      </c>
      <c r="G256" s="86">
        <v>700</v>
      </c>
      <c r="H256" s="86">
        <v>800</v>
      </c>
      <c r="I256" s="86"/>
      <c r="J256" s="86"/>
      <c r="K256" s="87"/>
      <c r="L256" s="239"/>
      <c r="M256" s="89"/>
      <c r="N256" s="105"/>
      <c r="O256" s="108"/>
      <c r="Q256" s="108"/>
      <c r="R256" s="105"/>
      <c r="S256" s="105"/>
      <c r="T256" s="105"/>
      <c r="U256" s="105"/>
    </row>
    <row r="257" spans="1:45" hidden="1">
      <c r="A257" s="107" t="s">
        <v>9</v>
      </c>
      <c r="B257" s="10" t="s">
        <v>173</v>
      </c>
      <c r="C257" s="87">
        <v>1</v>
      </c>
      <c r="D257" s="86">
        <v>9</v>
      </c>
      <c r="E257" s="86">
        <f>D257*C257</f>
        <v>9</v>
      </c>
      <c r="F257" s="86">
        <v>290</v>
      </c>
      <c r="G257" s="86">
        <v>260</v>
      </c>
      <c r="H257" s="86">
        <v>420</v>
      </c>
      <c r="I257" s="86" t="s">
        <v>212</v>
      </c>
      <c r="J257" s="86" t="s">
        <v>213</v>
      </c>
      <c r="K257" s="87">
        <v>1</v>
      </c>
      <c r="L257" s="239"/>
      <c r="M257" s="89"/>
      <c r="N257" s="105">
        <v>1.3</v>
      </c>
      <c r="O257" s="108">
        <f>N257*K257</f>
        <v>1.3</v>
      </c>
      <c r="Q257" s="108"/>
      <c r="R257" s="105"/>
      <c r="S257" s="105"/>
      <c r="T257" s="105"/>
      <c r="U257" s="105"/>
    </row>
    <row r="258" spans="1:45" ht="79.3" hidden="1">
      <c r="A258" s="107">
        <v>8</v>
      </c>
      <c r="B258" s="10" t="s">
        <v>199</v>
      </c>
      <c r="C258" s="87">
        <v>2</v>
      </c>
      <c r="D258" s="86">
        <v>165</v>
      </c>
      <c r="E258" s="86">
        <f>D258*C258</f>
        <v>330</v>
      </c>
      <c r="F258" s="86">
        <v>1200</v>
      </c>
      <c r="G258" s="86">
        <v>600</v>
      </c>
      <c r="H258" s="86">
        <v>824</v>
      </c>
      <c r="I258" s="86" t="s">
        <v>242</v>
      </c>
      <c r="J258" s="86" t="s">
        <v>264</v>
      </c>
      <c r="K258" s="87">
        <v>2</v>
      </c>
      <c r="L258" s="239" t="s">
        <v>274</v>
      </c>
      <c r="M258" s="89"/>
      <c r="N258" s="105">
        <v>0.6</v>
      </c>
      <c r="O258" s="108">
        <f>N258*K258</f>
        <v>1.2</v>
      </c>
      <c r="Q258" s="108"/>
      <c r="R258" s="105"/>
      <c r="S258" s="105"/>
      <c r="T258" s="105"/>
      <c r="U258" s="105"/>
    </row>
    <row r="259" spans="1:45" hidden="1">
      <c r="A259" s="107">
        <v>9</v>
      </c>
      <c r="B259" s="10" t="s">
        <v>343</v>
      </c>
      <c r="C259" s="87">
        <v>1</v>
      </c>
      <c r="D259" s="86">
        <v>60</v>
      </c>
      <c r="E259" s="86">
        <f>D259*C259</f>
        <v>60</v>
      </c>
      <c r="F259" s="86">
        <v>787</v>
      </c>
      <c r="G259" s="86">
        <v>559</v>
      </c>
      <c r="H259" s="86">
        <v>533</v>
      </c>
      <c r="I259" s="86" t="s">
        <v>239</v>
      </c>
      <c r="J259" s="86" t="s">
        <v>240</v>
      </c>
      <c r="K259" s="87">
        <v>1</v>
      </c>
      <c r="L259" s="239"/>
      <c r="M259" s="89"/>
      <c r="N259" s="96">
        <v>2.8</v>
      </c>
      <c r="O259" s="97">
        <f>N259*K259</f>
        <v>2.8</v>
      </c>
      <c r="Q259" s="108"/>
      <c r="R259" s="105"/>
      <c r="S259" s="105"/>
      <c r="T259" s="105" t="s">
        <v>99</v>
      </c>
      <c r="U259" s="105" t="s">
        <v>111</v>
      </c>
    </row>
    <row r="260" spans="1:45" hidden="1">
      <c r="A260" s="105">
        <v>10</v>
      </c>
      <c r="B260" s="10" t="s">
        <v>339</v>
      </c>
      <c r="C260" s="87">
        <v>1</v>
      </c>
      <c r="D260" s="86">
        <v>10</v>
      </c>
      <c r="E260" s="86">
        <f>D260*C260</f>
        <v>10</v>
      </c>
      <c r="F260" s="167">
        <f>8/12*300</f>
        <v>200</v>
      </c>
      <c r="G260" s="167">
        <f>14/12*300</f>
        <v>350</v>
      </c>
      <c r="H260" s="167">
        <f>23/12*300</f>
        <v>575</v>
      </c>
      <c r="I260" s="119" t="s">
        <v>220</v>
      </c>
      <c r="J260" s="86" t="s">
        <v>221</v>
      </c>
      <c r="K260" s="87">
        <v>1</v>
      </c>
      <c r="L260" s="239"/>
      <c r="M260" s="89"/>
      <c r="N260" s="105"/>
      <c r="O260" s="108"/>
      <c r="Q260" s="108"/>
      <c r="R260" s="105"/>
      <c r="S260" s="105"/>
      <c r="T260" s="105"/>
      <c r="U260" s="105"/>
    </row>
    <row r="261" spans="1:45" hidden="1">
      <c r="A261" s="105">
        <v>11</v>
      </c>
      <c r="B261" s="10" t="s">
        <v>174</v>
      </c>
      <c r="C261" s="87">
        <v>2</v>
      </c>
      <c r="D261" s="86">
        <v>75</v>
      </c>
      <c r="E261" s="86">
        <f>D261*C261</f>
        <v>150</v>
      </c>
      <c r="F261" s="86">
        <v>600</v>
      </c>
      <c r="G261" s="86">
        <v>675</v>
      </c>
      <c r="H261" s="86">
        <v>1450</v>
      </c>
      <c r="I261" s="86" t="s">
        <v>215</v>
      </c>
      <c r="J261" s="86" t="s">
        <v>214</v>
      </c>
      <c r="K261" s="87">
        <v>2</v>
      </c>
      <c r="L261" s="239"/>
      <c r="M261" s="89"/>
      <c r="N261" s="105">
        <v>0.5</v>
      </c>
      <c r="O261" s="108">
        <f>N261*K261</f>
        <v>1</v>
      </c>
      <c r="Q261" s="108"/>
      <c r="R261" s="105"/>
      <c r="S261" s="105"/>
      <c r="T261" s="105"/>
      <c r="U261" s="105"/>
    </row>
    <row r="262" spans="1:45" s="2" customFormat="1" hidden="1">
      <c r="A262" s="107">
        <v>12</v>
      </c>
      <c r="B262" s="4" t="s">
        <v>123</v>
      </c>
      <c r="C262" s="87"/>
      <c r="D262" s="92"/>
      <c r="E262" s="86"/>
      <c r="F262" s="86"/>
      <c r="G262" s="86"/>
      <c r="H262" s="86"/>
      <c r="I262" s="86"/>
      <c r="J262" s="86"/>
      <c r="K262" s="87"/>
      <c r="L262" s="239"/>
      <c r="M262" s="89"/>
      <c r="N262" s="107"/>
      <c r="O262" s="108"/>
      <c r="R262" s="107"/>
      <c r="S262" s="107"/>
      <c r="T262" s="107"/>
      <c r="U262" s="107"/>
      <c r="V262" s="11"/>
      <c r="W262" s="11"/>
    </row>
    <row r="263" spans="1:45" hidden="1">
      <c r="A263" s="107">
        <v>13</v>
      </c>
      <c r="B263" s="10" t="s">
        <v>175</v>
      </c>
      <c r="C263" s="87">
        <v>1</v>
      </c>
      <c r="D263" s="86">
        <v>100</v>
      </c>
      <c r="E263" s="86">
        <f>D263*C263</f>
        <v>100</v>
      </c>
      <c r="F263" s="86">
        <v>460</v>
      </c>
      <c r="G263" s="86">
        <v>565</v>
      </c>
      <c r="H263" s="86">
        <v>715</v>
      </c>
      <c r="I263" s="86" t="s">
        <v>246</v>
      </c>
      <c r="J263" s="86" t="s">
        <v>247</v>
      </c>
      <c r="K263" s="87">
        <v>1</v>
      </c>
      <c r="L263" s="239" t="s">
        <v>244</v>
      </c>
      <c r="M263" s="89"/>
      <c r="N263" s="105">
        <v>2.7</v>
      </c>
      <c r="O263" s="108">
        <f>N263*K263</f>
        <v>2.7</v>
      </c>
      <c r="Q263" s="108"/>
      <c r="R263" s="105" t="s">
        <v>99</v>
      </c>
      <c r="S263" s="105"/>
      <c r="T263" s="105"/>
      <c r="U263" s="105" t="s">
        <v>111</v>
      </c>
    </row>
    <row r="264" spans="1:45" s="2" customFormat="1" hidden="1">
      <c r="A264" s="107">
        <v>14</v>
      </c>
      <c r="B264" s="10" t="s">
        <v>176</v>
      </c>
      <c r="C264" s="87">
        <v>1</v>
      </c>
      <c r="D264" s="86">
        <v>60</v>
      </c>
      <c r="E264" s="86">
        <f>D264*C264</f>
        <v>60</v>
      </c>
      <c r="F264" s="86">
        <v>500</v>
      </c>
      <c r="G264" s="86">
        <v>580</v>
      </c>
      <c r="H264" s="86">
        <v>750</v>
      </c>
      <c r="I264" s="86" t="s">
        <v>242</v>
      </c>
      <c r="J264" s="86" t="s">
        <v>243</v>
      </c>
      <c r="K264" s="87">
        <v>1</v>
      </c>
      <c r="L264" s="239"/>
      <c r="M264" s="89"/>
      <c r="N264" s="105">
        <v>0.5</v>
      </c>
      <c r="O264" s="108">
        <f>N264*K264</f>
        <v>0.5</v>
      </c>
      <c r="R264" s="105"/>
      <c r="S264" s="105"/>
      <c r="T264" s="105" t="s">
        <v>99</v>
      </c>
      <c r="U264" s="105" t="s">
        <v>111</v>
      </c>
    </row>
    <row r="265" spans="1:45" hidden="1">
      <c r="A265" s="107">
        <v>15</v>
      </c>
      <c r="B265" s="10" t="s">
        <v>177</v>
      </c>
      <c r="C265" s="87">
        <v>1</v>
      </c>
      <c r="D265" s="86">
        <v>6</v>
      </c>
      <c r="E265" s="86">
        <f>D265*C265</f>
        <v>6</v>
      </c>
      <c r="F265" s="86"/>
      <c r="G265" s="86"/>
      <c r="H265" s="86"/>
      <c r="I265" s="86"/>
      <c r="J265" s="86"/>
      <c r="K265" s="87">
        <v>1</v>
      </c>
      <c r="L265" s="239"/>
      <c r="M265" s="89"/>
      <c r="N265" s="105">
        <v>0.25</v>
      </c>
      <c r="O265" s="108">
        <f>N265*K265</f>
        <v>0.25</v>
      </c>
      <c r="Q265" s="108"/>
      <c r="R265" s="105"/>
      <c r="S265" s="105"/>
      <c r="T265" s="105"/>
      <c r="U265" s="105"/>
    </row>
    <row r="266" spans="1:45" s="172" customFormat="1" hidden="1">
      <c r="A266" s="168">
        <v>16</v>
      </c>
      <c r="B266" s="169" t="s">
        <v>350</v>
      </c>
      <c r="C266" s="55">
        <v>1</v>
      </c>
      <c r="D266" s="38"/>
      <c r="E266" s="38"/>
      <c r="F266" s="38"/>
      <c r="G266" s="38"/>
      <c r="H266" s="38"/>
      <c r="I266" s="38"/>
      <c r="J266" s="38"/>
      <c r="K266" s="55">
        <v>1</v>
      </c>
      <c r="L266" s="274"/>
      <c r="M266" s="61"/>
      <c r="N266" s="109">
        <v>0.99</v>
      </c>
      <c r="O266" s="110">
        <f>N266*K266</f>
        <v>0.99</v>
      </c>
      <c r="P266" s="170"/>
      <c r="Q266" s="171"/>
      <c r="R266" s="109"/>
      <c r="S266" s="109"/>
      <c r="T266" s="109"/>
      <c r="U266" s="109" t="s">
        <v>111</v>
      </c>
    </row>
    <row r="267" spans="1:45" s="73" customFormat="1" ht="20.6" hidden="1">
      <c r="A267" s="65"/>
      <c r="B267" s="113" t="s">
        <v>200</v>
      </c>
      <c r="C267" s="69"/>
      <c r="D267" s="67"/>
      <c r="E267" s="67"/>
      <c r="F267" s="67"/>
      <c r="G267" s="67"/>
      <c r="H267" s="67"/>
      <c r="I267" s="67"/>
      <c r="J267" s="67"/>
      <c r="K267" s="69"/>
      <c r="L267" s="269"/>
      <c r="M267" s="70"/>
      <c r="N267" s="65"/>
      <c r="O267" s="71"/>
      <c r="R267" s="65"/>
      <c r="S267" s="65"/>
      <c r="T267" s="65"/>
      <c r="U267" s="6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idden="1">
      <c r="A268" s="107">
        <v>1</v>
      </c>
      <c r="B268" s="10" t="s">
        <v>162</v>
      </c>
      <c r="C268" s="87">
        <v>1</v>
      </c>
      <c r="D268" s="86">
        <v>60</v>
      </c>
      <c r="E268" s="86">
        <f>D268*C268</f>
        <v>60</v>
      </c>
      <c r="F268" s="86">
        <v>593</v>
      </c>
      <c r="G268" s="86">
        <v>600</v>
      </c>
      <c r="H268" s="86">
        <v>670</v>
      </c>
      <c r="I268" s="86" t="s">
        <v>239</v>
      </c>
      <c r="J268" s="86" t="s">
        <v>240</v>
      </c>
      <c r="K268" s="87">
        <v>1</v>
      </c>
      <c r="L268" s="239"/>
      <c r="M268" s="89"/>
      <c r="N268" s="96">
        <v>2.8</v>
      </c>
      <c r="O268" s="97">
        <f>N268*K268</f>
        <v>2.8</v>
      </c>
      <c r="Q268" s="108"/>
      <c r="R268" s="105"/>
      <c r="S268" s="105"/>
      <c r="T268" s="105" t="s">
        <v>108</v>
      </c>
      <c r="U268" s="105" t="s">
        <v>100</v>
      </c>
    </row>
    <row r="269" spans="1:45" s="20" customFormat="1" hidden="1">
      <c r="A269" s="105">
        <v>2</v>
      </c>
      <c r="B269" s="10" t="s">
        <v>163</v>
      </c>
      <c r="C269" s="87">
        <v>1</v>
      </c>
      <c r="D269" s="86">
        <v>60</v>
      </c>
      <c r="E269" s="86">
        <f>D269*C269</f>
        <v>60</v>
      </c>
      <c r="F269" s="86"/>
      <c r="G269" s="86"/>
      <c r="H269" s="86"/>
      <c r="I269" s="86"/>
      <c r="J269" s="86"/>
      <c r="K269" s="87">
        <v>1</v>
      </c>
      <c r="L269" s="239"/>
      <c r="M269" s="89"/>
      <c r="N269" s="96">
        <v>1.5</v>
      </c>
      <c r="O269" s="108">
        <f>N269*K269</f>
        <v>1.5</v>
      </c>
      <c r="R269" s="105"/>
      <c r="S269" s="105"/>
      <c r="T269" s="105" t="s">
        <v>164</v>
      </c>
      <c r="U269" s="105" t="s">
        <v>165</v>
      </c>
    </row>
    <row r="270" spans="1:45" hidden="1">
      <c r="A270" s="105">
        <v>3</v>
      </c>
      <c r="B270" s="10" t="s">
        <v>160</v>
      </c>
      <c r="C270" s="87">
        <v>2</v>
      </c>
      <c r="D270" s="86">
        <v>70</v>
      </c>
      <c r="E270" s="86">
        <f>D270*C270</f>
        <v>140</v>
      </c>
      <c r="F270" s="86"/>
      <c r="G270" s="86"/>
      <c r="H270" s="86"/>
      <c r="I270" s="86"/>
      <c r="J270" s="86"/>
      <c r="K270" s="87">
        <v>2</v>
      </c>
      <c r="L270" s="239"/>
      <c r="M270" s="89"/>
      <c r="N270" s="105"/>
      <c r="O270" s="108"/>
      <c r="Q270" s="108"/>
      <c r="R270" s="105"/>
      <c r="S270" s="105"/>
      <c r="T270" s="105"/>
      <c r="U270" s="105"/>
    </row>
    <row r="271" spans="1:45" hidden="1">
      <c r="A271" s="105">
        <v>4</v>
      </c>
      <c r="B271" s="10" t="s">
        <v>161</v>
      </c>
      <c r="C271" s="87">
        <v>2</v>
      </c>
      <c r="D271" s="86">
        <v>95</v>
      </c>
      <c r="E271" s="86">
        <f>D271*C271</f>
        <v>190</v>
      </c>
      <c r="F271" s="86"/>
      <c r="G271" s="86"/>
      <c r="H271" s="86"/>
      <c r="I271" s="86"/>
      <c r="J271" s="86"/>
      <c r="K271" s="87">
        <v>2</v>
      </c>
      <c r="L271" s="239"/>
      <c r="M271" s="89"/>
      <c r="N271" s="105">
        <v>0.25</v>
      </c>
      <c r="O271" s="108">
        <f>N271*K271</f>
        <v>0.5</v>
      </c>
      <c r="Q271" s="108"/>
      <c r="R271" s="105"/>
      <c r="S271" s="105"/>
      <c r="T271" s="105" t="s">
        <v>108</v>
      </c>
      <c r="U271" s="105" t="s">
        <v>100</v>
      </c>
    </row>
    <row r="272" spans="1:45" hidden="1">
      <c r="A272" s="107"/>
      <c r="B272" s="10" t="s">
        <v>209</v>
      </c>
      <c r="C272" s="87"/>
      <c r="D272" s="86"/>
      <c r="E272" s="86"/>
      <c r="F272" s="86"/>
      <c r="G272" s="86"/>
      <c r="H272" s="86"/>
      <c r="I272" s="86"/>
      <c r="J272" s="86"/>
      <c r="K272" s="87"/>
      <c r="L272" s="239"/>
      <c r="M272" s="89"/>
      <c r="N272" s="105"/>
      <c r="O272" s="108"/>
      <c r="Q272" s="108"/>
      <c r="R272" s="105"/>
      <c r="S272" s="105"/>
      <c r="T272" s="105"/>
      <c r="U272" s="105"/>
    </row>
    <row r="273" spans="1:45" s="73" customFormat="1" ht="20.6" hidden="1">
      <c r="A273" s="65"/>
      <c r="B273" s="113" t="s">
        <v>68</v>
      </c>
      <c r="C273" s="69"/>
      <c r="D273" s="67"/>
      <c r="E273" s="67"/>
      <c r="F273" s="67"/>
      <c r="G273" s="67"/>
      <c r="H273" s="67"/>
      <c r="I273" s="67"/>
      <c r="J273" s="67"/>
      <c r="K273" s="69"/>
      <c r="L273" s="269"/>
      <c r="M273" s="70"/>
      <c r="N273" s="65"/>
      <c r="O273" s="71"/>
      <c r="R273" s="65"/>
      <c r="S273" s="65"/>
      <c r="T273" s="65"/>
      <c r="U273" s="6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s="2" customFormat="1" hidden="1">
      <c r="A274" s="105">
        <v>1</v>
      </c>
      <c r="B274" s="10" t="s">
        <v>176</v>
      </c>
      <c r="C274" s="87">
        <v>1</v>
      </c>
      <c r="D274" s="86">
        <v>59</v>
      </c>
      <c r="E274" s="86">
        <f>D274*C274</f>
        <v>59</v>
      </c>
      <c r="F274" s="86">
        <v>500</v>
      </c>
      <c r="G274" s="86">
        <v>580</v>
      </c>
      <c r="H274" s="86">
        <v>750</v>
      </c>
      <c r="I274" s="86" t="s">
        <v>242</v>
      </c>
      <c r="J274" s="86" t="s">
        <v>243</v>
      </c>
      <c r="K274" s="87">
        <v>1</v>
      </c>
      <c r="L274" s="239"/>
      <c r="M274" s="89"/>
      <c r="N274" s="105">
        <v>0.5</v>
      </c>
      <c r="O274" s="108">
        <f t="shared" ref="O274:O288" si="9">N274*K274</f>
        <v>0.5</v>
      </c>
      <c r="R274" s="105"/>
      <c r="S274" s="105"/>
      <c r="T274" s="105" t="s">
        <v>99</v>
      </c>
      <c r="U274" s="105" t="s">
        <v>111</v>
      </c>
    </row>
    <row r="275" spans="1:45" hidden="1">
      <c r="A275" s="107">
        <v>2</v>
      </c>
      <c r="B275" s="10" t="s">
        <v>175</v>
      </c>
      <c r="C275" s="87">
        <v>1</v>
      </c>
      <c r="D275" s="86">
        <v>100</v>
      </c>
      <c r="E275" s="86">
        <f>D275*C275</f>
        <v>100</v>
      </c>
      <c r="F275" s="86">
        <v>460</v>
      </c>
      <c r="G275" s="86">
        <v>565</v>
      </c>
      <c r="H275" s="86">
        <v>715</v>
      </c>
      <c r="I275" s="86" t="s">
        <v>246</v>
      </c>
      <c r="J275" s="86" t="s">
        <v>247</v>
      </c>
      <c r="K275" s="87">
        <v>1</v>
      </c>
      <c r="L275" s="239" t="s">
        <v>244</v>
      </c>
      <c r="M275" s="89"/>
      <c r="N275" s="105">
        <v>2.7</v>
      </c>
      <c r="O275" s="108">
        <f t="shared" si="9"/>
        <v>2.7</v>
      </c>
      <c r="Q275" s="108"/>
      <c r="R275" s="105" t="s">
        <v>99</v>
      </c>
      <c r="S275" s="105"/>
      <c r="T275" s="105"/>
      <c r="U275" s="105" t="s">
        <v>111</v>
      </c>
    </row>
    <row r="276" spans="1:45" s="2" customFormat="1" hidden="1">
      <c r="A276" s="107">
        <v>3</v>
      </c>
      <c r="B276" s="4" t="s">
        <v>73</v>
      </c>
      <c r="C276" s="87">
        <v>2</v>
      </c>
      <c r="D276" s="92">
        <v>30</v>
      </c>
      <c r="E276" s="86">
        <f>D276*C276</f>
        <v>60</v>
      </c>
      <c r="F276" s="86">
        <v>300</v>
      </c>
      <c r="G276" s="86">
        <v>450</v>
      </c>
      <c r="H276" s="86">
        <v>600</v>
      </c>
      <c r="I276" s="86"/>
      <c r="J276" s="86" t="s">
        <v>270</v>
      </c>
      <c r="K276" s="87">
        <v>2</v>
      </c>
      <c r="L276" s="239"/>
      <c r="M276" s="89"/>
      <c r="N276" s="107"/>
      <c r="O276" s="108">
        <f t="shared" si="9"/>
        <v>0</v>
      </c>
      <c r="R276" s="107"/>
      <c r="S276" s="107"/>
      <c r="T276" s="107"/>
      <c r="U276" s="107"/>
    </row>
    <row r="277" spans="1:45" hidden="1">
      <c r="A277" s="107">
        <v>4</v>
      </c>
      <c r="B277" s="10" t="s">
        <v>75</v>
      </c>
      <c r="C277" s="87"/>
      <c r="D277" s="86">
        <v>100</v>
      </c>
      <c r="E277" s="86">
        <f>D277*C277</f>
        <v>0</v>
      </c>
      <c r="F277" s="86"/>
      <c r="G277" s="86"/>
      <c r="H277" s="86"/>
      <c r="I277" s="86"/>
      <c r="J277" s="86" t="s">
        <v>270</v>
      </c>
      <c r="K277" s="87"/>
      <c r="L277" s="239"/>
      <c r="M277" s="89"/>
      <c r="N277" s="105"/>
      <c r="O277" s="108">
        <f t="shared" si="9"/>
        <v>0</v>
      </c>
      <c r="Q277" s="108"/>
      <c r="R277" s="105"/>
      <c r="S277" s="105"/>
      <c r="T277" s="105"/>
      <c r="U277" s="105" t="s">
        <v>111</v>
      </c>
    </row>
    <row r="278" spans="1:45" ht="31.75" hidden="1">
      <c r="A278" s="107">
        <v>5</v>
      </c>
      <c r="B278" s="10" t="s">
        <v>353</v>
      </c>
      <c r="C278" s="87">
        <v>2</v>
      </c>
      <c r="D278" s="86">
        <v>10</v>
      </c>
      <c r="E278" s="86">
        <f>D278*C278</f>
        <v>20</v>
      </c>
      <c r="F278" s="92">
        <v>450</v>
      </c>
      <c r="G278" s="93">
        <v>450</v>
      </c>
      <c r="H278" s="93">
        <v>200</v>
      </c>
      <c r="I278" s="93" t="s">
        <v>354</v>
      </c>
      <c r="J278" s="93" t="s">
        <v>355</v>
      </c>
      <c r="K278" s="87">
        <v>2</v>
      </c>
      <c r="L278" s="239"/>
      <c r="M278" s="89"/>
      <c r="N278" s="105"/>
      <c r="O278" s="108">
        <f t="shared" si="9"/>
        <v>0</v>
      </c>
      <c r="Q278" s="108"/>
      <c r="R278" s="105" t="s">
        <v>108</v>
      </c>
      <c r="S278" s="105" t="s">
        <v>108</v>
      </c>
      <c r="T278" s="105"/>
      <c r="U278" s="105" t="s">
        <v>100</v>
      </c>
    </row>
    <row r="279" spans="1:45" hidden="1">
      <c r="A279" s="107" t="s">
        <v>8</v>
      </c>
      <c r="B279" s="90" t="s">
        <v>303</v>
      </c>
      <c r="C279" s="87">
        <v>2</v>
      </c>
      <c r="D279" s="86"/>
      <c r="E279" s="86"/>
      <c r="F279" s="204">
        <v>404</v>
      </c>
      <c r="G279" s="144">
        <v>337</v>
      </c>
      <c r="H279" s="144">
        <v>303</v>
      </c>
      <c r="I279" s="86" t="s">
        <v>365</v>
      </c>
      <c r="J279" s="144" t="s">
        <v>368</v>
      </c>
      <c r="K279" s="87">
        <v>2</v>
      </c>
      <c r="L279" s="239"/>
      <c r="M279" s="89"/>
      <c r="N279" s="105"/>
      <c r="O279" s="108">
        <f t="shared" si="9"/>
        <v>0</v>
      </c>
      <c r="Q279" s="108"/>
      <c r="R279" s="105"/>
      <c r="S279" s="105"/>
      <c r="T279" s="105"/>
      <c r="U279" s="105" t="s">
        <v>103</v>
      </c>
    </row>
    <row r="280" spans="1:45" hidden="1">
      <c r="A280" s="107">
        <v>6</v>
      </c>
      <c r="B280" s="10" t="s">
        <v>173</v>
      </c>
      <c r="C280" s="87">
        <v>1</v>
      </c>
      <c r="D280" s="86">
        <v>9</v>
      </c>
      <c r="E280" s="86">
        <f>D280*C280</f>
        <v>9</v>
      </c>
      <c r="F280" s="86">
        <v>290</v>
      </c>
      <c r="G280" s="86">
        <v>260</v>
      </c>
      <c r="H280" s="86">
        <v>420</v>
      </c>
      <c r="I280" s="86" t="s">
        <v>212</v>
      </c>
      <c r="J280" s="86" t="s">
        <v>213</v>
      </c>
      <c r="K280" s="87">
        <v>1</v>
      </c>
      <c r="L280" s="239"/>
      <c r="M280" s="89"/>
      <c r="N280" s="105">
        <v>1.3</v>
      </c>
      <c r="O280" s="108">
        <f t="shared" si="9"/>
        <v>1.3</v>
      </c>
      <c r="Q280" s="108"/>
      <c r="R280" s="105"/>
      <c r="S280" s="105"/>
      <c r="T280" s="105"/>
      <c r="U280" s="105"/>
    </row>
    <row r="281" spans="1:45" hidden="1">
      <c r="A281" s="107">
        <v>7</v>
      </c>
      <c r="B281" s="10" t="s">
        <v>188</v>
      </c>
      <c r="C281" s="146">
        <v>1</v>
      </c>
      <c r="D281" s="86">
        <v>0.5</v>
      </c>
      <c r="E281" s="145">
        <v>0.5</v>
      </c>
      <c r="F281" s="145"/>
      <c r="G281" s="145"/>
      <c r="H281" s="145"/>
      <c r="I281" s="145"/>
      <c r="J281" s="145"/>
      <c r="K281" s="146">
        <v>1</v>
      </c>
      <c r="L281" s="246"/>
      <c r="M281" s="173"/>
      <c r="N281" s="105">
        <v>0.8</v>
      </c>
      <c r="O281" s="108">
        <f t="shared" si="9"/>
        <v>0.8</v>
      </c>
      <c r="Q281" s="108"/>
      <c r="R281" s="105"/>
      <c r="S281" s="105"/>
      <c r="T281" s="105"/>
      <c r="U281" s="105"/>
    </row>
    <row r="282" spans="1:45" s="2" customFormat="1" hidden="1">
      <c r="A282" s="107">
        <v>8</v>
      </c>
      <c r="B282" s="10" t="s">
        <v>187</v>
      </c>
      <c r="C282" s="87">
        <v>1</v>
      </c>
      <c r="D282" s="92">
        <v>8</v>
      </c>
      <c r="E282" s="86">
        <f>D282*C282</f>
        <v>8</v>
      </c>
      <c r="F282" s="86"/>
      <c r="G282" s="86"/>
      <c r="H282" s="86"/>
      <c r="I282" s="86"/>
      <c r="J282" s="86"/>
      <c r="K282" s="87">
        <v>1</v>
      </c>
      <c r="L282" s="239"/>
      <c r="M282" s="89"/>
      <c r="N282" s="107"/>
      <c r="O282" s="108">
        <f t="shared" si="9"/>
        <v>0</v>
      </c>
      <c r="R282" s="107"/>
      <c r="S282" s="107"/>
      <c r="T282" s="107"/>
      <c r="U282" s="105" t="s">
        <v>100</v>
      </c>
      <c r="V282" s="11"/>
      <c r="W282" s="11"/>
    </row>
    <row r="283" spans="1:45" hidden="1">
      <c r="A283" s="107">
        <v>9</v>
      </c>
      <c r="B283" s="10" t="s">
        <v>69</v>
      </c>
      <c r="C283" s="87">
        <v>2</v>
      </c>
      <c r="D283" s="86"/>
      <c r="E283" s="86"/>
      <c r="F283" s="86"/>
      <c r="G283" s="86"/>
      <c r="H283" s="86"/>
      <c r="I283" s="86"/>
      <c r="J283" s="86" t="s">
        <v>270</v>
      </c>
      <c r="K283" s="87">
        <v>2</v>
      </c>
      <c r="L283" s="239"/>
      <c r="M283" s="89"/>
      <c r="N283" s="105"/>
      <c r="O283" s="108">
        <f t="shared" si="9"/>
        <v>0</v>
      </c>
      <c r="Q283" s="108"/>
      <c r="R283" s="105"/>
      <c r="S283" s="105"/>
      <c r="T283" s="105"/>
      <c r="U283" s="105"/>
    </row>
    <row r="284" spans="1:45" s="2" customFormat="1" hidden="1">
      <c r="A284" s="39">
        <v>10</v>
      </c>
      <c r="B284" s="40" t="s">
        <v>199</v>
      </c>
      <c r="C284" s="174">
        <v>2</v>
      </c>
      <c r="D284" s="86">
        <v>165</v>
      </c>
      <c r="E284" s="86">
        <f>D284*C284</f>
        <v>330</v>
      </c>
      <c r="F284" s="147">
        <v>1200</v>
      </c>
      <c r="G284" s="147">
        <v>600</v>
      </c>
      <c r="H284" s="147">
        <v>824</v>
      </c>
      <c r="I284" s="147" t="s">
        <v>242</v>
      </c>
      <c r="J284" s="147" t="s">
        <v>264</v>
      </c>
      <c r="K284" s="174">
        <v>2</v>
      </c>
      <c r="L284" s="45"/>
      <c r="M284" s="175"/>
      <c r="N284" s="105">
        <v>0.6</v>
      </c>
      <c r="O284" s="108">
        <f t="shared" si="9"/>
        <v>1.2</v>
      </c>
      <c r="R284" s="27"/>
      <c r="S284" s="27"/>
      <c r="T284" s="27"/>
      <c r="U284" s="27"/>
    </row>
    <row r="285" spans="1:45" hidden="1">
      <c r="A285" s="107">
        <v>11</v>
      </c>
      <c r="B285" s="24" t="s">
        <v>70</v>
      </c>
      <c r="C285" s="87">
        <v>1</v>
      </c>
      <c r="D285" s="86">
        <v>180</v>
      </c>
      <c r="E285" s="86">
        <f>D285*C285</f>
        <v>180</v>
      </c>
      <c r="F285" s="86"/>
      <c r="G285" s="86"/>
      <c r="H285" s="86"/>
      <c r="I285" s="86"/>
      <c r="J285" s="86" t="s">
        <v>270</v>
      </c>
      <c r="K285" s="87">
        <v>1</v>
      </c>
      <c r="L285" s="239"/>
      <c r="M285" s="89"/>
      <c r="N285" s="105">
        <v>0.8</v>
      </c>
      <c r="O285" s="108">
        <f t="shared" si="9"/>
        <v>0.8</v>
      </c>
      <c r="Q285" s="108"/>
      <c r="R285" s="105"/>
      <c r="S285" s="105"/>
      <c r="T285" s="105"/>
      <c r="U285" s="105"/>
    </row>
    <row r="286" spans="1:45" hidden="1">
      <c r="A286" s="107">
        <v>12</v>
      </c>
      <c r="B286" s="10" t="s">
        <v>177</v>
      </c>
      <c r="C286" s="87"/>
      <c r="D286" s="86">
        <v>6</v>
      </c>
      <c r="E286" s="86">
        <f>D286*C286</f>
        <v>0</v>
      </c>
      <c r="F286" s="86"/>
      <c r="G286" s="86"/>
      <c r="H286" s="86"/>
      <c r="I286" s="86"/>
      <c r="J286" s="86"/>
      <c r="K286" s="87"/>
      <c r="L286" s="239"/>
      <c r="M286" s="89"/>
      <c r="N286" s="105">
        <v>0.25</v>
      </c>
      <c r="O286" s="108">
        <f t="shared" si="9"/>
        <v>0</v>
      </c>
      <c r="Q286" s="108"/>
      <c r="R286" s="105"/>
      <c r="S286" s="105"/>
      <c r="T286" s="105"/>
      <c r="U286" s="105"/>
    </row>
    <row r="287" spans="1:45" hidden="1">
      <c r="A287" s="107">
        <v>13</v>
      </c>
      <c r="B287" s="10" t="s">
        <v>174</v>
      </c>
      <c r="C287" s="87">
        <v>1</v>
      </c>
      <c r="D287" s="86">
        <v>75</v>
      </c>
      <c r="E287" s="86">
        <f>D287*C287</f>
        <v>75</v>
      </c>
      <c r="F287" s="86">
        <v>600</v>
      </c>
      <c r="G287" s="86">
        <v>675</v>
      </c>
      <c r="H287" s="86">
        <v>1450</v>
      </c>
      <c r="I287" s="86" t="s">
        <v>215</v>
      </c>
      <c r="J287" s="86" t="s">
        <v>214</v>
      </c>
      <c r="K287" s="87">
        <v>1</v>
      </c>
      <c r="L287" s="239"/>
      <c r="M287" s="89"/>
      <c r="N287" s="105">
        <v>0.5</v>
      </c>
      <c r="O287" s="108">
        <f t="shared" si="9"/>
        <v>0.5</v>
      </c>
      <c r="Q287" s="108"/>
      <c r="R287" s="105"/>
      <c r="S287" s="105"/>
      <c r="T287" s="105"/>
      <c r="U287" s="105"/>
    </row>
    <row r="288" spans="1:45" hidden="1">
      <c r="A288" s="107">
        <v>14</v>
      </c>
      <c r="B288" s="10" t="s">
        <v>350</v>
      </c>
      <c r="C288" s="87">
        <v>1</v>
      </c>
      <c r="D288" s="86"/>
      <c r="E288" s="86"/>
      <c r="F288" s="86"/>
      <c r="G288" s="86"/>
      <c r="H288" s="86"/>
      <c r="I288" s="86"/>
      <c r="J288" s="86"/>
      <c r="K288" s="87">
        <v>1</v>
      </c>
      <c r="L288" s="239"/>
      <c r="M288" s="89"/>
      <c r="N288" s="105">
        <v>0.99</v>
      </c>
      <c r="O288" s="108">
        <f t="shared" si="9"/>
        <v>0.99</v>
      </c>
      <c r="Q288" s="176"/>
      <c r="R288" s="105"/>
      <c r="S288" s="105"/>
      <c r="T288" s="105"/>
      <c r="U288" s="105" t="s">
        <v>111</v>
      </c>
    </row>
    <row r="289" spans="1:45" s="73" customFormat="1" ht="20.6" hidden="1">
      <c r="A289" s="74"/>
      <c r="B289" s="113" t="s">
        <v>201</v>
      </c>
      <c r="C289" s="69"/>
      <c r="D289" s="67"/>
      <c r="E289" s="76"/>
      <c r="F289" s="76"/>
      <c r="G289" s="76"/>
      <c r="H289" s="76"/>
      <c r="I289" s="76"/>
      <c r="J289" s="76"/>
      <c r="K289" s="69"/>
      <c r="L289" s="275"/>
      <c r="M289" s="77"/>
      <c r="N289" s="65"/>
      <c r="O289" s="71"/>
      <c r="R289" s="65"/>
      <c r="S289" s="72"/>
      <c r="T289" s="65"/>
      <c r="U289" s="6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s="132" customFormat="1" hidden="1">
      <c r="A290" s="59">
        <v>1</v>
      </c>
      <c r="B290" s="115" t="s">
        <v>344</v>
      </c>
      <c r="C290" s="121"/>
      <c r="D290" s="121">
        <v>60</v>
      </c>
      <c r="E290" s="121">
        <f>D290*C290</f>
        <v>0</v>
      </c>
      <c r="F290" s="121">
        <v>593</v>
      </c>
      <c r="G290" s="121">
        <v>600</v>
      </c>
      <c r="H290" s="121">
        <v>670</v>
      </c>
      <c r="I290" s="121" t="s">
        <v>239</v>
      </c>
      <c r="J290" s="121" t="s">
        <v>240</v>
      </c>
      <c r="K290" s="121"/>
      <c r="L290" s="249"/>
      <c r="M290" s="128"/>
      <c r="N290" s="177"/>
      <c r="O290" s="178"/>
      <c r="P290" s="165"/>
      <c r="Q290" s="125"/>
      <c r="R290" s="120"/>
      <c r="S290" s="120"/>
      <c r="T290" s="120" t="s">
        <v>108</v>
      </c>
      <c r="U290" s="120" t="s">
        <v>100</v>
      </c>
    </row>
    <row r="291" spans="1:45" ht="31.75" hidden="1">
      <c r="A291" s="107"/>
      <c r="B291" s="10" t="s">
        <v>340</v>
      </c>
      <c r="C291" s="86"/>
      <c r="D291" s="86">
        <v>180</v>
      </c>
      <c r="E291" s="86">
        <f>D291*C291</f>
        <v>0</v>
      </c>
      <c r="F291" s="86">
        <v>508</v>
      </c>
      <c r="G291" s="86">
        <v>610</v>
      </c>
      <c r="H291" s="86">
        <v>1906</v>
      </c>
      <c r="I291" s="86" t="s">
        <v>216</v>
      </c>
      <c r="J291" s="86" t="s">
        <v>218</v>
      </c>
      <c r="K291" s="86"/>
      <c r="L291" s="239" t="s">
        <v>363</v>
      </c>
      <c r="M291" s="89"/>
      <c r="N291" s="96"/>
      <c r="O291" s="97"/>
      <c r="Q291" s="108"/>
      <c r="R291" s="105"/>
      <c r="S291" s="105"/>
      <c r="T291" s="105"/>
      <c r="U291" s="105"/>
    </row>
    <row r="292" spans="1:45" hidden="1">
      <c r="A292" s="107">
        <v>2</v>
      </c>
      <c r="B292" s="10" t="s">
        <v>341</v>
      </c>
      <c r="C292" s="91">
        <v>0</v>
      </c>
      <c r="D292" s="92"/>
      <c r="E292" s="92"/>
      <c r="F292" s="179">
        <v>0</v>
      </c>
      <c r="G292" s="179">
        <v>0</v>
      </c>
      <c r="H292" s="179">
        <v>0</v>
      </c>
      <c r="I292" s="179">
        <v>0</v>
      </c>
      <c r="J292" s="179">
        <v>0</v>
      </c>
      <c r="K292" s="91">
        <v>0</v>
      </c>
      <c r="L292" s="247" t="s">
        <v>277</v>
      </c>
      <c r="M292" s="180"/>
      <c r="N292" s="4"/>
      <c r="O292" s="108"/>
      <c r="Q292" s="108"/>
      <c r="R292" s="4"/>
      <c r="S292" s="4"/>
      <c r="T292" s="4"/>
      <c r="U292" s="4"/>
    </row>
    <row r="293" spans="1:45" hidden="1">
      <c r="A293" s="105">
        <v>3</v>
      </c>
      <c r="B293" s="10" t="s">
        <v>160</v>
      </c>
      <c r="C293" s="87">
        <v>1</v>
      </c>
      <c r="D293" s="86">
        <v>70</v>
      </c>
      <c r="E293" s="86">
        <f>D293*C293</f>
        <v>70</v>
      </c>
      <c r="F293" s="86"/>
      <c r="G293" s="86"/>
      <c r="H293" s="86"/>
      <c r="I293" s="86"/>
      <c r="J293" s="86"/>
      <c r="K293" s="87">
        <v>1</v>
      </c>
      <c r="L293" s="239">
        <v>1</v>
      </c>
      <c r="M293" s="89"/>
      <c r="N293" s="105"/>
      <c r="O293" s="108"/>
      <c r="Q293" s="108"/>
      <c r="R293" s="105"/>
      <c r="S293" s="105"/>
      <c r="T293" s="105"/>
      <c r="U293" s="105"/>
    </row>
    <row r="294" spans="1:45" hidden="1">
      <c r="A294" s="105">
        <v>4</v>
      </c>
      <c r="B294" s="10" t="s">
        <v>161</v>
      </c>
      <c r="C294" s="87">
        <v>1</v>
      </c>
      <c r="D294" s="86">
        <v>95</v>
      </c>
      <c r="E294" s="86">
        <f>D294*C294</f>
        <v>95</v>
      </c>
      <c r="F294" s="86"/>
      <c r="G294" s="86"/>
      <c r="H294" s="86"/>
      <c r="I294" s="86"/>
      <c r="J294" s="86"/>
      <c r="K294" s="87">
        <v>1</v>
      </c>
      <c r="L294" s="239">
        <v>1</v>
      </c>
      <c r="M294" s="89"/>
      <c r="N294" s="105">
        <v>0.5</v>
      </c>
      <c r="O294" s="108">
        <f>N294*K294</f>
        <v>0.5</v>
      </c>
      <c r="Q294" s="108"/>
      <c r="R294" s="105"/>
      <c r="S294" s="105"/>
      <c r="T294" s="105" t="s">
        <v>108</v>
      </c>
      <c r="U294" s="105" t="s">
        <v>100</v>
      </c>
    </row>
    <row r="295" spans="1:45" hidden="1">
      <c r="A295" s="105"/>
      <c r="B295" s="10"/>
      <c r="C295" s="87"/>
      <c r="D295" s="86"/>
      <c r="E295" s="86"/>
      <c r="F295" s="86"/>
      <c r="G295" s="86"/>
      <c r="H295" s="86"/>
      <c r="I295" s="86"/>
      <c r="J295" s="86"/>
      <c r="K295" s="87"/>
      <c r="L295" s="239"/>
      <c r="M295" s="89"/>
      <c r="N295" s="105"/>
      <c r="O295" s="108"/>
      <c r="Q295" s="108"/>
      <c r="R295" s="105"/>
      <c r="S295" s="105"/>
      <c r="T295" s="105"/>
      <c r="U295" s="105"/>
    </row>
    <row r="296" spans="1:45" s="73" customFormat="1" ht="20.6" hidden="1">
      <c r="A296" s="65"/>
      <c r="B296" s="112" t="s">
        <v>40</v>
      </c>
      <c r="C296" s="69"/>
      <c r="D296" s="67"/>
      <c r="E296" s="67"/>
      <c r="F296" s="67"/>
      <c r="G296" s="67"/>
      <c r="H296" s="67"/>
      <c r="I296" s="67"/>
      <c r="J296" s="67"/>
      <c r="K296" s="69"/>
      <c r="L296" s="269"/>
      <c r="M296" s="70"/>
      <c r="N296" s="95"/>
      <c r="O296" s="85"/>
      <c r="R296" s="65"/>
      <c r="S296" s="65"/>
      <c r="T296" s="65"/>
      <c r="U296" s="6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s="2" customFormat="1" hidden="1">
      <c r="A297" s="105">
        <v>1</v>
      </c>
      <c r="B297" s="4" t="s">
        <v>54</v>
      </c>
      <c r="C297" s="87">
        <v>1</v>
      </c>
      <c r="D297" s="92">
        <v>50</v>
      </c>
      <c r="E297" s="86">
        <f>D297*C297</f>
        <v>50</v>
      </c>
      <c r="F297" s="86">
        <v>475</v>
      </c>
      <c r="G297" s="86">
        <v>800</v>
      </c>
      <c r="H297" s="86" t="s">
        <v>28</v>
      </c>
      <c r="I297" s="86"/>
      <c r="J297" s="86" t="s">
        <v>270</v>
      </c>
      <c r="K297" s="87">
        <v>1</v>
      </c>
      <c r="L297" s="239"/>
      <c r="M297" s="89"/>
      <c r="N297" s="105">
        <v>0.5</v>
      </c>
      <c r="O297" s="108">
        <f>N297*K297</f>
        <v>0.5</v>
      </c>
      <c r="R297" s="107"/>
      <c r="S297" s="107"/>
      <c r="T297" s="107"/>
      <c r="U297" s="107"/>
    </row>
    <row r="298" spans="1:45" s="2" customFormat="1" hidden="1">
      <c r="A298" s="107">
        <v>2</v>
      </c>
      <c r="B298" s="4" t="s">
        <v>121</v>
      </c>
      <c r="C298" s="87">
        <v>1</v>
      </c>
      <c r="D298" s="92"/>
      <c r="E298" s="86"/>
      <c r="F298" s="86">
        <v>800</v>
      </c>
      <c r="G298" s="86">
        <v>800</v>
      </c>
      <c r="H298" s="92" t="s">
        <v>284</v>
      </c>
      <c r="I298" s="150" t="s">
        <v>254</v>
      </c>
      <c r="J298" s="150" t="s">
        <v>287</v>
      </c>
      <c r="K298" s="87">
        <v>1</v>
      </c>
      <c r="L298" s="239"/>
      <c r="M298" s="89"/>
      <c r="N298" s="103"/>
      <c r="O298" s="103"/>
      <c r="P298" s="60">
        <v>12</v>
      </c>
      <c r="Q298" s="97">
        <f>P298*K298</f>
        <v>12</v>
      </c>
      <c r="R298" s="107"/>
      <c r="S298" s="107"/>
      <c r="T298" s="107"/>
      <c r="U298" s="107"/>
    </row>
    <row r="299" spans="1:45" s="2" customFormat="1" hidden="1">
      <c r="A299" s="107" t="s">
        <v>5</v>
      </c>
      <c r="B299" s="4" t="s">
        <v>167</v>
      </c>
      <c r="C299" s="87">
        <v>1</v>
      </c>
      <c r="D299" s="92"/>
      <c r="E299" s="86"/>
      <c r="F299" s="86">
        <v>800</v>
      </c>
      <c r="G299" s="86">
        <v>800</v>
      </c>
      <c r="H299" s="86">
        <v>500</v>
      </c>
      <c r="I299" s="86"/>
      <c r="J299" s="86" t="s">
        <v>270</v>
      </c>
      <c r="K299" s="87">
        <v>1</v>
      </c>
      <c r="L299" s="239"/>
      <c r="M299" s="89"/>
      <c r="N299" s="103"/>
      <c r="O299" s="103"/>
      <c r="P299" s="107"/>
      <c r="Q299" s="108"/>
      <c r="R299" s="107"/>
      <c r="S299" s="107"/>
      <c r="T299" s="107"/>
      <c r="U299" s="107"/>
    </row>
    <row r="300" spans="1:45" s="2" customFormat="1" ht="58.3" hidden="1">
      <c r="A300" s="107">
        <v>3</v>
      </c>
      <c r="B300" s="4" t="s">
        <v>202</v>
      </c>
      <c r="C300" s="87">
        <v>1</v>
      </c>
      <c r="D300" s="92">
        <v>217</v>
      </c>
      <c r="E300" s="86">
        <f>D300*C300</f>
        <v>217</v>
      </c>
      <c r="F300" s="86">
        <v>800</v>
      </c>
      <c r="G300" s="86">
        <v>930</v>
      </c>
      <c r="H300" s="86">
        <v>850</v>
      </c>
      <c r="I300" s="86" t="s">
        <v>116</v>
      </c>
      <c r="J300" s="86">
        <v>391041</v>
      </c>
      <c r="K300" s="87">
        <v>1</v>
      </c>
      <c r="L300" s="239" t="s">
        <v>252</v>
      </c>
      <c r="M300" s="88" t="s">
        <v>332</v>
      </c>
      <c r="N300" s="103"/>
      <c r="O300" s="103"/>
      <c r="P300" s="107">
        <v>22</v>
      </c>
      <c r="Q300" s="108">
        <f>P300*K300</f>
        <v>22</v>
      </c>
      <c r="R300" s="107"/>
      <c r="S300" s="107"/>
      <c r="T300" s="107"/>
      <c r="U300" s="107"/>
    </row>
    <row r="301" spans="1:45" s="127" customFormat="1" hidden="1">
      <c r="A301" s="59" t="s">
        <v>49</v>
      </c>
      <c r="B301" s="116" t="s">
        <v>167</v>
      </c>
      <c r="C301" s="122"/>
      <c r="D301" s="152"/>
      <c r="E301" s="121"/>
      <c r="F301" s="121"/>
      <c r="G301" s="121"/>
      <c r="H301" s="121"/>
      <c r="I301" s="121"/>
      <c r="J301" s="121" t="s">
        <v>270</v>
      </c>
      <c r="K301" s="122"/>
      <c r="L301" s="249"/>
      <c r="M301" s="128"/>
      <c r="N301" s="126"/>
      <c r="O301" s="126"/>
      <c r="P301" s="59"/>
      <c r="Q301" s="125"/>
      <c r="R301" s="59"/>
      <c r="S301" s="59"/>
      <c r="T301" s="59"/>
      <c r="U301" s="59"/>
    </row>
    <row r="302" spans="1:45" s="2" customFormat="1" hidden="1">
      <c r="A302" s="195">
        <v>4</v>
      </c>
      <c r="B302" s="4" t="s">
        <v>127</v>
      </c>
      <c r="C302" s="87">
        <v>1</v>
      </c>
      <c r="D302" s="92">
        <v>76</v>
      </c>
      <c r="E302" s="86">
        <f>D302*C302</f>
        <v>76</v>
      </c>
      <c r="F302" s="86">
        <v>400</v>
      </c>
      <c r="G302" s="86">
        <v>750</v>
      </c>
      <c r="H302" s="86" t="s">
        <v>285</v>
      </c>
      <c r="I302" s="147" t="s">
        <v>254</v>
      </c>
      <c r="J302" s="147" t="s">
        <v>255</v>
      </c>
      <c r="K302" s="87">
        <v>1</v>
      </c>
      <c r="L302" s="239"/>
      <c r="M302" s="89"/>
      <c r="N302" s="103"/>
      <c r="O302" s="103"/>
      <c r="P302" s="60">
        <v>7.5</v>
      </c>
      <c r="Q302" s="97">
        <f>P302*K302</f>
        <v>7.5</v>
      </c>
      <c r="R302" s="107"/>
      <c r="S302" s="107"/>
      <c r="T302" s="107"/>
      <c r="U302" s="107"/>
    </row>
    <row r="303" spans="1:45" s="2" customFormat="1" hidden="1">
      <c r="A303" s="195" t="s">
        <v>46</v>
      </c>
      <c r="B303" s="4" t="s">
        <v>45</v>
      </c>
      <c r="C303" s="87">
        <v>1</v>
      </c>
      <c r="D303" s="92"/>
      <c r="E303" s="86"/>
      <c r="F303" s="86">
        <v>450</v>
      </c>
      <c r="G303" s="86">
        <v>800</v>
      </c>
      <c r="H303" s="86">
        <v>850</v>
      </c>
      <c r="I303" s="86"/>
      <c r="J303" s="86" t="s">
        <v>270</v>
      </c>
      <c r="K303" s="87">
        <v>1</v>
      </c>
      <c r="L303" s="239"/>
      <c r="M303" s="89"/>
      <c r="N303" s="107"/>
      <c r="O303" s="108"/>
      <c r="R303" s="107"/>
      <c r="S303" s="107"/>
      <c r="T303" s="107"/>
      <c r="U303" s="107"/>
    </row>
    <row r="304" spans="1:45" s="2" customFormat="1" hidden="1">
      <c r="A304" s="195">
        <v>5</v>
      </c>
      <c r="B304" s="4" t="s">
        <v>107</v>
      </c>
      <c r="C304" s="87">
        <v>1</v>
      </c>
      <c r="D304" s="92">
        <v>180</v>
      </c>
      <c r="E304" s="86">
        <f>D304*C304</f>
        <v>180</v>
      </c>
      <c r="F304" s="86">
        <v>2800</v>
      </c>
      <c r="G304" s="86">
        <v>1200</v>
      </c>
      <c r="H304" s="86">
        <v>600</v>
      </c>
      <c r="I304" s="86"/>
      <c r="J304" s="86"/>
      <c r="K304" s="87">
        <v>1</v>
      </c>
      <c r="L304" s="239"/>
      <c r="M304" s="89"/>
      <c r="N304" s="105">
        <v>0.55000000000000004</v>
      </c>
      <c r="O304" s="108">
        <f>N304*K304</f>
        <v>0.55000000000000004</v>
      </c>
      <c r="R304" s="107"/>
      <c r="S304" s="107"/>
      <c r="T304" s="107"/>
      <c r="U304" s="107"/>
    </row>
    <row r="305" spans="1:23" hidden="1">
      <c r="A305" s="195">
        <v>6</v>
      </c>
      <c r="B305" s="10" t="s">
        <v>385</v>
      </c>
      <c r="C305" s="87">
        <v>1</v>
      </c>
      <c r="D305" s="86">
        <v>135</v>
      </c>
      <c r="E305" s="86">
        <f>D305*C305</f>
        <v>135</v>
      </c>
      <c r="F305" s="86">
        <f>54/12*300</f>
        <v>1350</v>
      </c>
      <c r="G305" s="86">
        <f>28/12*300</f>
        <v>700</v>
      </c>
      <c r="H305" s="86" t="s">
        <v>2</v>
      </c>
      <c r="I305" s="86" t="s">
        <v>276</v>
      </c>
      <c r="J305" s="86" t="s">
        <v>278</v>
      </c>
      <c r="K305" s="87">
        <v>1</v>
      </c>
      <c r="L305" s="239" t="s">
        <v>244</v>
      </c>
      <c r="M305" s="89"/>
      <c r="N305" s="105">
        <v>1.5</v>
      </c>
      <c r="O305" s="108">
        <f>N305*K305</f>
        <v>1.5</v>
      </c>
      <c r="Q305" s="108"/>
      <c r="R305" s="105"/>
      <c r="S305" s="105"/>
      <c r="T305" s="105"/>
      <c r="U305" s="105"/>
    </row>
    <row r="306" spans="1:23" hidden="1">
      <c r="A306" s="195">
        <v>7</v>
      </c>
      <c r="B306" s="14" t="s">
        <v>402</v>
      </c>
      <c r="C306" s="87">
        <v>1</v>
      </c>
      <c r="D306" s="86"/>
      <c r="E306" s="86"/>
      <c r="F306" s="86">
        <v>450</v>
      </c>
      <c r="G306" s="86">
        <v>600</v>
      </c>
      <c r="H306" s="86" t="s">
        <v>0</v>
      </c>
      <c r="I306" s="86"/>
      <c r="J306" s="86" t="s">
        <v>270</v>
      </c>
      <c r="K306" s="87">
        <v>1</v>
      </c>
      <c r="L306" s="239"/>
      <c r="M306" s="89"/>
      <c r="N306" s="107"/>
      <c r="O306" s="108">
        <f>N306*K306</f>
        <v>0</v>
      </c>
      <c r="Q306" s="108"/>
      <c r="R306" s="105"/>
      <c r="S306" s="105"/>
      <c r="T306" s="105"/>
      <c r="U306" s="105"/>
    </row>
    <row r="307" spans="1:23" s="2" customFormat="1" hidden="1">
      <c r="A307" s="195">
        <v>8</v>
      </c>
      <c r="B307" s="4" t="s">
        <v>112</v>
      </c>
      <c r="C307" s="87">
        <v>1</v>
      </c>
      <c r="D307" s="92">
        <v>20</v>
      </c>
      <c r="E307" s="86">
        <f>D307*C307</f>
        <v>20</v>
      </c>
      <c r="F307" s="92">
        <v>450</v>
      </c>
      <c r="G307" s="93">
        <v>450</v>
      </c>
      <c r="H307" s="118" t="s">
        <v>295</v>
      </c>
      <c r="I307" s="86"/>
      <c r="J307" s="86" t="s">
        <v>270</v>
      </c>
      <c r="K307" s="87">
        <v>1</v>
      </c>
      <c r="L307" s="239"/>
      <c r="M307" s="89"/>
      <c r="N307" s="107"/>
      <c r="O307" s="106">
        <f>N307*C307</f>
        <v>0</v>
      </c>
      <c r="P307" s="107"/>
      <c r="Q307" s="108"/>
      <c r="R307" s="107" t="s">
        <v>108</v>
      </c>
      <c r="S307" s="107" t="s">
        <v>108</v>
      </c>
      <c r="T307" s="107"/>
      <c r="U307" s="107" t="s">
        <v>100</v>
      </c>
    </row>
    <row r="308" spans="1:23" hidden="1">
      <c r="A308" s="195">
        <v>9</v>
      </c>
      <c r="B308" s="10" t="s">
        <v>3</v>
      </c>
      <c r="C308" s="87">
        <v>1</v>
      </c>
      <c r="D308" s="86">
        <v>48</v>
      </c>
      <c r="E308" s="86">
        <f>D308*C308</f>
        <v>48</v>
      </c>
      <c r="F308" s="86">
        <v>600</v>
      </c>
      <c r="G308" s="86">
        <v>700</v>
      </c>
      <c r="H308" s="86" t="s">
        <v>0</v>
      </c>
      <c r="I308" s="86"/>
      <c r="J308" s="86" t="s">
        <v>270</v>
      </c>
      <c r="K308" s="87">
        <v>1</v>
      </c>
      <c r="L308" s="239"/>
      <c r="M308" s="89"/>
      <c r="N308" s="105"/>
      <c r="O308" s="108"/>
      <c r="Q308" s="108"/>
      <c r="R308" s="105" t="s">
        <v>108</v>
      </c>
      <c r="S308" s="105" t="s">
        <v>108</v>
      </c>
      <c r="T308" s="105"/>
      <c r="U308" s="105" t="s">
        <v>100</v>
      </c>
    </row>
    <row r="309" spans="1:23" hidden="1">
      <c r="A309" s="195" t="s">
        <v>309</v>
      </c>
      <c r="B309" s="10" t="s">
        <v>303</v>
      </c>
      <c r="C309" s="87">
        <v>1</v>
      </c>
      <c r="D309" s="86"/>
      <c r="E309" s="86"/>
      <c r="F309" s="204">
        <v>512</v>
      </c>
      <c r="G309" s="196">
        <v>400</v>
      </c>
      <c r="H309" s="196">
        <v>343</v>
      </c>
      <c r="I309" s="118" t="s">
        <v>365</v>
      </c>
      <c r="J309" s="144" t="s">
        <v>366</v>
      </c>
      <c r="K309" s="87">
        <v>1</v>
      </c>
      <c r="L309" s="239"/>
      <c r="M309" s="89"/>
      <c r="N309" s="105"/>
      <c r="O309" s="108"/>
      <c r="P309" s="1"/>
      <c r="Q309" s="1"/>
      <c r="R309" s="105"/>
      <c r="S309" s="105"/>
      <c r="T309" s="105"/>
      <c r="U309" s="105" t="s">
        <v>103</v>
      </c>
    </row>
    <row r="310" spans="1:23" hidden="1">
      <c r="A310" s="195">
        <v>10</v>
      </c>
      <c r="B310" s="14" t="s">
        <v>386</v>
      </c>
      <c r="C310" s="87">
        <v>1</v>
      </c>
      <c r="D310" s="86"/>
      <c r="E310" s="86"/>
      <c r="F310" s="204">
        <v>900</v>
      </c>
      <c r="G310" s="196">
        <v>700</v>
      </c>
      <c r="H310" s="199" t="s">
        <v>0</v>
      </c>
      <c r="I310" s="118"/>
      <c r="J310" s="86" t="s">
        <v>270</v>
      </c>
      <c r="K310" s="87">
        <v>1</v>
      </c>
      <c r="L310" s="239"/>
      <c r="M310" s="89"/>
      <c r="N310" s="197"/>
      <c r="O310" s="176"/>
      <c r="P310" s="1"/>
      <c r="Q310" s="1"/>
      <c r="R310" s="105"/>
      <c r="S310" s="105"/>
      <c r="T310" s="105"/>
      <c r="U310" s="105"/>
    </row>
    <row r="311" spans="1:23" s="2" customFormat="1" hidden="1">
      <c r="A311" s="195">
        <v>11</v>
      </c>
      <c r="B311" s="4" t="s">
        <v>60</v>
      </c>
      <c r="C311" s="87">
        <v>1</v>
      </c>
      <c r="D311" s="92">
        <v>28</v>
      </c>
      <c r="E311" s="86">
        <f>D311*C311</f>
        <v>28</v>
      </c>
      <c r="F311" s="86">
        <v>1500</v>
      </c>
      <c r="G311" s="86">
        <v>300</v>
      </c>
      <c r="H311" s="86">
        <v>375</v>
      </c>
      <c r="I311" s="86"/>
      <c r="J311" s="86" t="s">
        <v>270</v>
      </c>
      <c r="K311" s="87">
        <v>1</v>
      </c>
      <c r="L311" s="239"/>
      <c r="M311" s="89"/>
      <c r="N311" s="107"/>
      <c r="O311" s="108"/>
      <c r="R311" s="107"/>
      <c r="S311" s="107"/>
      <c r="T311" s="107"/>
      <c r="U311" s="107"/>
    </row>
    <row r="312" spans="1:23" hidden="1">
      <c r="A312" s="195">
        <v>12</v>
      </c>
      <c r="B312" s="10" t="s">
        <v>387</v>
      </c>
      <c r="C312" s="87">
        <v>1</v>
      </c>
      <c r="D312" s="86">
        <v>150</v>
      </c>
      <c r="E312" s="86">
        <f>D312*C312</f>
        <v>150</v>
      </c>
      <c r="F312" s="86">
        <f>27/12*300</f>
        <v>675</v>
      </c>
      <c r="G312" s="86">
        <f>32/12*300</f>
        <v>800</v>
      </c>
      <c r="H312" s="86">
        <f>79/12*300</f>
        <v>1975</v>
      </c>
      <c r="I312" s="86" t="s">
        <v>276</v>
      </c>
      <c r="J312" s="86" t="s">
        <v>289</v>
      </c>
      <c r="K312" s="87">
        <v>1</v>
      </c>
      <c r="L312" s="239" t="s">
        <v>244</v>
      </c>
      <c r="M312" s="89"/>
      <c r="N312" s="105">
        <v>0.6</v>
      </c>
      <c r="O312" s="108">
        <f>N312*K312</f>
        <v>0.6</v>
      </c>
      <c r="Q312" s="108"/>
      <c r="R312" s="105"/>
      <c r="S312" s="105"/>
      <c r="T312" s="105"/>
      <c r="U312" s="105"/>
    </row>
    <row r="313" spans="1:23" hidden="1">
      <c r="A313" s="195">
        <v>13</v>
      </c>
      <c r="B313" s="10" t="s">
        <v>130</v>
      </c>
      <c r="C313" s="87">
        <v>1</v>
      </c>
      <c r="D313" s="86">
        <v>150</v>
      </c>
      <c r="E313" s="86">
        <f>D313*C313</f>
        <v>150</v>
      </c>
      <c r="F313" s="86">
        <f>27/12*300</f>
        <v>675</v>
      </c>
      <c r="G313" s="86">
        <f>32/12*300</f>
        <v>800</v>
      </c>
      <c r="H313" s="86">
        <f>79/12*300</f>
        <v>1975</v>
      </c>
      <c r="I313" s="86" t="s">
        <v>276</v>
      </c>
      <c r="J313" s="86" t="s">
        <v>289</v>
      </c>
      <c r="K313" s="87">
        <v>1</v>
      </c>
      <c r="L313" s="239" t="s">
        <v>244</v>
      </c>
      <c r="M313" s="89"/>
      <c r="N313" s="105">
        <v>0.6</v>
      </c>
      <c r="O313" s="108">
        <f>N313*K313</f>
        <v>0.6</v>
      </c>
      <c r="Q313" s="108"/>
      <c r="R313" s="105"/>
      <c r="S313" s="105"/>
      <c r="T313" s="105"/>
      <c r="U313" s="105"/>
    </row>
    <row r="314" spans="1:23" hidden="1">
      <c r="A314" s="195">
        <v>14</v>
      </c>
      <c r="B314" s="16" t="s">
        <v>119</v>
      </c>
      <c r="C314" s="87">
        <v>1</v>
      </c>
      <c r="D314" s="86">
        <v>0.25</v>
      </c>
      <c r="E314" s="157">
        <f>D314*C314</f>
        <v>0.25</v>
      </c>
      <c r="F314" s="157"/>
      <c r="G314" s="157"/>
      <c r="H314" s="157"/>
      <c r="I314" s="157"/>
      <c r="J314" s="157" t="s">
        <v>300</v>
      </c>
      <c r="K314" s="87">
        <v>1</v>
      </c>
      <c r="L314" s="272"/>
      <c r="M314" s="158"/>
      <c r="N314" s="105">
        <v>0.25</v>
      </c>
      <c r="O314" s="108">
        <f>N314*K314</f>
        <v>0.25</v>
      </c>
      <c r="Q314" s="108"/>
      <c r="R314" s="3"/>
      <c r="S314" s="3"/>
      <c r="T314" s="1"/>
      <c r="U314" s="1"/>
    </row>
    <row r="315" spans="1:23" ht="87.45" hidden="1">
      <c r="A315" s="195">
        <v>15</v>
      </c>
      <c r="B315" s="10" t="s">
        <v>171</v>
      </c>
      <c r="C315" s="87">
        <v>1</v>
      </c>
      <c r="D315" s="86"/>
      <c r="E315" s="86"/>
      <c r="F315" s="86">
        <v>576</v>
      </c>
      <c r="G315" s="86">
        <v>604</v>
      </c>
      <c r="H315" s="86">
        <v>820</v>
      </c>
      <c r="I315" s="86" t="s">
        <v>235</v>
      </c>
      <c r="J315" s="86" t="s">
        <v>248</v>
      </c>
      <c r="K315" s="87">
        <v>1</v>
      </c>
      <c r="L315" s="239"/>
      <c r="M315" s="88" t="s">
        <v>331</v>
      </c>
      <c r="P315" s="105">
        <v>5.9</v>
      </c>
      <c r="Q315" s="108">
        <f>P315*K315</f>
        <v>5.9</v>
      </c>
      <c r="R315" s="105" t="s">
        <v>99</v>
      </c>
      <c r="S315" s="105"/>
      <c r="T315" s="105"/>
      <c r="U315" s="105" t="s">
        <v>100</v>
      </c>
    </row>
    <row r="316" spans="1:23" s="132" customFormat="1" hidden="1">
      <c r="A316" s="195" t="s">
        <v>388</v>
      </c>
      <c r="B316" s="115" t="s">
        <v>167</v>
      </c>
      <c r="C316" s="122">
        <v>1</v>
      </c>
      <c r="D316" s="121"/>
      <c r="E316" s="121"/>
      <c r="F316" s="211"/>
      <c r="G316" s="212"/>
      <c r="H316" s="212"/>
      <c r="I316" s="130" t="s">
        <v>365</v>
      </c>
      <c r="J316" s="212" t="s">
        <v>366</v>
      </c>
      <c r="K316" s="122">
        <v>1</v>
      </c>
      <c r="L316" s="249"/>
      <c r="M316" s="128"/>
      <c r="N316" s="120"/>
      <c r="O316" s="125"/>
      <c r="R316" s="120"/>
      <c r="S316" s="120"/>
      <c r="T316" s="120"/>
      <c r="U316" s="120" t="s">
        <v>103</v>
      </c>
    </row>
    <row r="317" spans="1:23" s="2" customFormat="1" ht="31.75" hidden="1">
      <c r="A317" s="195">
        <v>16</v>
      </c>
      <c r="B317" s="4" t="s">
        <v>405</v>
      </c>
      <c r="C317" s="87">
        <v>1</v>
      </c>
      <c r="D317" s="92"/>
      <c r="E317" s="86"/>
      <c r="F317" s="86">
        <v>1600</v>
      </c>
      <c r="G317" s="86">
        <v>750</v>
      </c>
      <c r="H317" s="86" t="s">
        <v>0</v>
      </c>
      <c r="I317" s="86"/>
      <c r="J317" s="86" t="s">
        <v>270</v>
      </c>
      <c r="K317" s="87">
        <v>1</v>
      </c>
      <c r="L317" s="239"/>
      <c r="M317" s="89"/>
      <c r="N317" s="107"/>
      <c r="O317" s="108"/>
      <c r="R317" s="107" t="s">
        <v>108</v>
      </c>
      <c r="S317" s="107" t="s">
        <v>108</v>
      </c>
      <c r="T317" s="107"/>
      <c r="U317" s="107" t="s">
        <v>100</v>
      </c>
      <c r="V317" s="11"/>
      <c r="W317" s="11"/>
    </row>
    <row r="318" spans="1:23" hidden="1">
      <c r="A318" s="195" t="s">
        <v>304</v>
      </c>
      <c r="B318" s="10" t="s">
        <v>303</v>
      </c>
      <c r="C318" s="87">
        <v>1</v>
      </c>
      <c r="D318" s="86"/>
      <c r="E318" s="86"/>
      <c r="F318" s="213">
        <v>612</v>
      </c>
      <c r="G318" s="1">
        <v>437</v>
      </c>
      <c r="H318" s="214">
        <v>412</v>
      </c>
      <c r="I318" s="118" t="s">
        <v>365</v>
      </c>
      <c r="J318" s="144" t="s">
        <v>369</v>
      </c>
      <c r="K318" s="87">
        <v>1</v>
      </c>
      <c r="L318" s="239"/>
      <c r="M318" s="89"/>
      <c r="N318" s="105"/>
      <c r="O318" s="108"/>
      <c r="P318" s="1"/>
      <c r="Q318" s="1"/>
      <c r="R318" s="105"/>
      <c r="S318" s="105"/>
      <c r="T318" s="105"/>
      <c r="U318" s="105" t="s">
        <v>103</v>
      </c>
    </row>
    <row r="319" spans="1:23" hidden="1">
      <c r="A319" s="195" t="s">
        <v>403</v>
      </c>
      <c r="B319" s="10" t="s">
        <v>404</v>
      </c>
      <c r="C319" s="87">
        <v>1</v>
      </c>
      <c r="D319" s="86">
        <v>48</v>
      </c>
      <c r="E319" s="86">
        <f>D319*C319</f>
        <v>48</v>
      </c>
      <c r="F319" s="86">
        <v>600</v>
      </c>
      <c r="G319" s="86">
        <v>700</v>
      </c>
      <c r="H319" s="86" t="s">
        <v>0</v>
      </c>
      <c r="I319" s="86"/>
      <c r="J319" s="86" t="s">
        <v>270</v>
      </c>
      <c r="K319" s="87">
        <v>1</v>
      </c>
      <c r="L319" s="239"/>
      <c r="M319" s="89"/>
      <c r="N319" s="105"/>
      <c r="O319" s="108"/>
      <c r="Q319" s="108"/>
      <c r="R319" s="105" t="s">
        <v>108</v>
      </c>
      <c r="S319" s="105" t="s">
        <v>108</v>
      </c>
      <c r="T319" s="105"/>
      <c r="U319" s="105" t="s">
        <v>100</v>
      </c>
    </row>
    <row r="320" spans="1:23" hidden="1">
      <c r="A320" s="200">
        <v>17</v>
      </c>
      <c r="B320" s="25" t="s">
        <v>148</v>
      </c>
      <c r="C320" s="182">
        <v>1</v>
      </c>
      <c r="D320" s="209"/>
      <c r="E320" s="181" t="s">
        <v>189</v>
      </c>
      <c r="F320" s="181"/>
      <c r="G320" s="181"/>
      <c r="H320" s="181"/>
      <c r="I320" s="181"/>
      <c r="J320" s="181"/>
      <c r="K320" s="182">
        <v>1</v>
      </c>
      <c r="L320" s="276"/>
      <c r="M320" s="183"/>
      <c r="N320" s="104"/>
      <c r="O320" s="108"/>
      <c r="Q320" s="108"/>
      <c r="R320" s="104" t="s">
        <v>108</v>
      </c>
      <c r="S320" s="108" t="s">
        <v>108</v>
      </c>
      <c r="T320" s="26"/>
      <c r="U320" s="2"/>
    </row>
    <row r="321" spans="1:45" s="73" customFormat="1" ht="20.6" hidden="1">
      <c r="A321" s="65"/>
      <c r="B321" s="112" t="s">
        <v>178</v>
      </c>
      <c r="C321" s="69"/>
      <c r="D321" s="67"/>
      <c r="E321" s="67"/>
      <c r="F321" s="67"/>
      <c r="G321" s="67"/>
      <c r="H321" s="67"/>
      <c r="I321" s="67"/>
      <c r="J321" s="67"/>
      <c r="K321" s="69"/>
      <c r="L321" s="269"/>
      <c r="M321" s="70"/>
      <c r="N321" s="65"/>
      <c r="O321" s="71"/>
      <c r="R321" s="65"/>
      <c r="S321" s="65"/>
      <c r="T321" s="65"/>
      <c r="U321" s="6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s="188" customFormat="1" hidden="1">
      <c r="A322" s="185">
        <v>1</v>
      </c>
      <c r="B322" s="184" t="s">
        <v>167</v>
      </c>
      <c r="C322" s="189">
        <v>0</v>
      </c>
      <c r="D322" s="210">
        <v>75</v>
      </c>
      <c r="E322" s="210">
        <f>D322*C322</f>
        <v>0</v>
      </c>
      <c r="F322" s="189">
        <v>0</v>
      </c>
      <c r="G322" s="189">
        <v>0</v>
      </c>
      <c r="H322" s="189">
        <v>0</v>
      </c>
      <c r="I322" s="189">
        <v>0</v>
      </c>
      <c r="J322" s="189">
        <v>0</v>
      </c>
      <c r="K322" s="189">
        <v>0</v>
      </c>
      <c r="L322" s="248" t="s">
        <v>277</v>
      </c>
      <c r="M322" s="190"/>
      <c r="N322" s="185"/>
      <c r="O322" s="186"/>
      <c r="P322" s="187"/>
      <c r="Q322" s="186"/>
      <c r="R322" s="185"/>
      <c r="S322" s="185"/>
      <c r="T322" s="185"/>
      <c r="U322" s="185"/>
    </row>
    <row r="323" spans="1:45" hidden="1">
      <c r="A323" s="107">
        <v>2</v>
      </c>
      <c r="B323" s="10" t="s">
        <v>179</v>
      </c>
      <c r="C323" s="87">
        <v>1</v>
      </c>
      <c r="D323" s="86"/>
      <c r="E323" s="86"/>
      <c r="F323" s="86"/>
      <c r="G323" s="86"/>
      <c r="H323" s="86"/>
      <c r="I323" s="86"/>
      <c r="J323" s="86"/>
      <c r="K323" s="87">
        <v>1</v>
      </c>
      <c r="L323" s="239"/>
      <c r="M323" s="89"/>
      <c r="N323" s="105">
        <v>0.5</v>
      </c>
      <c r="O323" s="108">
        <f>N323*K323</f>
        <v>0.5</v>
      </c>
      <c r="Q323" s="108"/>
      <c r="R323" s="107"/>
      <c r="S323" s="105"/>
      <c r="T323" s="105" t="s">
        <v>108</v>
      </c>
      <c r="U323" s="105" t="s">
        <v>100</v>
      </c>
    </row>
    <row r="324" spans="1:45" hidden="1">
      <c r="A324" s="105" t="s">
        <v>5</v>
      </c>
      <c r="B324" s="10" t="s">
        <v>160</v>
      </c>
      <c r="C324" s="87">
        <v>2</v>
      </c>
      <c r="D324" s="86">
        <v>70</v>
      </c>
      <c r="E324" s="86">
        <f t="shared" ref="E324:E330" si="10">D324*C324</f>
        <v>140</v>
      </c>
      <c r="F324" s="86"/>
      <c r="G324" s="86"/>
      <c r="H324" s="86"/>
      <c r="I324" s="86"/>
      <c r="J324" s="86"/>
      <c r="K324" s="87">
        <v>2</v>
      </c>
      <c r="L324" s="239"/>
      <c r="M324" s="89"/>
      <c r="N324" s="105"/>
      <c r="O324" s="108"/>
      <c r="Q324" s="108"/>
      <c r="R324" s="105"/>
      <c r="S324" s="105"/>
      <c r="T324" s="105"/>
      <c r="U324" s="105"/>
    </row>
    <row r="325" spans="1:45" hidden="1">
      <c r="A325" s="105">
        <v>3</v>
      </c>
      <c r="B325" s="10" t="s">
        <v>181</v>
      </c>
      <c r="C325" s="87">
        <v>1</v>
      </c>
      <c r="D325" s="86">
        <v>60</v>
      </c>
      <c r="E325" s="86">
        <f t="shared" si="10"/>
        <v>60</v>
      </c>
      <c r="F325" s="86">
        <v>593</v>
      </c>
      <c r="G325" s="86">
        <v>600</v>
      </c>
      <c r="H325" s="86">
        <v>670</v>
      </c>
      <c r="I325" s="86" t="s">
        <v>239</v>
      </c>
      <c r="J325" s="86" t="s">
        <v>240</v>
      </c>
      <c r="K325" s="87">
        <v>1</v>
      </c>
      <c r="L325" s="239"/>
      <c r="M325" s="89"/>
      <c r="N325" s="96">
        <v>2.8</v>
      </c>
      <c r="O325" s="97">
        <f>N325*K325</f>
        <v>2.8</v>
      </c>
      <c r="Q325" s="108"/>
      <c r="R325" s="105"/>
      <c r="S325" s="105"/>
      <c r="T325" s="105" t="s">
        <v>108</v>
      </c>
      <c r="U325" s="105" t="s">
        <v>100</v>
      </c>
    </row>
    <row r="326" spans="1:45" s="132" customFormat="1" hidden="1">
      <c r="A326" s="120">
        <v>4</v>
      </c>
      <c r="B326" s="115" t="s">
        <v>371</v>
      </c>
      <c r="C326" s="122"/>
      <c r="D326" s="121">
        <v>80</v>
      </c>
      <c r="E326" s="121">
        <f t="shared" si="10"/>
        <v>0</v>
      </c>
      <c r="F326" s="121">
        <v>316</v>
      </c>
      <c r="G326" s="121">
        <v>316</v>
      </c>
      <c r="H326" s="121"/>
      <c r="I326" s="121" t="s">
        <v>203</v>
      </c>
      <c r="J326" s="191" t="s">
        <v>310</v>
      </c>
      <c r="K326" s="122"/>
      <c r="L326" s="249"/>
      <c r="M326" s="128"/>
      <c r="N326" s="120"/>
      <c r="O326" s="125">
        <f>N326*K326</f>
        <v>0</v>
      </c>
      <c r="P326" s="165"/>
      <c r="Q326" s="125"/>
      <c r="R326" s="120"/>
      <c r="S326" s="120"/>
      <c r="T326" s="120"/>
      <c r="U326" s="120" t="s">
        <v>100</v>
      </c>
    </row>
    <row r="327" spans="1:45" s="132" customFormat="1" hidden="1">
      <c r="A327" s="120">
        <v>5</v>
      </c>
      <c r="B327" s="115" t="s">
        <v>372</v>
      </c>
      <c r="C327" s="122"/>
      <c r="D327" s="121">
        <v>60</v>
      </c>
      <c r="E327" s="121">
        <f t="shared" si="10"/>
        <v>0</v>
      </c>
      <c r="F327" s="121"/>
      <c r="G327" s="121"/>
      <c r="H327" s="121"/>
      <c r="I327" s="121"/>
      <c r="J327" s="121" t="s">
        <v>270</v>
      </c>
      <c r="K327" s="122"/>
      <c r="L327" s="249"/>
      <c r="M327" s="128"/>
      <c r="N327" s="120"/>
      <c r="O327" s="125">
        <f>N327*K327</f>
        <v>0</v>
      </c>
      <c r="P327" s="165"/>
      <c r="Q327" s="125"/>
      <c r="R327" s="120"/>
      <c r="S327" s="120"/>
      <c r="T327" s="120"/>
      <c r="U327" s="120" t="s">
        <v>100</v>
      </c>
    </row>
    <row r="328" spans="1:45" hidden="1">
      <c r="A328" s="105">
        <v>6</v>
      </c>
      <c r="B328" s="10" t="s">
        <v>167</v>
      </c>
      <c r="C328" s="87">
        <v>0</v>
      </c>
      <c r="D328" s="86">
        <v>12</v>
      </c>
      <c r="E328" s="86">
        <f t="shared" si="10"/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277"/>
      <c r="M328" s="160"/>
      <c r="N328" s="105"/>
      <c r="O328" s="108"/>
      <c r="Q328" s="108"/>
      <c r="R328" s="105"/>
      <c r="S328" s="105"/>
      <c r="T328" s="105"/>
      <c r="U328" s="105"/>
    </row>
    <row r="329" spans="1:45" hidden="1">
      <c r="A329" s="105">
        <v>7</v>
      </c>
      <c r="B329" s="10" t="s">
        <v>204</v>
      </c>
      <c r="C329" s="87">
        <v>1</v>
      </c>
      <c r="D329" s="86">
        <v>40</v>
      </c>
      <c r="E329" s="86">
        <f t="shared" si="10"/>
        <v>40</v>
      </c>
      <c r="F329" s="86"/>
      <c r="G329" s="86"/>
      <c r="H329" s="86"/>
      <c r="I329" s="86"/>
      <c r="J329" s="86"/>
      <c r="K329" s="87">
        <v>1</v>
      </c>
      <c r="L329" s="239"/>
      <c r="M329" s="89"/>
      <c r="N329" s="105">
        <v>0.99</v>
      </c>
      <c r="O329" s="108">
        <f>N329*K329</f>
        <v>0.99</v>
      </c>
      <c r="Q329" s="108"/>
      <c r="R329" s="105"/>
      <c r="S329" s="105"/>
      <c r="T329" s="105"/>
      <c r="U329" s="105"/>
    </row>
    <row r="330" spans="1:45" hidden="1">
      <c r="A330" s="105">
        <v>8</v>
      </c>
      <c r="B330" s="10" t="s">
        <v>167</v>
      </c>
      <c r="C330" s="87">
        <v>0</v>
      </c>
      <c r="D330" s="86">
        <v>53</v>
      </c>
      <c r="E330" s="86">
        <f t="shared" si="10"/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87">
        <v>0</v>
      </c>
      <c r="L330" s="239">
        <v>0</v>
      </c>
      <c r="M330" s="89"/>
      <c r="N330" s="105"/>
      <c r="O330" s="108"/>
      <c r="Q330" s="108"/>
      <c r="R330" s="105"/>
      <c r="S330" s="105"/>
      <c r="T330" s="105"/>
      <c r="U330" s="105"/>
    </row>
    <row r="331" spans="1:45" ht="29.15" hidden="1">
      <c r="B331" s="100" t="s">
        <v>342</v>
      </c>
      <c r="C331" s="22"/>
      <c r="F331" s="167"/>
      <c r="G331" s="22"/>
      <c r="H331" s="22"/>
      <c r="I331" s="22"/>
      <c r="J331" s="22"/>
      <c r="K331" s="22"/>
      <c r="L331" s="101"/>
      <c r="M331" s="102" t="s">
        <v>345</v>
      </c>
      <c r="N331" s="1"/>
      <c r="O331" s="1"/>
      <c r="P331" s="1"/>
      <c r="Q331" s="1"/>
      <c r="R331" s="1"/>
      <c r="S331" s="1"/>
      <c r="T331" s="1"/>
      <c r="U331" s="1"/>
    </row>
    <row r="332" spans="1:45" hidden="1">
      <c r="A332" s="22">
        <v>1</v>
      </c>
      <c r="B332" s="1" t="s">
        <v>384</v>
      </c>
      <c r="C332" s="22">
        <v>1</v>
      </c>
      <c r="F332" s="167"/>
      <c r="G332" s="22"/>
      <c r="H332" s="22"/>
      <c r="I332" s="22"/>
      <c r="J332" s="22"/>
      <c r="K332" s="22"/>
      <c r="L332" s="101"/>
      <c r="M332" s="101"/>
      <c r="N332" s="1"/>
      <c r="O332" s="1"/>
      <c r="P332" s="1"/>
      <c r="Q332" s="1"/>
      <c r="R332" s="1"/>
      <c r="S332" s="1"/>
      <c r="T332" s="1"/>
      <c r="U332" s="1"/>
    </row>
    <row r="333" spans="1:45" hidden="1">
      <c r="A333" s="216"/>
      <c r="B333" s="217"/>
      <c r="C333" s="218"/>
      <c r="D333" s="219"/>
      <c r="E333" s="219"/>
      <c r="F333" s="219"/>
      <c r="G333" s="219"/>
      <c r="H333" s="219"/>
      <c r="I333" s="219"/>
      <c r="J333" s="219"/>
      <c r="K333" s="218"/>
      <c r="L333" s="278"/>
      <c r="M333" s="220"/>
      <c r="N333" s="221"/>
      <c r="O333" s="222"/>
      <c r="Q333" s="222"/>
      <c r="R333" s="223"/>
      <c r="S333" s="223"/>
      <c r="T333" s="223"/>
      <c r="U333" s="223"/>
    </row>
    <row r="334" spans="1:45" s="99" customFormat="1" ht="30.9">
      <c r="A334" s="224" t="s">
        <v>180</v>
      </c>
      <c r="B334" s="225"/>
      <c r="C334" s="226"/>
      <c r="D334" s="227"/>
      <c r="E334" s="227"/>
      <c r="F334" s="227"/>
      <c r="G334" s="227"/>
      <c r="H334" s="227"/>
      <c r="I334" s="227"/>
      <c r="J334" s="227"/>
      <c r="K334" s="226"/>
      <c r="L334" s="250"/>
      <c r="M334" s="228"/>
      <c r="N334" s="225"/>
      <c r="O334" s="85"/>
      <c r="P334" s="95"/>
      <c r="Q334" s="85"/>
      <c r="R334" s="225"/>
      <c r="S334" s="225"/>
      <c r="T334" s="225"/>
      <c r="U334" s="225"/>
    </row>
    <row r="335" spans="1:45" s="73" customFormat="1" ht="20.6">
      <c r="A335" s="65"/>
      <c r="B335" s="113" t="s">
        <v>18</v>
      </c>
      <c r="C335" s="69"/>
      <c r="D335" s="67"/>
      <c r="E335" s="67"/>
      <c r="F335" s="67"/>
      <c r="G335" s="67"/>
      <c r="H335" s="67"/>
      <c r="I335" s="67"/>
      <c r="J335" s="67"/>
      <c r="K335" s="69"/>
      <c r="L335" s="269"/>
      <c r="M335" s="70"/>
      <c r="N335" s="65"/>
      <c r="O335" s="71"/>
      <c r="P335" s="72"/>
      <c r="Q335" s="72"/>
      <c r="R335" s="65"/>
      <c r="S335" s="65"/>
      <c r="T335" s="65"/>
      <c r="U335" s="6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42.75">
      <c r="A336" s="198">
        <v>1</v>
      </c>
      <c r="B336" s="10" t="s">
        <v>175</v>
      </c>
      <c r="C336" s="105">
        <v>2</v>
      </c>
      <c r="D336" s="105">
        <v>100</v>
      </c>
      <c r="E336" s="105">
        <f>D336*C336</f>
        <v>200</v>
      </c>
      <c r="F336" s="105">
        <v>436</v>
      </c>
      <c r="G336" s="105">
        <v>534</v>
      </c>
      <c r="H336" s="105">
        <v>700</v>
      </c>
      <c r="I336" s="105" t="s">
        <v>427</v>
      </c>
      <c r="J336" s="105" t="s">
        <v>245</v>
      </c>
      <c r="K336" s="87"/>
      <c r="L336" s="239"/>
      <c r="M336" s="88" t="s">
        <v>333</v>
      </c>
      <c r="N336" s="105">
        <v>2.1</v>
      </c>
      <c r="O336" s="108">
        <f>N336*K336</f>
        <v>0</v>
      </c>
      <c r="P336" s="105"/>
      <c r="Q336" s="108"/>
      <c r="R336" s="105" t="s">
        <v>99</v>
      </c>
      <c r="S336" s="105"/>
      <c r="T336" s="105"/>
      <c r="U336" s="105" t="s">
        <v>111</v>
      </c>
      <c r="V336" s="90" t="str">
        <f>CONCATENATE(B$2," ",B336," ",F$2," ",F336," ",G336," ",H336,I$2," ",I336," ",J$2," ",J336)</f>
        <v>DESCRIPTION OF EQUIPMENTS U.C.GLASS WASHER OVERALL SIZES IN MM                                     ( Length x Width/Depth x Ht) 436 534 700MAKE Hobart/ Equivalent MODEL G - 404</v>
      </c>
    </row>
    <row r="337" spans="1:45" s="2" customFormat="1" ht="126.9">
      <c r="A337" s="195">
        <v>2</v>
      </c>
      <c r="B337" s="10" t="s">
        <v>176</v>
      </c>
      <c r="C337" s="105">
        <v>2</v>
      </c>
      <c r="D337" s="105">
        <v>45</v>
      </c>
      <c r="E337" s="105">
        <f t="shared" ref="E337" si="11">D337*C337</f>
        <v>90</v>
      </c>
      <c r="F337" s="105">
        <v>500</v>
      </c>
      <c r="G337" s="105">
        <v>580</v>
      </c>
      <c r="H337" s="105">
        <v>750</v>
      </c>
      <c r="I337" s="105" t="s">
        <v>242</v>
      </c>
      <c r="J337" s="105" t="s">
        <v>243</v>
      </c>
      <c r="K337" s="87"/>
      <c r="L337" s="239"/>
      <c r="M337" s="89"/>
      <c r="N337" s="105">
        <v>0.5</v>
      </c>
      <c r="O337" s="108">
        <f>N337*K337</f>
        <v>0</v>
      </c>
      <c r="P337" s="103"/>
      <c r="Q337" s="103"/>
      <c r="R337" s="105"/>
      <c r="S337" s="105"/>
      <c r="T337" s="105" t="s">
        <v>99</v>
      </c>
      <c r="U337" s="105" t="s">
        <v>111</v>
      </c>
      <c r="V337" s="90" t="str">
        <f t="shared" ref="V337:V379" si="12">CONCATENATE(B$2," ",B337," ",F$2," ",F337," ",G337," ",H337,I$2," ",I337," ",J$2," ",J337)</f>
        <v>DESCRIPTION OF EQUIPMENTS U.C.ICE CUBE MACHINE OVERALL SIZES IN MM                                     ( Length x Width/Depth x Ht) 500 580 750MAKE Hoshizaki MODEL SRM45</v>
      </c>
    </row>
    <row r="338" spans="1:45" ht="126.9">
      <c r="A338" s="195">
        <v>3</v>
      </c>
      <c r="B338" s="10" t="s">
        <v>172</v>
      </c>
      <c r="C338" s="105">
        <v>1</v>
      </c>
      <c r="D338" s="105">
        <v>0.8</v>
      </c>
      <c r="E338" s="106">
        <v>0.8</v>
      </c>
      <c r="F338" s="105">
        <v>750</v>
      </c>
      <c r="G338" s="105">
        <v>550</v>
      </c>
      <c r="H338" s="105">
        <v>750</v>
      </c>
      <c r="I338" s="106"/>
      <c r="J338" s="106"/>
      <c r="K338" s="87"/>
      <c r="L338" s="272"/>
      <c r="M338" s="158"/>
      <c r="N338" s="105">
        <v>1.3</v>
      </c>
      <c r="O338" s="108">
        <f>N338*K338</f>
        <v>0</v>
      </c>
      <c r="P338" s="105"/>
      <c r="Q338" s="108"/>
      <c r="R338" s="105"/>
      <c r="S338" s="105"/>
      <c r="T338" s="105"/>
      <c r="U338" s="105"/>
      <c r="V338" s="90" t="str">
        <f t="shared" si="12"/>
        <v xml:space="preserve">DESCRIPTION OF EQUIPMENTS U/C FLASH CHILLER(4Lines) OVERALL SIZES IN MM                                     ( Length x Width/Depth x Ht) 750 550 750MAKE  MODEL </v>
      </c>
    </row>
    <row r="339" spans="1:45" s="2" customFormat="1" ht="126.9">
      <c r="A339" s="195">
        <v>4</v>
      </c>
      <c r="B339" s="10" t="s">
        <v>187</v>
      </c>
      <c r="C339" s="105">
        <v>1</v>
      </c>
      <c r="D339" s="107">
        <v>8</v>
      </c>
      <c r="E339" s="105">
        <f>D339*C339</f>
        <v>8</v>
      </c>
      <c r="F339" s="105">
        <v>600</v>
      </c>
      <c r="G339" s="105">
        <v>200</v>
      </c>
      <c r="H339" s="105">
        <v>350</v>
      </c>
      <c r="I339" s="105" t="s">
        <v>276</v>
      </c>
      <c r="J339" s="105"/>
      <c r="K339" s="87"/>
      <c r="L339" s="239"/>
      <c r="M339" s="89"/>
      <c r="N339" s="107"/>
      <c r="O339" s="108"/>
      <c r="P339" s="103"/>
      <c r="Q339" s="103"/>
      <c r="R339" s="107"/>
      <c r="S339" s="107"/>
      <c r="T339" s="107"/>
      <c r="U339" s="105" t="s">
        <v>100</v>
      </c>
      <c r="V339" s="90" t="str">
        <f t="shared" si="12"/>
        <v xml:space="preserve">DESCRIPTION OF EQUIPMENTS 4 In 1 DRAUGHT BEER TOWER &amp; DRIP TRAY OVERALL SIZES IN MM                                     ( Length x Width/Depth x Ht) 600 200 350MAKE Elanpro MODEL </v>
      </c>
      <c r="W339" s="11"/>
    </row>
    <row r="340" spans="1:45" ht="126.9">
      <c r="A340" s="195">
        <v>6</v>
      </c>
      <c r="B340" s="10" t="s">
        <v>75</v>
      </c>
      <c r="C340" s="105">
        <v>1</v>
      </c>
      <c r="D340" s="105">
        <v>100</v>
      </c>
      <c r="E340" s="105">
        <f>D340*C340</f>
        <v>100</v>
      </c>
      <c r="F340" s="105">
        <v>650</v>
      </c>
      <c r="G340" s="105" t="s">
        <v>76</v>
      </c>
      <c r="H340" s="105">
        <v>850</v>
      </c>
      <c r="I340" s="105"/>
      <c r="J340" s="105" t="s">
        <v>270</v>
      </c>
      <c r="K340" s="87"/>
      <c r="L340" s="239"/>
      <c r="M340" s="89"/>
      <c r="N340" s="105"/>
      <c r="O340" s="108"/>
      <c r="P340" s="105"/>
      <c r="Q340" s="108"/>
      <c r="R340" s="105"/>
      <c r="S340" s="105"/>
      <c r="T340" s="105"/>
      <c r="U340" s="105" t="s">
        <v>100</v>
      </c>
      <c r="V340" s="90" t="str">
        <f t="shared" si="12"/>
        <v>DESCRIPTION OF EQUIPMENTS COCKTAIL STATION WITH SPEED RAIL OVERALL SIZES IN MM                                     ( Length x Width/Depth x Ht) 650 600+100 850MAKE  MODEL Customize</v>
      </c>
    </row>
    <row r="341" spans="1:45" ht="126.9">
      <c r="A341" s="195">
        <v>7</v>
      </c>
      <c r="B341" s="10" t="s">
        <v>173</v>
      </c>
      <c r="C341" s="105">
        <v>1</v>
      </c>
      <c r="D341" s="105">
        <v>9</v>
      </c>
      <c r="E341" s="105">
        <f>D341*C341</f>
        <v>9</v>
      </c>
      <c r="F341" s="105">
        <v>290</v>
      </c>
      <c r="G341" s="105">
        <v>260</v>
      </c>
      <c r="H341" s="105">
        <v>420</v>
      </c>
      <c r="I341" s="105" t="s">
        <v>212</v>
      </c>
      <c r="J341" s="105" t="s">
        <v>213</v>
      </c>
      <c r="K341" s="87"/>
      <c r="L341" s="239"/>
      <c r="M341" s="89"/>
      <c r="N341" s="105">
        <v>1.3</v>
      </c>
      <c r="O341" s="108">
        <f t="shared" ref="O341:O346" si="13">N341*K341</f>
        <v>0</v>
      </c>
      <c r="P341" s="105"/>
      <c r="Q341" s="108"/>
      <c r="R341" s="105"/>
      <c r="S341" s="105"/>
      <c r="T341" s="105"/>
      <c r="U341" s="105"/>
      <c r="V341" s="90" t="str">
        <f t="shared" si="12"/>
        <v>DESCRIPTION OF EQUIPMENTS BAR BLENDER WITH ACOUSTIC ENCLOSURE OVERALL SIZES IN MM                                     ( Length x Width/Depth x Ht) 290 260 420MAKE JTC MODEL TM-800AQ</v>
      </c>
    </row>
    <row r="342" spans="1:45" ht="126.9">
      <c r="A342" s="198">
        <v>9</v>
      </c>
      <c r="B342" s="10" t="s">
        <v>412</v>
      </c>
      <c r="C342" s="105">
        <v>1</v>
      </c>
      <c r="D342" s="105">
        <v>60</v>
      </c>
      <c r="E342" s="105">
        <f>D342*C342</f>
        <v>60</v>
      </c>
      <c r="F342" s="105">
        <v>593</v>
      </c>
      <c r="G342" s="105">
        <v>600</v>
      </c>
      <c r="H342" s="105">
        <v>670</v>
      </c>
      <c r="I342" s="105" t="s">
        <v>394</v>
      </c>
      <c r="J342" s="105" t="s">
        <v>395</v>
      </c>
      <c r="K342" s="87"/>
      <c r="L342" s="239"/>
      <c r="M342" s="89"/>
      <c r="N342" s="96">
        <v>2.8</v>
      </c>
      <c r="O342" s="97">
        <f t="shared" si="13"/>
        <v>0</v>
      </c>
      <c r="P342" s="105"/>
      <c r="Q342" s="108"/>
      <c r="R342" s="105"/>
      <c r="S342" s="105"/>
      <c r="T342" s="105" t="s">
        <v>108</v>
      </c>
      <c r="U342" s="105" t="s">
        <v>100</v>
      </c>
      <c r="V342" s="90" t="str">
        <f t="shared" si="12"/>
        <v>DESCRIPTION OF EQUIPMENTS AUTOMATIC COFFEE MACHINE WITH TWIN HOPPER OVERALL SIZES IN MM                                     ( Length x Width/Depth x Ht) 593 600 670MAKE Nuova Simonelli MODEL Prontobar Touch</v>
      </c>
    </row>
    <row r="343" spans="1:45" ht="126.9">
      <c r="A343" s="195">
        <v>10</v>
      </c>
      <c r="B343" s="10" t="s">
        <v>182</v>
      </c>
      <c r="C343" s="105">
        <v>1</v>
      </c>
      <c r="D343" s="105">
        <v>165</v>
      </c>
      <c r="E343" s="105">
        <f t="shared" ref="E343:E344" si="14">D343*C343</f>
        <v>165</v>
      </c>
      <c r="F343" s="105">
        <v>1800</v>
      </c>
      <c r="G343" s="105">
        <v>600</v>
      </c>
      <c r="H343" s="105">
        <v>850</v>
      </c>
      <c r="I343" s="105" t="s">
        <v>242</v>
      </c>
      <c r="J343" s="105" t="s">
        <v>265</v>
      </c>
      <c r="K343" s="87"/>
      <c r="L343" s="239"/>
      <c r="M343" s="89"/>
      <c r="N343" s="105">
        <v>0.6</v>
      </c>
      <c r="O343" s="108">
        <f t="shared" si="13"/>
        <v>0</v>
      </c>
      <c r="P343" s="105"/>
      <c r="Q343" s="108"/>
      <c r="R343" s="105"/>
      <c r="S343" s="105"/>
      <c r="T343" s="105"/>
      <c r="U343" s="105"/>
      <c r="V343" s="90" t="str">
        <f t="shared" si="12"/>
        <v>DESCRIPTION OF EQUIPMENTS BACK BAR CHILLER 3 DOOR OVERALL SIZES IN MM                                     ( Length x Width/Depth x Ht) 1800 600 850MAKE Hoshizaki MODEL RTW 186 LS4 GD</v>
      </c>
    </row>
    <row r="344" spans="1:45" s="2" customFormat="1" ht="126.9">
      <c r="A344" s="195">
        <v>11</v>
      </c>
      <c r="B344" s="10" t="s">
        <v>174</v>
      </c>
      <c r="C344" s="105">
        <v>2</v>
      </c>
      <c r="D344" s="105">
        <v>75</v>
      </c>
      <c r="E344" s="105">
        <f t="shared" si="14"/>
        <v>150</v>
      </c>
      <c r="F344" s="105">
        <v>595</v>
      </c>
      <c r="G344" s="105">
        <v>575</v>
      </c>
      <c r="H344" s="105">
        <v>820</v>
      </c>
      <c r="I344" s="105" t="s">
        <v>215</v>
      </c>
      <c r="J344" s="105" t="s">
        <v>392</v>
      </c>
      <c r="K344" s="174"/>
      <c r="L344" s="45"/>
      <c r="M344" s="175"/>
      <c r="N344" s="105">
        <v>0.5</v>
      </c>
      <c r="O344" s="108">
        <f t="shared" ref="O344" si="15">N344*K344</f>
        <v>0</v>
      </c>
      <c r="P344" s="103"/>
      <c r="Q344" s="103"/>
      <c r="R344" s="27"/>
      <c r="S344" s="27"/>
      <c r="T344" s="27"/>
      <c r="U344" s="27"/>
      <c r="V344" s="90" t="str">
        <f t="shared" si="12"/>
        <v>DESCRIPTION OF EQUIPMENTS WINE COOLER OVERALL SIZES IN MM                                     ( Length x Width/Depth x Ht) 595 575 820MAKE ELANPRO MODEL EWG 51D</v>
      </c>
    </row>
    <row r="345" spans="1:45" ht="126.9">
      <c r="A345" s="65"/>
      <c r="B345" s="113" t="s">
        <v>420</v>
      </c>
      <c r="C345" s="65"/>
      <c r="D345" s="65"/>
      <c r="E345" s="65"/>
      <c r="F345" s="65"/>
      <c r="G345" s="65"/>
      <c r="H345" s="65"/>
      <c r="I345" s="252" t="s">
        <v>426</v>
      </c>
      <c r="J345" s="65"/>
      <c r="K345" s="65"/>
      <c r="L345" s="279"/>
      <c r="M345" s="65"/>
      <c r="N345" s="65"/>
      <c r="O345" s="65"/>
      <c r="P345" s="65"/>
      <c r="Q345" s="65"/>
      <c r="R345" s="65"/>
      <c r="S345" s="65"/>
      <c r="T345" s="65"/>
      <c r="U345" s="65"/>
      <c r="V345" s="90" t="str">
        <f>CONCATENATE(B$2," ",B345," ",F$2," ",F345," ",G345," ",H345,I$2," ",I345," ",J$2," ",J345)</f>
        <v xml:space="preserve">DESCRIPTION OF EQUIPMENTS BAR STORE/ F&amp;B OFFICE OVERALL SIZES IN MM                                     ( Length x Width/Depth x Ht)   MAKE Part of this area can be comnverted into F&amp;B Office if required MODEL </v>
      </c>
    </row>
    <row r="346" spans="1:45" ht="126.9">
      <c r="A346" s="195">
        <v>12</v>
      </c>
      <c r="B346" s="24" t="s">
        <v>336</v>
      </c>
      <c r="C346" s="105">
        <v>1</v>
      </c>
      <c r="D346" s="105">
        <v>180</v>
      </c>
      <c r="E346" s="105">
        <f t="shared" ref="E346" si="16">D346*C346</f>
        <v>180</v>
      </c>
      <c r="F346" s="105">
        <v>1250</v>
      </c>
      <c r="G346" s="105">
        <v>700</v>
      </c>
      <c r="H346" s="105">
        <v>2050</v>
      </c>
      <c r="I346" s="105"/>
      <c r="J346" s="105" t="s">
        <v>270</v>
      </c>
      <c r="K346" s="87"/>
      <c r="L346" s="239"/>
      <c r="M346" s="89"/>
      <c r="N346" s="105">
        <v>0.8</v>
      </c>
      <c r="O346" s="108">
        <f t="shared" si="13"/>
        <v>0</v>
      </c>
      <c r="P346" s="3"/>
      <c r="Q346" s="3"/>
      <c r="R346" s="105"/>
      <c r="S346" s="105"/>
      <c r="T346" s="105"/>
      <c r="U346" s="105"/>
      <c r="V346" s="90" t="str">
        <f t="shared" si="12"/>
        <v>DESCRIPTION OF EQUIPMENTS 4  DOOR VERTICAL. KEG CHILLER  OVERALL SIZES IN MM                                     ( Length x Width/Depth x Ht) 1250 700 2050MAKE  MODEL Customize</v>
      </c>
    </row>
    <row r="347" spans="1:45" ht="126.9">
      <c r="A347" s="198">
        <v>13</v>
      </c>
      <c r="B347" s="24" t="s">
        <v>391</v>
      </c>
      <c r="C347" s="105">
        <v>1</v>
      </c>
      <c r="D347" s="105"/>
      <c r="E347" s="105"/>
      <c r="F347" s="105">
        <v>1510</v>
      </c>
      <c r="G347" s="105">
        <v>450</v>
      </c>
      <c r="H347" s="105">
        <v>1800</v>
      </c>
      <c r="I347" s="105"/>
      <c r="J347" s="105" t="s">
        <v>270</v>
      </c>
      <c r="K347" s="87"/>
      <c r="L347" s="239"/>
      <c r="M347" s="89"/>
      <c r="N347" s="105"/>
      <c r="O347" s="108"/>
      <c r="P347" s="3"/>
      <c r="Q347" s="3"/>
      <c r="R347" s="105"/>
      <c r="S347" s="105"/>
      <c r="T347" s="105"/>
      <c r="U347" s="105"/>
      <c r="V347" s="90" t="str">
        <f t="shared" si="12"/>
        <v>DESCRIPTION OF EQUIPMENTS LOCKABLE CUPBOARDS OVERALL SIZES IN MM                                     ( Length x Width/Depth x Ht) 1510 450 1800MAKE  MODEL Customize</v>
      </c>
    </row>
    <row r="348" spans="1:45" ht="126.9">
      <c r="A348" s="198">
        <v>15</v>
      </c>
      <c r="B348" s="24" t="s">
        <v>445</v>
      </c>
      <c r="C348" s="105">
        <v>5</v>
      </c>
      <c r="D348" s="105"/>
      <c r="E348" s="105"/>
      <c r="F348" s="105">
        <v>1200</v>
      </c>
      <c r="G348" s="105">
        <v>375</v>
      </c>
      <c r="H348" s="105">
        <v>1800</v>
      </c>
      <c r="I348" s="105"/>
      <c r="J348" s="105" t="s">
        <v>421</v>
      </c>
      <c r="K348" s="87"/>
      <c r="L348" s="239"/>
      <c r="M348" s="89"/>
      <c r="N348" s="105"/>
      <c r="O348" s="108"/>
      <c r="P348" s="3"/>
      <c r="Q348" s="3"/>
      <c r="R348" s="105"/>
      <c r="S348" s="105"/>
      <c r="T348" s="105"/>
      <c r="U348" s="105"/>
      <c r="V348" s="90" t="str">
        <f t="shared" si="12"/>
        <v>DESCRIPTION OF EQUIPMENTS SS SLOTTED ANGLES OVERALL SIZES IN MM                                     ( Length x Width/Depth x Ht) 1200 375 1800MAKE  MODEL Bough out</v>
      </c>
    </row>
    <row r="349" spans="1:45" s="73" customFormat="1" ht="126.9">
      <c r="A349" s="65"/>
      <c r="B349" s="113" t="s">
        <v>43</v>
      </c>
      <c r="C349" s="230"/>
      <c r="D349" s="65"/>
      <c r="E349" s="65"/>
      <c r="F349" s="65"/>
      <c r="G349" s="65"/>
      <c r="H349" s="65"/>
      <c r="I349" s="65"/>
      <c r="J349" s="65"/>
      <c r="K349" s="69"/>
      <c r="L349" s="269"/>
      <c r="M349" s="70"/>
      <c r="N349" s="70"/>
      <c r="O349" s="70"/>
      <c r="P349" s="72"/>
      <c r="Q349" s="72"/>
      <c r="R349" s="65"/>
      <c r="S349" s="65"/>
      <c r="T349" s="65"/>
      <c r="U349" s="65"/>
      <c r="V349" s="90" t="str">
        <f t="shared" si="12"/>
        <v xml:space="preserve">DESCRIPTION OF EQUIPMENTS LIVE KITCHEN 3 OVERALL SIZES IN MM                                     ( Length x Width/Depth x Ht)   MAKE  MODEL </v>
      </c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s="2" customFormat="1" ht="51" customHeight="1">
      <c r="A350" s="255">
        <v>1</v>
      </c>
      <c r="B350" s="256" t="s">
        <v>431</v>
      </c>
      <c r="C350" s="255">
        <v>1</v>
      </c>
      <c r="D350" s="257"/>
      <c r="E350" s="257"/>
      <c r="F350" s="257">
        <v>800</v>
      </c>
      <c r="G350" s="257">
        <v>730</v>
      </c>
      <c r="H350" s="257">
        <v>950</v>
      </c>
      <c r="I350" s="257" t="s">
        <v>246</v>
      </c>
      <c r="J350" s="257" t="s">
        <v>435</v>
      </c>
      <c r="K350" s="258"/>
      <c r="L350" s="259"/>
      <c r="M350" s="260"/>
      <c r="N350" s="255"/>
      <c r="O350" s="261"/>
      <c r="P350" s="257">
        <v>10.4</v>
      </c>
      <c r="Q350" s="262">
        <f>P350*C350</f>
        <v>10.4</v>
      </c>
      <c r="R350" s="257"/>
      <c r="S350" s="257"/>
      <c r="T350" s="257"/>
      <c r="U350" s="257"/>
      <c r="V350" s="90" t="str">
        <f t="shared" si="12"/>
        <v>DESCRIPTION OF EQUIPMENTS 4 ZONE ELECTRIC HOT PLATE (TABLE TOP MODEL ) - ELECTROLUX  OVERALL SIZES IN MM                                     ( Length x Width/Depth x Ht) 800 730 950MAKE Electrolux MODEL 371017 (E7ECEH4Q00)</v>
      </c>
    </row>
    <row r="351" spans="1:45" s="2" customFormat="1" ht="51" customHeight="1">
      <c r="A351" s="255" t="s">
        <v>12</v>
      </c>
      <c r="B351" s="256" t="s">
        <v>436</v>
      </c>
      <c r="C351" s="255">
        <v>1</v>
      </c>
      <c r="D351" s="257"/>
      <c r="E351" s="257"/>
      <c r="F351" s="257">
        <v>850</v>
      </c>
      <c r="G351" s="257">
        <v>800</v>
      </c>
      <c r="H351" s="257">
        <v>600</v>
      </c>
      <c r="I351" s="257"/>
      <c r="J351" s="255" t="s">
        <v>270</v>
      </c>
      <c r="K351" s="258"/>
      <c r="L351" s="259"/>
      <c r="M351" s="260"/>
      <c r="N351" s="255"/>
      <c r="O351" s="261"/>
      <c r="P351" s="257"/>
      <c r="Q351" s="262"/>
      <c r="R351" s="257"/>
      <c r="S351" s="257"/>
      <c r="T351" s="257"/>
      <c r="U351" s="257"/>
      <c r="V351" s="90" t="str">
        <f t="shared" si="12"/>
        <v>DESCRIPTION OF EQUIPMENTS OPEN BASE WITH 1 UNDERSHELF OVERALL SIZES IN MM                                     ( Length x Width/Depth x Ht) 850 800 600MAKE  MODEL Customize</v>
      </c>
    </row>
    <row r="352" spans="1:45" s="2" customFormat="1" ht="126.9">
      <c r="A352" s="195">
        <v>2</v>
      </c>
      <c r="B352" s="4" t="s">
        <v>55</v>
      </c>
      <c r="C352" s="105">
        <v>2</v>
      </c>
      <c r="D352" s="107">
        <v>56</v>
      </c>
      <c r="E352" s="105">
        <f t="shared" ref="E352:E355" si="17">D352*C352</f>
        <v>112</v>
      </c>
      <c r="F352" s="107">
        <v>475</v>
      </c>
      <c r="G352" s="107">
        <v>800</v>
      </c>
      <c r="H352" s="105">
        <v>850</v>
      </c>
      <c r="I352" s="105"/>
      <c r="J352" s="105" t="s">
        <v>270</v>
      </c>
      <c r="K352" s="87"/>
      <c r="L352" s="239"/>
      <c r="M352" s="89"/>
      <c r="N352" s="105">
        <v>0.5</v>
      </c>
      <c r="O352" s="108">
        <f>N352*K352</f>
        <v>0</v>
      </c>
      <c r="P352" s="107"/>
      <c r="Q352" s="108"/>
      <c r="R352" s="107"/>
      <c r="S352" s="107"/>
      <c r="T352" s="107"/>
      <c r="U352" s="107"/>
      <c r="V352" s="90" t="str">
        <f t="shared" si="12"/>
        <v>DESCRIPTION OF EQUIPMENTS REFRIGERATED  BAINE MARIE INSULATED WITH GN PANS OVERALL SIZES IN MM                                     ( Length x Width/Depth x Ht) 475 800 850MAKE  MODEL Customize</v>
      </c>
    </row>
    <row r="353" spans="1:45" s="2" customFormat="1" ht="126.9">
      <c r="A353" s="257">
        <v>3</v>
      </c>
      <c r="B353" s="256" t="s">
        <v>433</v>
      </c>
      <c r="C353" s="255">
        <v>1</v>
      </c>
      <c r="D353" s="257"/>
      <c r="E353" s="255"/>
      <c r="F353" s="255">
        <v>280</v>
      </c>
      <c r="G353" s="255"/>
      <c r="H353" s="255">
        <v>470</v>
      </c>
      <c r="I353" s="255" t="s">
        <v>432</v>
      </c>
      <c r="J353" s="255">
        <v>111600</v>
      </c>
      <c r="K353" s="263"/>
      <c r="L353" s="259"/>
      <c r="M353" s="264"/>
      <c r="N353" s="255">
        <v>1.5</v>
      </c>
      <c r="O353" s="255">
        <f>N353*C353</f>
        <v>1.5</v>
      </c>
      <c r="P353" s="266"/>
      <c r="Q353" s="267"/>
      <c r="R353" s="257"/>
      <c r="S353" s="257"/>
      <c r="T353" s="255"/>
      <c r="U353" s="257"/>
      <c r="V353" s="90" t="str">
        <f t="shared" si="12"/>
        <v>DESCRIPTION OF EQUIPMENTS MILK BOILER , CAPACITY - 5 LTRS  OVERALL SIZES IN MM                                     ( Length x Width/Depth x Ht) 280  470MAKE Pradeep - I brew MODEL 111600</v>
      </c>
    </row>
    <row r="354" spans="1:45" s="2" customFormat="1" ht="126.9">
      <c r="A354" s="257">
        <v>4</v>
      </c>
      <c r="B354" s="256" t="s">
        <v>434</v>
      </c>
      <c r="C354" s="255">
        <v>1</v>
      </c>
      <c r="D354" s="257"/>
      <c r="E354" s="255"/>
      <c r="F354" s="255">
        <v>320</v>
      </c>
      <c r="G354" s="255"/>
      <c r="H354" s="255">
        <v>580</v>
      </c>
      <c r="I354" s="255" t="s">
        <v>432</v>
      </c>
      <c r="J354" s="255">
        <v>111612</v>
      </c>
      <c r="K354" s="263"/>
      <c r="L354" s="259"/>
      <c r="M354" s="264"/>
      <c r="N354" s="255">
        <v>1.5</v>
      </c>
      <c r="O354" s="255">
        <f>N354*C354</f>
        <v>1.5</v>
      </c>
      <c r="P354" s="266"/>
      <c r="Q354" s="267"/>
      <c r="R354" s="257"/>
      <c r="S354" s="257"/>
      <c r="T354" s="255"/>
      <c r="U354" s="257"/>
      <c r="V354" s="90" t="str">
        <f t="shared" si="12"/>
        <v>DESCRIPTION OF EQUIPMENTS MILK BOILER , CAPACITY - 12 LTRS  OVERALL SIZES IN MM                                     ( Length x Width/Depth x Ht) 320  580MAKE Pradeep - I brew MODEL 111612</v>
      </c>
    </row>
    <row r="355" spans="1:45" s="2" customFormat="1" ht="126.9">
      <c r="A355" s="195">
        <v>5</v>
      </c>
      <c r="B355" s="4" t="s">
        <v>121</v>
      </c>
      <c r="C355" s="105">
        <v>1</v>
      </c>
      <c r="D355" s="107">
        <v>159</v>
      </c>
      <c r="E355" s="105">
        <f t="shared" si="17"/>
        <v>159</v>
      </c>
      <c r="F355" s="105">
        <v>800</v>
      </c>
      <c r="G355" s="105">
        <v>800</v>
      </c>
      <c r="H355" s="105">
        <v>850</v>
      </c>
      <c r="I355" s="105" t="s">
        <v>443</v>
      </c>
      <c r="J355" s="105" t="s">
        <v>418</v>
      </c>
      <c r="K355" s="87"/>
      <c r="L355" s="239"/>
      <c r="M355" s="89"/>
      <c r="N355" s="105">
        <v>6</v>
      </c>
      <c r="O355" s="105">
        <v>6</v>
      </c>
      <c r="P355" s="60"/>
      <c r="Q355" s="97">
        <f>P355*K355</f>
        <v>0</v>
      </c>
      <c r="R355" s="107"/>
      <c r="S355" s="107"/>
      <c r="T355" s="107"/>
      <c r="U355" s="107"/>
      <c r="V355" s="90" t="str">
        <f t="shared" si="12"/>
        <v>DESCRIPTION OF EQUIPMENTS ELECTRIC FRY TOP WITH SMOOTH CHROME PLATE OVERALL SIZES IN MM                                     ( Length x Width/Depth x Ht) 800 800 850MAKE Steel Craft/ Equivalent MODEL customize</v>
      </c>
    </row>
    <row r="356" spans="1:45" s="2" customFormat="1" ht="126.9">
      <c r="A356" s="257">
        <v>6</v>
      </c>
      <c r="B356" s="256" t="s">
        <v>302</v>
      </c>
      <c r="C356" s="255">
        <v>1</v>
      </c>
      <c r="D356" s="257"/>
      <c r="E356" s="255"/>
      <c r="F356" s="255">
        <v>1830</v>
      </c>
      <c r="G356" s="255">
        <v>800</v>
      </c>
      <c r="H356" s="255">
        <v>850</v>
      </c>
      <c r="I356" s="255"/>
      <c r="J356" s="255" t="s">
        <v>270</v>
      </c>
      <c r="K356" s="263"/>
      <c r="L356" s="259"/>
      <c r="M356" s="264"/>
      <c r="N356" s="261"/>
      <c r="O356" s="268"/>
      <c r="P356" s="266"/>
      <c r="Q356" s="267"/>
      <c r="R356" s="257"/>
      <c r="S356" s="257"/>
      <c r="T356" s="257"/>
      <c r="U356" s="257"/>
      <c r="V356" s="90" t="str">
        <f t="shared" si="12"/>
        <v>DESCRIPTION OF EQUIPMENTS WORK TABLE WITH 2 UNDERSHELVES OVERALL SIZES IN MM                                     ( Length x Width/Depth x Ht) 1830 800 850MAKE  MODEL Customize</v>
      </c>
    </row>
    <row r="357" spans="1:45" ht="126.9">
      <c r="A357" s="255">
        <v>7</v>
      </c>
      <c r="B357" s="256" t="s">
        <v>439</v>
      </c>
      <c r="C357" s="255">
        <v>1</v>
      </c>
      <c r="D357" s="255"/>
      <c r="E357" s="255"/>
      <c r="F357" s="255">
        <v>250</v>
      </c>
      <c r="G357" s="255">
        <v>420</v>
      </c>
      <c r="H357" s="255">
        <v>590</v>
      </c>
      <c r="I357" s="255" t="s">
        <v>432</v>
      </c>
      <c r="J357" s="255">
        <v>111500</v>
      </c>
      <c r="K357" s="263"/>
      <c r="L357" s="259"/>
      <c r="M357" s="264"/>
      <c r="N357" s="255">
        <v>1.5</v>
      </c>
      <c r="O357" s="255">
        <f>N357*C357</f>
        <v>1.5</v>
      </c>
      <c r="P357" s="265"/>
      <c r="Q357" s="265"/>
      <c r="R357" s="255"/>
      <c r="S357" s="255"/>
      <c r="T357" s="255"/>
      <c r="U357" s="255"/>
      <c r="V357" s="90" t="str">
        <f t="shared" si="12"/>
        <v>DESCRIPTION OF EQUIPMENTS FILTER COFFEE BREWER OVERALL SIZES IN MM                                     ( Length x Width/Depth x Ht) 250 420 590MAKE Pradeep - I brew MODEL 111500</v>
      </c>
    </row>
    <row r="358" spans="1:45" s="2" customFormat="1" ht="126.9">
      <c r="A358" s="195">
        <v>8</v>
      </c>
      <c r="B358" s="256" t="s">
        <v>442</v>
      </c>
      <c r="C358" s="105">
        <v>1</v>
      </c>
      <c r="D358" s="107">
        <v>21</v>
      </c>
      <c r="E358" s="105">
        <f t="shared" ref="E358:E360" si="18">D358*C358</f>
        <v>21</v>
      </c>
      <c r="F358" s="105">
        <v>350</v>
      </c>
      <c r="G358" s="105">
        <v>410</v>
      </c>
      <c r="H358" s="105">
        <v>105</v>
      </c>
      <c r="I358" s="105" t="s">
        <v>441</v>
      </c>
      <c r="J358" s="282" t="s">
        <v>444</v>
      </c>
      <c r="K358" s="87"/>
      <c r="L358" s="239"/>
      <c r="M358" s="88"/>
      <c r="N358" s="105">
        <v>3.6</v>
      </c>
      <c r="O358" s="105">
        <v>3.6</v>
      </c>
      <c r="P358" s="107"/>
      <c r="Q358" s="108"/>
      <c r="R358" s="107"/>
      <c r="S358" s="107"/>
      <c r="T358" s="107"/>
      <c r="U358" s="107"/>
      <c r="V358" s="90" t="str">
        <f t="shared" si="12"/>
        <v>DESCRIPTION OF EQUIPMENTS COUNTER TOP HEAVY DUTY  INDUCTION COOKTOP 1 ZONE OVERALL SIZES IN MM                                     ( Length x Width/Depth x Ht) 350 410 105MAKE Hatco MODEL IRNG-PC1-36</v>
      </c>
    </row>
    <row r="359" spans="1:45" ht="126.9">
      <c r="A359" s="195">
        <v>9</v>
      </c>
      <c r="B359" s="10" t="s">
        <v>417</v>
      </c>
      <c r="C359" s="105">
        <v>1</v>
      </c>
      <c r="D359" s="105">
        <v>165</v>
      </c>
      <c r="E359" s="105">
        <f t="shared" si="18"/>
        <v>165</v>
      </c>
      <c r="F359" s="231">
        <v>1300</v>
      </c>
      <c r="G359" s="231">
        <f>28/12*300</f>
        <v>700</v>
      </c>
      <c r="H359" s="231">
        <f>34/12*300</f>
        <v>850</v>
      </c>
      <c r="I359" s="231" t="s">
        <v>242</v>
      </c>
      <c r="J359" s="229" t="s">
        <v>406</v>
      </c>
      <c r="K359" s="146"/>
      <c r="L359" s="239" t="s">
        <v>440</v>
      </c>
      <c r="M359" s="89"/>
      <c r="N359" s="105">
        <v>0.5</v>
      </c>
      <c r="O359" s="108">
        <f>N359*K359</f>
        <v>0</v>
      </c>
      <c r="P359" s="105"/>
      <c r="Q359" s="108"/>
      <c r="R359" s="105"/>
      <c r="S359" s="105"/>
      <c r="T359" s="105"/>
      <c r="U359" s="105"/>
      <c r="V359" s="90" t="str">
        <f t="shared" si="12"/>
        <v>DESCRIPTION OF EQUIPMENTS 2 DOOR U.C. CHILLER WITH SPLASH  OVERALL SIZES IN MM                                     ( Length x Width/Depth x Ht) 1300 700 850MAKE Hoshizaki MODEL RTDW 137 MS4 33</v>
      </c>
    </row>
    <row r="360" spans="1:45" ht="126.9">
      <c r="A360" s="195">
        <v>10</v>
      </c>
      <c r="B360" s="10" t="s">
        <v>3</v>
      </c>
      <c r="C360" s="105">
        <v>1</v>
      </c>
      <c r="D360" s="105">
        <v>75</v>
      </c>
      <c r="E360" s="105">
        <f t="shared" si="18"/>
        <v>75</v>
      </c>
      <c r="F360" s="107">
        <v>1100</v>
      </c>
      <c r="G360" s="107">
        <v>700</v>
      </c>
      <c r="H360" s="105" t="s">
        <v>0</v>
      </c>
      <c r="I360" s="105"/>
      <c r="J360" s="105" t="s">
        <v>270</v>
      </c>
      <c r="K360" s="87"/>
      <c r="L360" s="239"/>
      <c r="M360" s="89"/>
      <c r="N360" s="105"/>
      <c r="O360" s="108"/>
      <c r="P360" s="105"/>
      <c r="Q360" s="108"/>
      <c r="R360" s="105" t="s">
        <v>108</v>
      </c>
      <c r="S360" s="105"/>
      <c r="T360" s="105" t="s">
        <v>108</v>
      </c>
      <c r="U360" s="105" t="s">
        <v>100</v>
      </c>
      <c r="V360" s="90" t="str">
        <f t="shared" si="12"/>
        <v>DESCRIPTION OF EQUIPMENTS SINK TABLE WITH CROSS SUPPORTS OVERALL SIZES IN MM                                     ( Length x Width/Depth x Ht) 1100 700 850+150MAKE  MODEL Customize</v>
      </c>
    </row>
    <row r="361" spans="1:45" ht="126.9">
      <c r="A361" s="195" t="s">
        <v>314</v>
      </c>
      <c r="B361" s="10" t="s">
        <v>303</v>
      </c>
      <c r="C361" s="105">
        <v>1</v>
      </c>
      <c r="D361" s="105"/>
      <c r="E361" s="105"/>
      <c r="F361" s="232">
        <v>512</v>
      </c>
      <c r="G361" s="232">
        <v>400</v>
      </c>
      <c r="H361" s="232">
        <v>343</v>
      </c>
      <c r="I361" s="105" t="s">
        <v>437</v>
      </c>
      <c r="J361" s="232" t="s">
        <v>366</v>
      </c>
      <c r="K361" s="87"/>
      <c r="L361" s="239"/>
      <c r="M361" s="89"/>
      <c r="N361" s="105"/>
      <c r="O361" s="108"/>
      <c r="P361" s="3"/>
      <c r="Q361" s="3"/>
      <c r="R361" s="105"/>
      <c r="S361" s="105"/>
      <c r="T361" s="105"/>
      <c r="U361" s="105" t="s">
        <v>103</v>
      </c>
      <c r="V361" s="90" t="str">
        <f t="shared" si="12"/>
        <v>DESCRIPTION OF EQUIPMENTS GREASE TRAP  OVERALL SIZES IN MM                                     ( Length x Width/Depth x Ht) 512 400 343MAKE AEGUA/ Equivalent MODEL K75B</v>
      </c>
    </row>
    <row r="362" spans="1:45" s="2" customFormat="1" ht="126.9">
      <c r="A362" s="195">
        <v>11</v>
      </c>
      <c r="B362" s="4" t="s">
        <v>112</v>
      </c>
      <c r="C362" s="105">
        <v>1</v>
      </c>
      <c r="D362" s="107">
        <v>20</v>
      </c>
      <c r="E362" s="105">
        <f>D362*C362</f>
        <v>20</v>
      </c>
      <c r="F362" s="107">
        <v>450</v>
      </c>
      <c r="G362" s="107">
        <v>450</v>
      </c>
      <c r="H362" s="105" t="s">
        <v>295</v>
      </c>
      <c r="I362" s="105"/>
      <c r="J362" s="105" t="s">
        <v>270</v>
      </c>
      <c r="K362" s="87"/>
      <c r="L362" s="239"/>
      <c r="M362" s="89"/>
      <c r="N362" s="107"/>
      <c r="O362" s="108"/>
      <c r="P362" s="103"/>
      <c r="Q362" s="103"/>
      <c r="R362" s="105" t="s">
        <v>108</v>
      </c>
      <c r="S362" s="105" t="s">
        <v>108</v>
      </c>
      <c r="T362" s="105"/>
      <c r="U362" s="105" t="s">
        <v>100</v>
      </c>
      <c r="V362" s="90" t="str">
        <f t="shared" si="12"/>
        <v>DESCRIPTION OF EQUIPMENTS HAND WASH SINK  KNEE OPERATED OVERALL SIZES IN MM                                     ( Length x Width/Depth x Ht) 450 450 300+150MAKE  MODEL Customize</v>
      </c>
    </row>
    <row r="363" spans="1:45" s="2" customFormat="1" ht="126.9">
      <c r="A363" s="195">
        <v>12</v>
      </c>
      <c r="B363" s="4" t="s">
        <v>107</v>
      </c>
      <c r="C363" s="105">
        <v>1</v>
      </c>
      <c r="D363" s="107">
        <v>200</v>
      </c>
      <c r="E363" s="105">
        <f>D363*C363</f>
        <v>200</v>
      </c>
      <c r="F363" s="105">
        <v>4450</v>
      </c>
      <c r="G363" s="105">
        <v>1200</v>
      </c>
      <c r="H363" s="105">
        <v>600</v>
      </c>
      <c r="I363" s="105"/>
      <c r="J363" s="105"/>
      <c r="K363" s="87"/>
      <c r="L363" s="239"/>
      <c r="M363" s="89"/>
      <c r="N363" s="105">
        <v>0.55000000000000004</v>
      </c>
      <c r="O363" s="108">
        <f>N363*K363</f>
        <v>0</v>
      </c>
      <c r="P363" s="103"/>
      <c r="Q363" s="103"/>
      <c r="R363" s="107"/>
      <c r="S363" s="107"/>
      <c r="T363" s="107"/>
      <c r="U363" s="107"/>
      <c r="V363" s="90" t="str">
        <f t="shared" si="12"/>
        <v xml:space="preserve">DESCRIPTION OF EQUIPMENTS EXHAUST HOOD WITH BAFFLE FILTERS &amp; FIRE SUPPRESSION SYSTEM OVERALL SIZES IN MM                                     ( Length x Width/Depth x Ht) 4450 1200 600MAKE  MODEL </v>
      </c>
    </row>
    <row r="364" spans="1:45" s="73" customFormat="1" ht="126.9">
      <c r="A364" s="65"/>
      <c r="B364" s="113" t="s">
        <v>184</v>
      </c>
      <c r="C364" s="230"/>
      <c r="D364" s="65"/>
      <c r="E364" s="65"/>
      <c r="F364" s="65"/>
      <c r="G364" s="65"/>
      <c r="H364" s="65"/>
      <c r="I364" s="65"/>
      <c r="J364" s="65"/>
      <c r="K364" s="69"/>
      <c r="L364" s="269"/>
      <c r="M364" s="70"/>
      <c r="N364" s="70"/>
      <c r="O364" s="70"/>
      <c r="P364" s="72"/>
      <c r="Q364" s="72"/>
      <c r="R364" s="65"/>
      <c r="S364" s="65"/>
      <c r="T364" s="65"/>
      <c r="U364" s="65"/>
      <c r="V364" s="90" t="str">
        <f t="shared" si="12"/>
        <v xml:space="preserve">DESCRIPTION OF EQUIPMENTS BUFFET COUNTERS 3 OVERALL SIZES IN MM                                     ( Length x Width/Depth x Ht)   MAKE  MODEL </v>
      </c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26.9">
      <c r="A365" s="198">
        <v>1</v>
      </c>
      <c r="B365" s="169" t="s">
        <v>396</v>
      </c>
      <c r="C365" s="105">
        <v>1</v>
      </c>
      <c r="D365" s="105">
        <v>100</v>
      </c>
      <c r="E365" s="105">
        <f t="shared" ref="E365:E366" si="19">D365*C365</f>
        <v>100</v>
      </c>
      <c r="F365" s="105">
        <v>1520</v>
      </c>
      <c r="G365" s="105">
        <v>700</v>
      </c>
      <c r="H365" s="105">
        <v>1238</v>
      </c>
      <c r="I365" s="105" t="s">
        <v>267</v>
      </c>
      <c r="J365" s="105" t="s">
        <v>270</v>
      </c>
      <c r="K365" s="87"/>
      <c r="L365" s="251" t="s">
        <v>422</v>
      </c>
      <c r="M365" s="89"/>
      <c r="N365" s="105">
        <v>3</v>
      </c>
      <c r="O365" s="108">
        <f t="shared" ref="O365:O366" si="20">N365*K365</f>
        <v>0</v>
      </c>
      <c r="P365" s="105"/>
      <c r="Q365" s="108"/>
      <c r="R365" s="105"/>
      <c r="S365" s="105"/>
      <c r="T365" s="105"/>
      <c r="U365" s="105" t="s">
        <v>100</v>
      </c>
      <c r="V365" s="90" t="str">
        <f t="shared" si="12"/>
        <v>DESCRIPTION OF EQUIPMENTS DROP IN REFRIGERATED VENTILATED WELL WITH REFRIGERETED DISPLAY OVERALL SIZES IN MM                                     ( Length x Width/Depth x Ht) 1520 700 1238MAKE Williams  MODEL Customize</v>
      </c>
    </row>
    <row r="366" spans="1:45" ht="126.9">
      <c r="A366" s="198">
        <v>2</v>
      </c>
      <c r="B366" s="10" t="s">
        <v>156</v>
      </c>
      <c r="C366" s="105">
        <v>1</v>
      </c>
      <c r="D366" s="105">
        <v>12</v>
      </c>
      <c r="E366" s="105">
        <f t="shared" si="19"/>
        <v>12</v>
      </c>
      <c r="F366" s="105" t="s">
        <v>157</v>
      </c>
      <c r="G366" s="105"/>
      <c r="H366" s="105">
        <v>230</v>
      </c>
      <c r="I366" s="105" t="s">
        <v>233</v>
      </c>
      <c r="J366" s="105" t="s">
        <v>158</v>
      </c>
      <c r="K366" s="87"/>
      <c r="L366" s="239"/>
      <c r="M366" s="89"/>
      <c r="N366" s="105">
        <v>0.8</v>
      </c>
      <c r="O366" s="108">
        <f t="shared" si="20"/>
        <v>0</v>
      </c>
      <c r="P366" s="105"/>
      <c r="Q366" s="108"/>
      <c r="R366" s="105"/>
      <c r="S366" s="105"/>
      <c r="T366" s="105"/>
      <c r="U366" s="105"/>
      <c r="V366" s="90" t="str">
        <f t="shared" si="12"/>
        <v>DESCRIPTION OF EQUIPMENTS SOUP TURREN (Drop-In Round Heated Well) OVERALL SIZES IN MM                                     ( Length x Width/Depth x Ht) Ø313  230MAKE HATCO MODEL HWB-11QT</v>
      </c>
    </row>
    <row r="367" spans="1:45" ht="126.9">
      <c r="A367" s="198">
        <v>3</v>
      </c>
      <c r="B367" s="169" t="s">
        <v>396</v>
      </c>
      <c r="C367" s="105">
        <v>1</v>
      </c>
      <c r="D367" s="105">
        <v>100</v>
      </c>
      <c r="E367" s="105">
        <f t="shared" ref="E367:E370" si="21">D367*C367</f>
        <v>100</v>
      </c>
      <c r="F367" s="105">
        <v>1520</v>
      </c>
      <c r="G367" s="105">
        <v>700</v>
      </c>
      <c r="H367" s="105">
        <v>1238</v>
      </c>
      <c r="I367" s="105" t="s">
        <v>267</v>
      </c>
      <c r="J367" s="105" t="s">
        <v>270</v>
      </c>
      <c r="K367" s="87"/>
      <c r="L367" s="251" t="s">
        <v>422</v>
      </c>
      <c r="M367" s="89"/>
      <c r="N367" s="105">
        <v>3</v>
      </c>
      <c r="O367" s="108">
        <f t="shared" ref="O367:O370" si="22">N367*K367</f>
        <v>0</v>
      </c>
      <c r="P367" s="105"/>
      <c r="Q367" s="108"/>
      <c r="R367" s="105"/>
      <c r="S367" s="105"/>
      <c r="T367" s="105"/>
      <c r="U367" s="105" t="s">
        <v>100</v>
      </c>
      <c r="V367" s="90" t="str">
        <f t="shared" si="12"/>
        <v>DESCRIPTION OF EQUIPMENTS DROP IN REFRIGERATED VENTILATED WELL WITH REFRIGERETED DISPLAY OVERALL SIZES IN MM                                     ( Length x Width/Depth x Ht) 1520 700 1238MAKE Williams  MODEL Customize</v>
      </c>
    </row>
    <row r="368" spans="1:45" ht="126.9">
      <c r="A368" s="198">
        <v>4</v>
      </c>
      <c r="B368" s="10" t="s">
        <v>398</v>
      </c>
      <c r="C368" s="105">
        <v>2</v>
      </c>
      <c r="D368" s="105">
        <v>40</v>
      </c>
      <c r="E368" s="105">
        <f t="shared" si="21"/>
        <v>80</v>
      </c>
      <c r="F368" s="105">
        <v>735</v>
      </c>
      <c r="G368" s="105">
        <v>435</v>
      </c>
      <c r="H368" s="105">
        <v>65</v>
      </c>
      <c r="I368" s="105" t="s">
        <v>203</v>
      </c>
      <c r="J368" s="233" t="s">
        <v>399</v>
      </c>
      <c r="K368" s="119"/>
      <c r="L368" s="239"/>
      <c r="M368" s="89"/>
      <c r="N368" s="105">
        <v>7.5</v>
      </c>
      <c r="O368" s="108">
        <f t="shared" si="22"/>
        <v>0</v>
      </c>
      <c r="P368" s="105"/>
      <c r="Q368" s="108"/>
      <c r="R368" s="105"/>
      <c r="S368" s="105"/>
      <c r="T368" s="105"/>
      <c r="U368" s="105"/>
      <c r="V368" s="90" t="str">
        <f t="shared" si="12"/>
        <v>DESCRIPTION OF EQUIPMENTS TWO ZONE DROP-IN HOT TEMPERED GLASS TOP WITH GANTRY OVERALL SIZES IN MM                                     ( Length x Width/Depth x Ht) 735 435 65MAKE STELLA MODEL TS34C01</v>
      </c>
    </row>
    <row r="369" spans="1:22" ht="126.9">
      <c r="A369" s="198">
        <v>5</v>
      </c>
      <c r="B369" s="10" t="s">
        <v>397</v>
      </c>
      <c r="C369" s="105">
        <v>6</v>
      </c>
      <c r="D369" s="105">
        <v>68</v>
      </c>
      <c r="E369" s="105">
        <f t="shared" si="21"/>
        <v>408</v>
      </c>
      <c r="F369" s="105">
        <v>340</v>
      </c>
      <c r="G369" s="105">
        <v>340</v>
      </c>
      <c r="H369" s="105">
        <v>65</v>
      </c>
      <c r="I369" s="105" t="s">
        <v>203</v>
      </c>
      <c r="J369" s="7" t="s">
        <v>266</v>
      </c>
      <c r="K369" s="87"/>
      <c r="L369" s="239"/>
      <c r="M369" s="89"/>
      <c r="N369" s="105">
        <v>2.2000000000000002</v>
      </c>
      <c r="O369" s="108">
        <f t="shared" si="22"/>
        <v>0</v>
      </c>
      <c r="P369" s="105"/>
      <c r="Q369" s="108"/>
      <c r="R369" s="105"/>
      <c r="S369" s="105"/>
      <c r="T369" s="105"/>
      <c r="U369" s="105"/>
      <c r="V369" s="90" t="str">
        <f t="shared" si="12"/>
        <v>DESCRIPTION OF EQUIPMENTS SINGLE ZONE DROP-IN HOT TEMPERED GLASS TOP WITH GANTRY OVERALL SIZES IN MM                                     ( Length x Width/Depth x Ht) 340 340 65MAKE STELLA MODEL TS-678( With Schott Ceran Glass )</v>
      </c>
    </row>
    <row r="370" spans="1:22" ht="126.9">
      <c r="A370" s="198">
        <v>6</v>
      </c>
      <c r="B370" s="10" t="s">
        <v>122</v>
      </c>
      <c r="C370" s="105">
        <v>1</v>
      </c>
      <c r="D370" s="105">
        <v>32</v>
      </c>
      <c r="E370" s="105">
        <f t="shared" si="21"/>
        <v>32</v>
      </c>
      <c r="F370" s="105">
        <v>500</v>
      </c>
      <c r="G370" s="105">
        <v>600</v>
      </c>
      <c r="H370" s="105"/>
      <c r="I370" s="105" t="s">
        <v>438</v>
      </c>
      <c r="J370" s="105" t="s">
        <v>225</v>
      </c>
      <c r="K370" s="87"/>
      <c r="L370" s="239"/>
      <c r="M370" s="89"/>
      <c r="N370" s="105">
        <v>0.5</v>
      </c>
      <c r="O370" s="108">
        <f t="shared" si="22"/>
        <v>0</v>
      </c>
      <c r="P370" s="105"/>
      <c r="Q370" s="108"/>
      <c r="R370" s="105"/>
      <c r="S370" s="105"/>
      <c r="T370" s="105"/>
      <c r="U370" s="105"/>
      <c r="V370" s="90" t="str">
        <f t="shared" si="12"/>
        <v>DESCRIPTION OF EQUIPMENTS DISPLAY UNIT WITH HEAT LAMPS OVERALL SIZES IN MM                                     ( Length x Width/Depth x Ht) 500 600 MAKE Hanson Brass/ Equivalent MODEL DLM/HB/2024</v>
      </c>
    </row>
    <row r="371" spans="1:22" ht="126.9">
      <c r="A371" s="195">
        <v>7</v>
      </c>
      <c r="B371" s="10" t="s">
        <v>340</v>
      </c>
      <c r="C371" s="105">
        <v>1</v>
      </c>
      <c r="D371" s="105">
        <v>60</v>
      </c>
      <c r="E371" s="105">
        <v>60</v>
      </c>
      <c r="F371" s="105">
        <v>1200</v>
      </c>
      <c r="G371" s="105">
        <v>600</v>
      </c>
      <c r="H371" s="105">
        <v>1200</v>
      </c>
      <c r="I371" s="105" t="s">
        <v>400</v>
      </c>
      <c r="J371" s="105" t="s">
        <v>270</v>
      </c>
      <c r="K371" s="87"/>
      <c r="L371" s="239" t="s">
        <v>401</v>
      </c>
      <c r="M371" s="89"/>
      <c r="N371" s="105">
        <v>1.65</v>
      </c>
      <c r="O371" s="108">
        <f>N371*K371</f>
        <v>0</v>
      </c>
      <c r="P371" s="105"/>
      <c r="Q371" s="108"/>
      <c r="R371" s="105"/>
      <c r="S371" s="105"/>
      <c r="T371" s="105"/>
      <c r="U371" s="105"/>
      <c r="V371" s="90" t="str">
        <f t="shared" si="12"/>
        <v>DESCRIPTION OF EQUIPMENTS OPEN DECK CHILLER OVERALL SIZES IN MM                                     ( Length x Width/Depth x Ht) 1200 600 1200MAKE Williams MODEL Customize</v>
      </c>
    </row>
    <row r="372" spans="1:22" ht="126.9">
      <c r="A372" s="198">
        <v>9</v>
      </c>
      <c r="B372" s="3" t="s">
        <v>407</v>
      </c>
      <c r="C372" s="105">
        <v>1</v>
      </c>
      <c r="D372" s="105">
        <v>19</v>
      </c>
      <c r="E372" s="105">
        <v>19</v>
      </c>
      <c r="F372" s="105">
        <v>368</v>
      </c>
      <c r="G372" s="105">
        <v>451</v>
      </c>
      <c r="H372" s="105">
        <v>340</v>
      </c>
      <c r="I372" s="105" t="s">
        <v>233</v>
      </c>
      <c r="J372" s="105" t="s">
        <v>410</v>
      </c>
      <c r="K372" s="87"/>
      <c r="L372" s="239"/>
      <c r="M372" s="89"/>
      <c r="N372" s="105">
        <v>2.2999999999999998</v>
      </c>
      <c r="O372" s="105">
        <f t="shared" ref="O372" si="23">N372*K372</f>
        <v>0</v>
      </c>
      <c r="P372" s="105"/>
      <c r="Q372" s="108"/>
      <c r="R372" s="105"/>
      <c r="S372" s="105"/>
      <c r="T372" s="105"/>
      <c r="U372" s="105"/>
      <c r="V372" s="90" t="str">
        <f t="shared" si="12"/>
        <v>DESCRIPTION OF EQUIPMENTS CONVEYOR TOASTER OVERALL SIZES IN MM                                     ( Length x Width/Depth x Ht) 368 451 340MAKE HATCO MODEL TQ 10</v>
      </c>
    </row>
    <row r="373" spans="1:22" ht="126.9">
      <c r="A373" s="198">
        <v>11</v>
      </c>
      <c r="B373" s="4" t="s">
        <v>183</v>
      </c>
      <c r="C373" s="105">
        <v>1</v>
      </c>
      <c r="D373" s="107">
        <v>20</v>
      </c>
      <c r="E373" s="105">
        <f>D373*C373</f>
        <v>20</v>
      </c>
      <c r="F373" s="105">
        <v>600</v>
      </c>
      <c r="G373" s="105">
        <v>750</v>
      </c>
      <c r="H373" s="105">
        <v>1200</v>
      </c>
      <c r="I373" s="105" t="s">
        <v>393</v>
      </c>
      <c r="J373" s="105"/>
      <c r="K373" s="87"/>
      <c r="L373" s="239"/>
      <c r="M373" s="89"/>
      <c r="N373" s="105"/>
      <c r="O373" s="108"/>
      <c r="P373" s="105"/>
      <c r="Q373" s="108"/>
      <c r="R373" s="105"/>
      <c r="S373" s="105"/>
      <c r="T373" s="105"/>
      <c r="U373" s="105"/>
      <c r="V373" s="90" t="str">
        <f t="shared" si="12"/>
        <v xml:space="preserve">DESCRIPTION OF EQUIPMENTS GLASS RACK -  3 SHELVES &amp; BIN OVERALL SIZES IN MM                                     ( Length x Width/Depth x Ht) 600 750 1200MAKE By ID MODEL </v>
      </c>
    </row>
    <row r="374" spans="1:22" ht="126.9">
      <c r="A374" s="198">
        <v>12</v>
      </c>
      <c r="B374" s="4" t="s">
        <v>181</v>
      </c>
      <c r="C374" s="105">
        <v>1</v>
      </c>
      <c r="D374" s="105">
        <v>86</v>
      </c>
      <c r="E374" s="105">
        <v>86</v>
      </c>
      <c r="F374" s="105">
        <v>600</v>
      </c>
      <c r="G374" s="105">
        <v>575</v>
      </c>
      <c r="H374" s="105">
        <v>770</v>
      </c>
      <c r="I374" s="105" t="s">
        <v>394</v>
      </c>
      <c r="J374" s="105" t="s">
        <v>429</v>
      </c>
      <c r="K374" s="87"/>
      <c r="L374" s="239"/>
      <c r="M374" s="89"/>
      <c r="N374" s="105">
        <v>6.7</v>
      </c>
      <c r="O374" s="108"/>
      <c r="P374" s="3"/>
      <c r="Q374" s="3"/>
      <c r="R374" s="105"/>
      <c r="S374" s="105"/>
      <c r="T374" s="105"/>
      <c r="U374" s="105"/>
      <c r="V374" s="90" t="str">
        <f t="shared" si="12"/>
        <v>DESCRIPTION OF EQUIPMENTS AUTOMATIC COFFEE MACHINE  OVERALL SIZES IN MM                                     ( Length x Width/Depth x Ht) 600 575 770MAKE Nuova Simonelli MODEL  ERGO</v>
      </c>
    </row>
    <row r="375" spans="1:22" ht="126.9">
      <c r="A375" s="65"/>
      <c r="B375" s="113" t="s">
        <v>408</v>
      </c>
      <c r="C375" s="230"/>
      <c r="D375" s="65"/>
      <c r="E375" s="65"/>
      <c r="F375" s="65"/>
      <c r="G375" s="65"/>
      <c r="H375" s="65"/>
      <c r="I375" s="65"/>
      <c r="J375" s="65"/>
      <c r="K375" s="69"/>
      <c r="L375" s="269"/>
      <c r="M375" s="70"/>
      <c r="N375" s="70"/>
      <c r="O375" s="70"/>
      <c r="P375" s="72"/>
      <c r="Q375" s="72"/>
      <c r="R375" s="65"/>
      <c r="S375" s="65"/>
      <c r="T375" s="65"/>
      <c r="U375" s="65"/>
      <c r="V375" s="90" t="str">
        <f t="shared" si="12"/>
        <v xml:space="preserve">DESCRIPTION OF EQUIPMENTS TEA GARDEN OVERALL SIZES IN MM                                     ( Length x Width/Depth x Ht)   MAKE  MODEL </v>
      </c>
    </row>
    <row r="376" spans="1:22" ht="126.9">
      <c r="A376" s="198">
        <v>1</v>
      </c>
      <c r="B376" s="10" t="s">
        <v>413</v>
      </c>
      <c r="C376" s="105">
        <v>1</v>
      </c>
      <c r="D376" s="105">
        <v>100</v>
      </c>
      <c r="E376" s="105">
        <v>100</v>
      </c>
      <c r="F376" s="105" t="s">
        <v>423</v>
      </c>
      <c r="G376" s="105">
        <v>700</v>
      </c>
      <c r="H376" s="105">
        <v>1300</v>
      </c>
      <c r="I376" s="105" t="s">
        <v>415</v>
      </c>
      <c r="J376" s="105"/>
      <c r="K376" s="87"/>
      <c r="L376" s="239"/>
      <c r="M376" s="89"/>
      <c r="N376" s="105">
        <v>0.75</v>
      </c>
      <c r="O376" s="108"/>
      <c r="P376" s="103"/>
      <c r="Q376" s="103"/>
      <c r="R376" s="105"/>
      <c r="S376" s="105"/>
      <c r="T376" s="105"/>
      <c r="U376" s="105"/>
      <c r="V376" s="90" t="str">
        <f t="shared" si="12"/>
        <v xml:space="preserve">DESCRIPTION OF EQUIPMENTS CURVED REFRIGERATED PASTRY DISPAY COUNTER  OVERALL SIZES IN MM                                     ( Length x Width/Depth x Ht) 2000/1500  700 1300MAKE Custom  MODEL </v>
      </c>
    </row>
    <row r="377" spans="1:22" ht="126.9">
      <c r="A377" s="65"/>
      <c r="B377" s="113" t="s">
        <v>409</v>
      </c>
      <c r="C377" s="230"/>
      <c r="D377" s="65"/>
      <c r="E377" s="65"/>
      <c r="F377" s="65"/>
      <c r="G377" s="65"/>
      <c r="H377" s="65"/>
      <c r="I377" s="65"/>
      <c r="J377" s="65"/>
      <c r="K377" s="69"/>
      <c r="L377" s="269"/>
      <c r="M377" s="70"/>
      <c r="N377" s="70"/>
      <c r="O377" s="70"/>
      <c r="P377" s="72"/>
      <c r="Q377" s="72"/>
      <c r="R377" s="65"/>
      <c r="S377" s="65"/>
      <c r="T377" s="65"/>
      <c r="U377" s="65"/>
      <c r="V377" s="90" t="str">
        <f t="shared" si="12"/>
        <v xml:space="preserve">DESCRIPTION OF EQUIPMENTS SPORTS LOUNGE OVERALL SIZES IN MM                                     ( Length x Width/Depth x Ht)   MAKE  MODEL </v>
      </c>
    </row>
    <row r="378" spans="1:22" ht="126.9">
      <c r="A378" s="198">
        <v>1</v>
      </c>
      <c r="B378" s="10" t="s">
        <v>181</v>
      </c>
      <c r="C378" s="105">
        <v>1</v>
      </c>
      <c r="D378" s="105">
        <v>60</v>
      </c>
      <c r="E378" s="105">
        <f>D378*C378</f>
        <v>60</v>
      </c>
      <c r="F378" s="105">
        <v>593</v>
      </c>
      <c r="G378" s="105">
        <v>600</v>
      </c>
      <c r="H378" s="105">
        <v>670</v>
      </c>
      <c r="I378" s="105" t="s">
        <v>394</v>
      </c>
      <c r="J378" s="105" t="s">
        <v>416</v>
      </c>
      <c r="K378" s="87"/>
      <c r="L378" s="239"/>
      <c r="M378" s="89"/>
      <c r="N378" s="96">
        <v>3.7</v>
      </c>
      <c r="O378" s="97">
        <f t="shared" ref="O378" si="24">N378*K378</f>
        <v>0</v>
      </c>
      <c r="P378" s="105"/>
      <c r="Q378" s="108"/>
      <c r="R378" s="105"/>
      <c r="S378" s="105"/>
      <c r="T378" s="105" t="s">
        <v>108</v>
      </c>
      <c r="U378" s="105" t="s">
        <v>100</v>
      </c>
      <c r="V378" s="90" t="str">
        <f t="shared" si="12"/>
        <v>DESCRIPTION OF EQUIPMENTS AUTOMATIC COFFEE MACHINE  OVERALL SIZES IN MM                                     ( Length x Width/Depth x Ht) 593 600 670MAKE Nuova Simonelli MODEL Carimali</v>
      </c>
    </row>
    <row r="379" spans="1:22" ht="126.9">
      <c r="A379" s="198">
        <v>2</v>
      </c>
      <c r="B379" s="10" t="s">
        <v>411</v>
      </c>
      <c r="C379" s="105">
        <v>1</v>
      </c>
      <c r="D379" s="105">
        <v>60</v>
      </c>
      <c r="E379" s="105">
        <f>D379*C379</f>
        <v>60</v>
      </c>
      <c r="F379" s="105"/>
      <c r="G379" s="105"/>
      <c r="H379" s="105"/>
      <c r="I379" s="3"/>
      <c r="J379" s="3"/>
      <c r="K379" s="87"/>
      <c r="L379" s="239"/>
      <c r="M379" s="89"/>
      <c r="N379" s="96">
        <v>2.8</v>
      </c>
      <c r="O379" s="97">
        <f t="shared" ref="O379" si="25">N379*K379</f>
        <v>0</v>
      </c>
      <c r="P379" s="105"/>
      <c r="Q379" s="108"/>
      <c r="R379" s="105"/>
      <c r="S379" s="105"/>
      <c r="T379" s="105" t="s">
        <v>108</v>
      </c>
      <c r="U379" s="105" t="s">
        <v>100</v>
      </c>
      <c r="V379" s="90" t="str">
        <f t="shared" si="12"/>
        <v xml:space="preserve">DESCRIPTION OF EQUIPMENTS SOUTH INDIAN COFFEE MACHINE  OVERALL SIZES IN MM                                     ( Length x Width/Depth x Ht)   MAKE  MODEL </v>
      </c>
    </row>
    <row r="380" spans="1:22">
      <c r="F380" s="167"/>
      <c r="G380" s="167"/>
      <c r="H380" s="167"/>
      <c r="I380" s="167"/>
      <c r="J380" s="192"/>
      <c r="K380" s="193"/>
      <c r="L380" s="280"/>
      <c r="M380" s="194"/>
      <c r="Q380" s="176"/>
    </row>
    <row r="381" spans="1:22">
      <c r="B381" s="1" t="s">
        <v>430</v>
      </c>
      <c r="F381" s="167"/>
      <c r="G381" s="167"/>
      <c r="H381" s="167"/>
      <c r="I381" s="167"/>
      <c r="J381" s="192"/>
      <c r="K381" s="193"/>
      <c r="L381" s="280"/>
      <c r="M381" s="194"/>
      <c r="Q381" s="176"/>
    </row>
    <row r="382" spans="1:22">
      <c r="F382" s="167"/>
      <c r="G382" s="167"/>
      <c r="H382" s="167"/>
      <c r="I382" s="167"/>
      <c r="J382" s="192"/>
      <c r="K382" s="193"/>
      <c r="L382" s="280"/>
      <c r="M382" s="194"/>
      <c r="Q382" s="176"/>
    </row>
    <row r="383" spans="1:22">
      <c r="F383" s="167"/>
      <c r="G383" s="167"/>
      <c r="H383" s="167"/>
      <c r="I383" s="167"/>
      <c r="J383" s="192"/>
      <c r="K383" s="193"/>
      <c r="L383" s="280"/>
      <c r="M383" s="194"/>
      <c r="Q383" s="176"/>
    </row>
    <row r="384" spans="1:22">
      <c r="F384" s="167"/>
      <c r="G384" s="167"/>
      <c r="H384" s="167"/>
      <c r="I384" s="167"/>
      <c r="J384" s="192"/>
      <c r="K384" s="193"/>
      <c r="L384" s="280"/>
      <c r="M384" s="194"/>
      <c r="Q384" s="176"/>
    </row>
    <row r="385" spans="6:17">
      <c r="F385" s="167"/>
      <c r="G385" s="167"/>
      <c r="H385" s="167"/>
      <c r="I385" s="167"/>
      <c r="J385" s="192"/>
      <c r="K385" s="193"/>
      <c r="L385" s="280"/>
      <c r="M385" s="194"/>
      <c r="Q385" s="176"/>
    </row>
    <row r="386" spans="6:17">
      <c r="F386" s="167"/>
      <c r="G386" s="167"/>
      <c r="H386" s="167"/>
      <c r="I386" s="167"/>
      <c r="J386" s="192"/>
      <c r="K386" s="193"/>
      <c r="L386" s="280"/>
      <c r="M386" s="194"/>
      <c r="Q386" s="176"/>
    </row>
    <row r="387" spans="6:17">
      <c r="F387" s="167"/>
      <c r="G387" s="167"/>
      <c r="H387" s="167"/>
      <c r="I387" s="167"/>
      <c r="J387" s="192"/>
      <c r="K387" s="193"/>
      <c r="L387" s="280"/>
      <c r="M387" s="194"/>
      <c r="Q387" s="176"/>
    </row>
    <row r="388" spans="6:17">
      <c r="F388" s="167"/>
      <c r="G388" s="167"/>
      <c r="H388" s="167"/>
      <c r="I388" s="167"/>
      <c r="J388" s="192"/>
      <c r="K388" s="193"/>
      <c r="L388" s="280"/>
      <c r="M388" s="194"/>
      <c r="Q388" s="176"/>
    </row>
    <row r="389" spans="6:17">
      <c r="F389" s="167"/>
      <c r="G389" s="167"/>
      <c r="H389" s="167"/>
      <c r="I389" s="167"/>
      <c r="J389" s="192"/>
      <c r="K389" s="193"/>
      <c r="L389" s="280"/>
      <c r="M389" s="194"/>
      <c r="Q389" s="176"/>
    </row>
    <row r="390" spans="6:17">
      <c r="F390" s="167"/>
      <c r="G390" s="167"/>
      <c r="H390" s="167"/>
      <c r="I390" s="167"/>
      <c r="J390" s="192"/>
      <c r="K390" s="193"/>
      <c r="L390" s="280"/>
      <c r="M390" s="194"/>
      <c r="Q390" s="176"/>
    </row>
    <row r="391" spans="6:17">
      <c r="F391" s="167"/>
      <c r="G391" s="167"/>
      <c r="H391" s="167"/>
      <c r="I391" s="167"/>
      <c r="J391" s="192"/>
      <c r="K391" s="193"/>
      <c r="L391" s="280"/>
      <c r="M391" s="194"/>
      <c r="Q391" s="176"/>
    </row>
    <row r="392" spans="6:17">
      <c r="F392" s="167"/>
      <c r="G392" s="167"/>
      <c r="H392" s="167"/>
      <c r="I392" s="167"/>
      <c r="J392" s="192"/>
      <c r="K392" s="193"/>
      <c r="L392" s="280"/>
      <c r="M392" s="194"/>
      <c r="Q392" s="176"/>
    </row>
    <row r="393" spans="6:17">
      <c r="F393" s="167"/>
      <c r="G393" s="167"/>
      <c r="H393" s="167"/>
      <c r="I393" s="167"/>
      <c r="J393" s="192"/>
      <c r="K393" s="193"/>
      <c r="L393" s="280"/>
      <c r="M393" s="194"/>
      <c r="Q393" s="176"/>
    </row>
    <row r="394" spans="6:17">
      <c r="F394" s="167"/>
      <c r="G394" s="167"/>
      <c r="H394" s="167"/>
      <c r="I394" s="167"/>
      <c r="J394" s="192"/>
      <c r="K394" s="193"/>
      <c r="L394" s="280"/>
      <c r="M394" s="194"/>
      <c r="Q394" s="176"/>
    </row>
    <row r="395" spans="6:17">
      <c r="F395" s="167"/>
      <c r="G395" s="167"/>
      <c r="H395" s="167"/>
      <c r="I395" s="167"/>
      <c r="J395" s="192"/>
      <c r="K395" s="193"/>
      <c r="L395" s="280"/>
      <c r="M395" s="194"/>
      <c r="Q395" s="176"/>
    </row>
    <row r="396" spans="6:17">
      <c r="F396" s="167"/>
      <c r="G396" s="167"/>
      <c r="H396" s="167"/>
      <c r="I396" s="167"/>
      <c r="J396" s="192"/>
      <c r="K396" s="193"/>
      <c r="L396" s="280"/>
      <c r="M396" s="194"/>
      <c r="Q396" s="176"/>
    </row>
    <row r="397" spans="6:17">
      <c r="F397" s="167"/>
      <c r="G397" s="167"/>
      <c r="H397" s="167"/>
      <c r="I397" s="167"/>
      <c r="J397" s="192"/>
      <c r="K397" s="193"/>
      <c r="L397" s="280"/>
      <c r="M397" s="194"/>
      <c r="Q397" s="176"/>
    </row>
    <row r="398" spans="6:17">
      <c r="F398" s="167"/>
      <c r="G398" s="167"/>
      <c r="H398" s="167"/>
      <c r="I398" s="167"/>
      <c r="J398" s="192"/>
      <c r="K398" s="193"/>
      <c r="L398" s="280"/>
      <c r="M398" s="194"/>
      <c r="Q398" s="176"/>
    </row>
    <row r="399" spans="6:17">
      <c r="F399" s="167"/>
      <c r="G399" s="167"/>
      <c r="H399" s="167"/>
      <c r="I399" s="167"/>
      <c r="J399" s="192"/>
      <c r="K399" s="193"/>
      <c r="L399" s="280"/>
      <c r="M399" s="194"/>
      <c r="Q399" s="176"/>
    </row>
    <row r="400" spans="6:17">
      <c r="F400" s="167"/>
      <c r="G400" s="167"/>
      <c r="H400" s="167"/>
      <c r="I400" s="167"/>
      <c r="J400" s="192"/>
      <c r="K400" s="193"/>
      <c r="L400" s="280"/>
      <c r="M400" s="194"/>
      <c r="Q400" s="176"/>
    </row>
    <row r="401" spans="6:17">
      <c r="F401" s="167"/>
      <c r="G401" s="167"/>
      <c r="H401" s="167"/>
      <c r="I401" s="167"/>
      <c r="J401" s="192"/>
      <c r="K401" s="193"/>
      <c r="L401" s="280"/>
      <c r="M401" s="194"/>
      <c r="Q401" s="176"/>
    </row>
    <row r="402" spans="6:17">
      <c r="F402" s="167"/>
      <c r="G402" s="167"/>
      <c r="H402" s="167"/>
      <c r="I402" s="167"/>
      <c r="J402" s="192"/>
      <c r="K402" s="193"/>
      <c r="L402" s="280"/>
      <c r="M402" s="194"/>
      <c r="Q402" s="176"/>
    </row>
    <row r="403" spans="6:17">
      <c r="F403" s="167"/>
      <c r="G403" s="167"/>
      <c r="H403" s="167"/>
      <c r="I403" s="167"/>
      <c r="J403" s="192"/>
      <c r="K403" s="193"/>
      <c r="L403" s="280"/>
      <c r="M403" s="194"/>
      <c r="Q403" s="176"/>
    </row>
    <row r="404" spans="6:17">
      <c r="F404" s="167"/>
      <c r="G404" s="167"/>
      <c r="H404" s="167"/>
      <c r="I404" s="167"/>
      <c r="J404" s="192"/>
      <c r="K404" s="193"/>
      <c r="L404" s="280"/>
      <c r="M404" s="194"/>
      <c r="Q404" s="176"/>
    </row>
    <row r="405" spans="6:17">
      <c r="F405" s="167"/>
      <c r="G405" s="167"/>
      <c r="H405" s="167"/>
      <c r="I405" s="167"/>
      <c r="J405" s="192"/>
      <c r="K405" s="193"/>
      <c r="L405" s="280"/>
      <c r="M405" s="194"/>
      <c r="Q405" s="176"/>
    </row>
    <row r="406" spans="6:17">
      <c r="F406" s="167"/>
      <c r="G406" s="167"/>
      <c r="H406" s="167"/>
      <c r="I406" s="167"/>
      <c r="J406" s="192"/>
      <c r="K406" s="193"/>
      <c r="L406" s="280"/>
      <c r="M406" s="194"/>
      <c r="Q406" s="176"/>
    </row>
    <row r="407" spans="6:17">
      <c r="F407" s="167"/>
      <c r="G407" s="167"/>
      <c r="H407" s="167"/>
      <c r="I407" s="167"/>
      <c r="J407" s="192"/>
      <c r="K407" s="193"/>
      <c r="L407" s="280"/>
      <c r="M407" s="194"/>
      <c r="Q407" s="176"/>
    </row>
    <row r="408" spans="6:17">
      <c r="F408" s="167"/>
      <c r="G408" s="167"/>
      <c r="H408" s="167"/>
      <c r="I408" s="167"/>
      <c r="J408" s="192"/>
      <c r="K408" s="193"/>
      <c r="L408" s="280"/>
      <c r="M408" s="194"/>
      <c r="Q408" s="176"/>
    </row>
    <row r="409" spans="6:17">
      <c r="F409" s="167"/>
      <c r="G409" s="167"/>
      <c r="H409" s="167"/>
      <c r="I409" s="167"/>
      <c r="J409" s="192"/>
      <c r="K409" s="193"/>
      <c r="L409" s="280"/>
      <c r="M409" s="194"/>
      <c r="Q409" s="176"/>
    </row>
    <row r="410" spans="6:17">
      <c r="F410" s="167"/>
      <c r="G410" s="167"/>
      <c r="H410" s="167"/>
      <c r="I410" s="167"/>
      <c r="J410" s="192"/>
      <c r="K410" s="193"/>
      <c r="L410" s="280"/>
      <c r="M410" s="194"/>
      <c r="Q410" s="176"/>
    </row>
    <row r="411" spans="6:17">
      <c r="F411" s="167"/>
      <c r="G411" s="167"/>
      <c r="H411" s="167"/>
      <c r="I411" s="167"/>
      <c r="J411" s="192"/>
      <c r="K411" s="193"/>
      <c r="L411" s="280"/>
      <c r="M411" s="194"/>
      <c r="Q411" s="176"/>
    </row>
    <row r="412" spans="6:17">
      <c r="F412" s="167"/>
      <c r="G412" s="167"/>
      <c r="H412" s="167"/>
      <c r="I412" s="167"/>
      <c r="J412" s="192"/>
      <c r="K412" s="193"/>
      <c r="L412" s="280"/>
      <c r="M412" s="194"/>
      <c r="Q412" s="176"/>
    </row>
    <row r="413" spans="6:17">
      <c r="F413" s="167"/>
      <c r="G413" s="167"/>
      <c r="H413" s="167"/>
      <c r="I413" s="167"/>
      <c r="J413" s="192"/>
      <c r="K413" s="193"/>
      <c r="L413" s="280"/>
      <c r="M413" s="194"/>
      <c r="Q413" s="176"/>
    </row>
    <row r="414" spans="6:17">
      <c r="F414" s="167"/>
      <c r="G414" s="167"/>
      <c r="H414" s="167"/>
      <c r="I414" s="167"/>
      <c r="J414" s="192"/>
      <c r="K414" s="193"/>
      <c r="L414" s="280"/>
      <c r="M414" s="194"/>
      <c r="Q414" s="176"/>
    </row>
    <row r="415" spans="6:17">
      <c r="F415" s="167"/>
      <c r="G415" s="167"/>
      <c r="H415" s="167"/>
      <c r="I415" s="167"/>
      <c r="J415" s="192"/>
      <c r="K415" s="193"/>
      <c r="L415" s="280"/>
      <c r="M415" s="194"/>
      <c r="Q415" s="215"/>
    </row>
  </sheetData>
  <mergeCells count="2">
    <mergeCell ref="F2:H2"/>
    <mergeCell ref="F1:L1"/>
  </mergeCells>
  <hyperlinks>
    <hyperlink ref="M18" r:id="rId1"/>
    <hyperlink ref="M30" r:id="rId2"/>
    <hyperlink ref="M29" r:id="rId3"/>
    <hyperlink ref="M33" r:id="rId4"/>
    <hyperlink ref="M12" r:id="rId5"/>
    <hyperlink ref="M93" r:id="rId6"/>
    <hyperlink ref="M119" r:id="rId7"/>
    <hyperlink ref="M122" r:id="rId8"/>
    <hyperlink ref="M155" r:id="rId9"/>
    <hyperlink ref="M166" r:id="rId10"/>
    <hyperlink ref="M220" r:id="rId11"/>
    <hyperlink ref="M233" r:id="rId12"/>
    <hyperlink ref="M300" r:id="rId13"/>
    <hyperlink ref="M331" r:id="rId14"/>
    <hyperlink ref="M315" r:id="rId15"/>
    <hyperlink ref="M336" r:id="rId16"/>
  </hyperlinks>
  <pageMargins left="0.75" right="0.75" top="1" bottom="1" header="0.5" footer="0.5"/>
  <pageSetup orientation="portrait" horizontalDpi="4294967292" verticalDpi="4294967292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2"/>
  <sheetViews>
    <sheetView topLeftCell="A378" zoomScale="113" zoomScalePageLayoutView="125" workbookViewId="0">
      <selection activeCell="B382" sqref="B382"/>
    </sheetView>
  </sheetViews>
  <sheetFormatPr defaultColWidth="9.15234375" defaultRowHeight="15.9"/>
  <cols>
    <col min="1" max="1" width="10.4609375" style="22" bestFit="1" customWidth="1"/>
    <col min="2" max="2" width="63.4609375" style="1" customWidth="1"/>
    <col min="3" max="3" width="11.3046875" style="37" customWidth="1"/>
    <col min="4" max="5" width="8.84375" style="167" customWidth="1"/>
    <col min="6" max="6" width="9.3046875" style="33" customWidth="1"/>
    <col min="7" max="7" width="9.15234375" style="33" customWidth="1"/>
    <col min="8" max="8" width="11" style="33" customWidth="1"/>
    <col min="9" max="9" width="22.3046875" style="33" bestFit="1" customWidth="1"/>
    <col min="10" max="10" width="21.69140625" style="44" customWidth="1"/>
    <col min="11" max="11" width="12.84375" style="58" customWidth="1"/>
    <col min="12" max="12" width="30.69140625" style="281" customWidth="1"/>
    <col min="13" max="13" width="33" style="64" customWidth="1"/>
    <col min="14" max="14" width="20" style="22" bestFit="1" customWidth="1"/>
    <col min="15" max="15" width="8.69140625" style="22" bestFit="1" customWidth="1"/>
    <col min="16" max="16" width="14.4609375" style="22" bestFit="1" customWidth="1"/>
    <col min="17" max="17" width="9.15234375" style="108" customWidth="1"/>
    <col min="18" max="18" width="11.84375" style="22" customWidth="1"/>
    <col min="19" max="19" width="6.4609375" style="22" bestFit="1" customWidth="1"/>
    <col min="20" max="21" width="8.84375" style="22" bestFit="1" customWidth="1"/>
    <col min="22" max="16384" width="9.15234375" style="1"/>
  </cols>
  <sheetData>
    <row r="1" spans="1:45" ht="22.75">
      <c r="A1" s="254">
        <v>45497</v>
      </c>
      <c r="B1" s="253" t="s">
        <v>425</v>
      </c>
      <c r="C1" s="34"/>
      <c r="D1" s="201"/>
      <c r="E1" s="201"/>
      <c r="F1" s="286" t="s">
        <v>424</v>
      </c>
      <c r="G1" s="287"/>
      <c r="H1" s="287"/>
      <c r="I1" s="287"/>
      <c r="J1" s="287"/>
      <c r="K1" s="287"/>
      <c r="L1" s="288"/>
      <c r="M1" s="62"/>
      <c r="N1" s="94"/>
      <c r="O1" s="94"/>
      <c r="P1" s="94"/>
      <c r="R1" s="28"/>
      <c r="S1" s="28"/>
      <c r="T1" s="28"/>
      <c r="U1" s="28"/>
    </row>
    <row r="2" spans="1:45" s="49" customFormat="1" ht="35.25" customHeight="1">
      <c r="A2" s="45" t="s">
        <v>78</v>
      </c>
      <c r="B2" s="46" t="s">
        <v>79</v>
      </c>
      <c r="C2" s="47" t="s">
        <v>290</v>
      </c>
      <c r="D2" s="234" t="s">
        <v>83</v>
      </c>
      <c r="E2" s="202"/>
      <c r="F2" s="283" t="s">
        <v>80</v>
      </c>
      <c r="G2" s="284"/>
      <c r="H2" s="285"/>
      <c r="I2" s="236" t="s">
        <v>81</v>
      </c>
      <c r="J2" s="237" t="s">
        <v>82</v>
      </c>
      <c r="K2" s="238" t="s">
        <v>271</v>
      </c>
      <c r="L2" s="63" t="s">
        <v>269</v>
      </c>
      <c r="M2" s="63" t="s">
        <v>338</v>
      </c>
      <c r="N2" s="48" t="s">
        <v>84</v>
      </c>
      <c r="O2" s="48"/>
      <c r="P2" s="48"/>
      <c r="Q2" s="108"/>
      <c r="R2" s="48" t="s">
        <v>85</v>
      </c>
      <c r="S2" s="48"/>
      <c r="T2" s="48"/>
      <c r="U2" s="48"/>
    </row>
    <row r="3" spans="1:45" ht="31.75">
      <c r="A3" s="7"/>
      <c r="B3" s="6"/>
      <c r="C3" s="35" t="s">
        <v>86</v>
      </c>
      <c r="D3" s="235" t="s">
        <v>87</v>
      </c>
      <c r="E3" s="235" t="s">
        <v>88</v>
      </c>
      <c r="F3" s="31"/>
      <c r="G3" s="31"/>
      <c r="H3" s="31"/>
      <c r="I3" s="31"/>
      <c r="J3" s="42"/>
      <c r="K3" s="56"/>
      <c r="L3" s="236"/>
      <c r="M3" s="42"/>
      <c r="N3" s="8" t="s">
        <v>89</v>
      </c>
      <c r="O3" s="8" t="s">
        <v>90</v>
      </c>
      <c r="P3" s="8" t="s">
        <v>91</v>
      </c>
      <c r="Q3" s="8" t="s">
        <v>90</v>
      </c>
      <c r="R3" s="9" t="s">
        <v>92</v>
      </c>
      <c r="S3" s="9" t="s">
        <v>93</v>
      </c>
      <c r="T3" s="9" t="s">
        <v>94</v>
      </c>
      <c r="U3" s="9" t="s">
        <v>95</v>
      </c>
    </row>
    <row r="4" spans="1:45" ht="30.9" hidden="1">
      <c r="A4" s="41" t="s">
        <v>96</v>
      </c>
      <c r="B4" s="29"/>
      <c r="C4" s="36"/>
      <c r="D4" s="203"/>
      <c r="E4" s="203"/>
      <c r="F4" s="32"/>
      <c r="G4" s="32"/>
      <c r="H4" s="32"/>
      <c r="I4" s="32"/>
      <c r="J4" s="43"/>
      <c r="K4" s="57"/>
      <c r="L4" s="240"/>
      <c r="M4" s="43"/>
      <c r="N4" s="29"/>
      <c r="O4" s="29"/>
      <c r="P4" s="29"/>
      <c r="R4" s="29"/>
      <c r="S4" s="29"/>
      <c r="T4" s="29"/>
      <c r="U4" s="29"/>
    </row>
    <row r="5" spans="1:45" s="73" customFormat="1" ht="20.6" hidden="1">
      <c r="A5" s="65"/>
      <c r="B5" s="112" t="s">
        <v>14</v>
      </c>
      <c r="C5" s="66"/>
      <c r="D5" s="67"/>
      <c r="E5" s="67"/>
      <c r="F5" s="67"/>
      <c r="G5" s="67"/>
      <c r="H5" s="67"/>
      <c r="I5" s="67"/>
      <c r="J5" s="68"/>
      <c r="K5" s="69"/>
      <c r="L5" s="269"/>
      <c r="M5" s="70"/>
      <c r="N5" s="65"/>
      <c r="O5" s="65"/>
      <c r="P5" s="65"/>
      <c r="Q5" s="71"/>
      <c r="R5" s="65"/>
      <c r="S5" s="65"/>
      <c r="T5" s="65"/>
      <c r="U5" s="6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s="132" customFormat="1" hidden="1">
      <c r="A6" s="120">
        <v>1</v>
      </c>
      <c r="B6" s="115" t="s">
        <v>364</v>
      </c>
      <c r="C6" s="122" t="s">
        <v>167</v>
      </c>
      <c r="D6" s="121">
        <v>50</v>
      </c>
      <c r="E6" s="121" t="e">
        <f>D6*C6</f>
        <v>#VALUE!</v>
      </c>
      <c r="F6" s="143"/>
      <c r="G6" s="143"/>
      <c r="H6" s="143"/>
      <c r="I6" s="121" t="s">
        <v>210</v>
      </c>
      <c r="J6" s="121" t="s">
        <v>211</v>
      </c>
      <c r="K6" s="122" t="s">
        <v>167</v>
      </c>
      <c r="L6" s="249"/>
      <c r="M6" s="128"/>
      <c r="N6" s="131">
        <v>0.25</v>
      </c>
      <c r="O6" s="125" t="e">
        <f>N6*K6</f>
        <v>#VALUE!</v>
      </c>
      <c r="P6" s="131"/>
      <c r="Q6" s="125"/>
      <c r="R6" s="131"/>
      <c r="S6" s="131"/>
      <c r="T6" s="131"/>
      <c r="U6" s="131"/>
    </row>
    <row r="7" spans="1:45" hidden="1">
      <c r="A7" s="105">
        <v>2</v>
      </c>
      <c r="B7" s="10" t="s">
        <v>356</v>
      </c>
      <c r="C7" s="87">
        <v>1</v>
      </c>
      <c r="D7" s="86"/>
      <c r="E7" s="86"/>
      <c r="F7" s="117">
        <v>1000</v>
      </c>
      <c r="G7" s="117">
        <v>500</v>
      </c>
      <c r="H7" s="117">
        <v>1200</v>
      </c>
      <c r="I7" s="86"/>
      <c r="J7" s="86" t="s">
        <v>270</v>
      </c>
      <c r="K7" s="87">
        <v>1</v>
      </c>
      <c r="L7" s="239"/>
      <c r="M7" s="89"/>
      <c r="N7" s="105"/>
      <c r="O7" s="105"/>
      <c r="P7" s="105"/>
      <c r="R7" s="105"/>
      <c r="S7" s="105"/>
      <c r="T7" s="105"/>
      <c r="U7" s="105"/>
    </row>
    <row r="8" spans="1:45" hidden="1">
      <c r="A8" s="105">
        <v>3</v>
      </c>
      <c r="B8" s="10" t="s">
        <v>74</v>
      </c>
      <c r="C8" s="87">
        <v>3</v>
      </c>
      <c r="D8" s="86">
        <v>25</v>
      </c>
      <c r="E8" s="86">
        <f>D8*C8</f>
        <v>75</v>
      </c>
      <c r="F8" s="86">
        <v>485</v>
      </c>
      <c r="G8" s="86">
        <v>510</v>
      </c>
      <c r="H8" s="86">
        <v>945</v>
      </c>
      <c r="I8" s="86" t="s">
        <v>291</v>
      </c>
      <c r="J8" s="86" t="s">
        <v>292</v>
      </c>
      <c r="K8" s="87">
        <v>3</v>
      </c>
      <c r="L8" s="239"/>
      <c r="M8" s="89"/>
      <c r="N8" s="105"/>
      <c r="O8" s="106">
        <f>N8*C8</f>
        <v>0</v>
      </c>
      <c r="P8" s="105"/>
      <c r="R8" s="105"/>
      <c r="S8" s="105"/>
      <c r="T8" s="105"/>
      <c r="U8" s="105"/>
    </row>
    <row r="9" spans="1:45" s="2" customFormat="1" hidden="1">
      <c r="A9" s="105">
        <v>4</v>
      </c>
      <c r="B9" s="4" t="s">
        <v>97</v>
      </c>
      <c r="C9" s="87">
        <v>4</v>
      </c>
      <c r="D9" s="92">
        <v>54</v>
      </c>
      <c r="E9" s="86">
        <f>D9*C9</f>
        <v>216</v>
      </c>
      <c r="F9" s="86">
        <v>1200</v>
      </c>
      <c r="G9" s="86">
        <v>450</v>
      </c>
      <c r="H9" s="86">
        <v>1500</v>
      </c>
      <c r="I9" s="86"/>
      <c r="J9" s="86" t="s">
        <v>270</v>
      </c>
      <c r="K9" s="87">
        <v>4</v>
      </c>
      <c r="L9" s="239"/>
      <c r="M9" s="89"/>
      <c r="N9" s="107"/>
      <c r="O9" s="106">
        <f>N9*C9</f>
        <v>0</v>
      </c>
      <c r="P9" s="107"/>
      <c r="Q9" s="108"/>
      <c r="R9" s="107"/>
      <c r="S9" s="107"/>
      <c r="T9" s="107"/>
      <c r="U9" s="107"/>
      <c r="V9" s="11"/>
      <c r="W9" s="11"/>
    </row>
    <row r="10" spans="1:45" s="2" customFormat="1" hidden="1">
      <c r="A10" s="105">
        <v>5</v>
      </c>
      <c r="B10" s="4" t="s">
        <v>19</v>
      </c>
      <c r="C10" s="87">
        <v>2</v>
      </c>
      <c r="D10" s="92"/>
      <c r="E10" s="86"/>
      <c r="F10" s="92">
        <v>700</v>
      </c>
      <c r="G10" s="93">
        <v>500</v>
      </c>
      <c r="H10" s="118">
        <v>300</v>
      </c>
      <c r="I10" s="86"/>
      <c r="J10" s="86" t="s">
        <v>270</v>
      </c>
      <c r="K10" s="87">
        <v>2</v>
      </c>
      <c r="L10" s="239"/>
      <c r="M10" s="89"/>
      <c r="N10" s="107"/>
      <c r="O10" s="106"/>
      <c r="P10" s="107"/>
      <c r="Q10" s="108"/>
      <c r="R10" s="107"/>
      <c r="S10" s="107"/>
      <c r="T10" s="107"/>
      <c r="U10" s="107"/>
      <c r="V10" s="11"/>
      <c r="W10" s="11"/>
    </row>
    <row r="11" spans="1:45" s="2" customFormat="1" hidden="1">
      <c r="A11" s="105">
        <v>6</v>
      </c>
      <c r="B11" s="10" t="s">
        <v>98</v>
      </c>
      <c r="C11" s="87">
        <v>1</v>
      </c>
      <c r="D11" s="86">
        <v>60</v>
      </c>
      <c r="E11" s="86">
        <f>D11*C11</f>
        <v>60</v>
      </c>
      <c r="F11" s="86">
        <v>560</v>
      </c>
      <c r="G11" s="86">
        <v>820</v>
      </c>
      <c r="H11" s="86">
        <v>1716</v>
      </c>
      <c r="I11" s="86" t="s">
        <v>242</v>
      </c>
      <c r="J11" s="86" t="s">
        <v>241</v>
      </c>
      <c r="K11" s="87">
        <v>1</v>
      </c>
      <c r="L11" s="239" t="s">
        <v>282</v>
      </c>
      <c r="M11" s="88"/>
      <c r="N11" s="105">
        <v>1.03</v>
      </c>
      <c r="O11" s="108">
        <f>N11*K11</f>
        <v>1.03</v>
      </c>
      <c r="P11" s="105"/>
      <c r="Q11" s="108"/>
      <c r="R11" s="105"/>
      <c r="S11" s="105"/>
      <c r="T11" s="105" t="s">
        <v>99</v>
      </c>
      <c r="U11" s="105" t="s">
        <v>100</v>
      </c>
      <c r="V11" s="11"/>
      <c r="W11" s="11"/>
    </row>
    <row r="12" spans="1:45" s="2" customFormat="1" ht="43.5" hidden="1" customHeight="1">
      <c r="A12" s="105" t="s">
        <v>10</v>
      </c>
      <c r="B12" s="10" t="s">
        <v>98</v>
      </c>
      <c r="C12" s="87">
        <v>1</v>
      </c>
      <c r="D12" s="86"/>
      <c r="E12" s="86"/>
      <c r="F12" s="86">
        <f>760</f>
        <v>760</v>
      </c>
      <c r="G12" s="86">
        <v>860</v>
      </c>
      <c r="H12" s="86">
        <v>1510</v>
      </c>
      <c r="I12" s="86" t="s">
        <v>272</v>
      </c>
      <c r="J12" s="119" t="s">
        <v>273</v>
      </c>
      <c r="K12" s="87">
        <v>1</v>
      </c>
      <c r="L12" s="239" t="s">
        <v>244</v>
      </c>
      <c r="M12" s="88" t="s">
        <v>322</v>
      </c>
      <c r="N12" s="105">
        <v>6.8</v>
      </c>
      <c r="O12" s="108">
        <f>N12*K12</f>
        <v>6.8</v>
      </c>
      <c r="P12" s="105"/>
      <c r="Q12" s="108"/>
      <c r="R12" s="105"/>
      <c r="S12" s="105"/>
      <c r="T12" s="105" t="s">
        <v>99</v>
      </c>
      <c r="U12" s="105" t="s">
        <v>100</v>
      </c>
      <c r="V12" s="11"/>
      <c r="W12" s="11"/>
    </row>
    <row r="13" spans="1:45" s="2" customFormat="1" hidden="1">
      <c r="A13" s="105">
        <v>7</v>
      </c>
      <c r="B13" s="10" t="s">
        <v>101</v>
      </c>
      <c r="C13" s="87">
        <v>1</v>
      </c>
      <c r="D13" s="86">
        <v>32</v>
      </c>
      <c r="E13" s="86">
        <f>D13*C13</f>
        <v>32</v>
      </c>
      <c r="F13" s="86"/>
      <c r="G13" s="86"/>
      <c r="H13" s="86"/>
      <c r="I13" s="105" t="s">
        <v>102</v>
      </c>
      <c r="J13" s="105" t="s">
        <v>293</v>
      </c>
      <c r="K13" s="87">
        <v>1</v>
      </c>
      <c r="L13" s="239"/>
      <c r="M13" s="89"/>
      <c r="N13" s="105">
        <v>0.5</v>
      </c>
      <c r="O13" s="108">
        <f>N13*K13</f>
        <v>0.5</v>
      </c>
      <c r="P13" s="105"/>
      <c r="Q13" s="108"/>
      <c r="R13" s="105"/>
      <c r="S13" s="105"/>
      <c r="T13" s="105"/>
      <c r="U13" s="105"/>
      <c r="V13" s="11"/>
      <c r="W13" s="11"/>
    </row>
    <row r="14" spans="1:45" hidden="1">
      <c r="A14" s="105">
        <v>8</v>
      </c>
      <c r="B14" s="10" t="s">
        <v>1</v>
      </c>
      <c r="C14" s="87">
        <v>1</v>
      </c>
      <c r="D14" s="86">
        <v>20</v>
      </c>
      <c r="E14" s="86">
        <f>D14*C14</f>
        <v>20</v>
      </c>
      <c r="F14" s="92">
        <v>350</v>
      </c>
      <c r="G14" s="107">
        <v>350</v>
      </c>
      <c r="H14" s="105" t="s">
        <v>294</v>
      </c>
      <c r="I14" s="86"/>
      <c r="J14" s="86" t="s">
        <v>270</v>
      </c>
      <c r="K14" s="87">
        <v>1</v>
      </c>
      <c r="L14" s="239"/>
      <c r="M14" s="89"/>
      <c r="N14" s="105"/>
      <c r="O14" s="106">
        <f>N14*C14</f>
        <v>0</v>
      </c>
      <c r="P14" s="105"/>
      <c r="R14" s="105"/>
      <c r="S14" s="105"/>
      <c r="T14" s="105"/>
      <c r="U14" s="105" t="s">
        <v>103</v>
      </c>
    </row>
    <row r="15" spans="1:45" s="132" customFormat="1" hidden="1">
      <c r="A15" s="120">
        <v>9</v>
      </c>
      <c r="B15" s="142" t="s">
        <v>380</v>
      </c>
      <c r="C15" s="122">
        <v>3</v>
      </c>
      <c r="D15" s="121"/>
      <c r="E15" s="121"/>
      <c r="F15" s="152">
        <v>750</v>
      </c>
      <c r="G15" s="59">
        <v>600</v>
      </c>
      <c r="H15" s="120">
        <v>900</v>
      </c>
      <c r="I15" s="121"/>
      <c r="J15" s="121" t="s">
        <v>270</v>
      </c>
      <c r="K15" s="122">
        <v>3</v>
      </c>
      <c r="L15" s="241" t="s">
        <v>373</v>
      </c>
      <c r="M15" s="128"/>
      <c r="N15" s="120"/>
      <c r="O15" s="124"/>
      <c r="P15" s="120"/>
      <c r="Q15" s="125"/>
      <c r="R15" s="120"/>
      <c r="S15" s="120"/>
      <c r="T15" s="120"/>
      <c r="U15" s="120"/>
    </row>
    <row r="16" spans="1:45" s="73" customFormat="1" ht="20.6" hidden="1">
      <c r="A16" s="74"/>
      <c r="B16" s="113" t="s">
        <v>24</v>
      </c>
      <c r="C16" s="69"/>
      <c r="D16" s="67"/>
      <c r="E16" s="67"/>
      <c r="F16" s="67"/>
      <c r="G16" s="67"/>
      <c r="H16" s="67"/>
      <c r="I16" s="67"/>
      <c r="J16" s="67"/>
      <c r="K16" s="69"/>
      <c r="L16" s="269"/>
      <c r="M16" s="70"/>
      <c r="N16" s="65"/>
      <c r="O16" s="75">
        <f>N16*C16</f>
        <v>0</v>
      </c>
      <c r="P16" s="65"/>
      <c r="Q16" s="71"/>
      <c r="R16" s="65"/>
      <c r="S16" s="65"/>
      <c r="T16" s="65"/>
      <c r="U16" s="6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21" hidden="1">
      <c r="A17" s="107">
        <v>1</v>
      </c>
      <c r="B17" s="4" t="s">
        <v>104</v>
      </c>
      <c r="C17" s="119">
        <v>2</v>
      </c>
      <c r="D17" s="92">
        <v>290</v>
      </c>
      <c r="E17" s="86">
        <f t="shared" ref="E17:E24" si="0">D17*C17</f>
        <v>580</v>
      </c>
      <c r="F17" s="147">
        <v>1250</v>
      </c>
      <c r="G17" s="147">
        <v>950</v>
      </c>
      <c r="H17" s="147">
        <v>950</v>
      </c>
      <c r="I17" s="86" t="s">
        <v>226</v>
      </c>
      <c r="J17" s="118" t="s">
        <v>227</v>
      </c>
      <c r="K17" s="119">
        <v>2</v>
      </c>
      <c r="L17" s="239"/>
      <c r="M17" s="89"/>
      <c r="N17" s="107"/>
      <c r="O17" s="106">
        <f>N17*C17</f>
        <v>0</v>
      </c>
      <c r="P17" s="107">
        <v>12</v>
      </c>
      <c r="Q17" s="108">
        <f>P17*K17</f>
        <v>24</v>
      </c>
      <c r="R17" s="107"/>
      <c r="S17" s="107" t="s">
        <v>99</v>
      </c>
      <c r="T17" s="107"/>
      <c r="U17" s="107" t="s">
        <v>100</v>
      </c>
    </row>
    <row r="18" spans="1:21" ht="43.75" hidden="1">
      <c r="A18" s="107">
        <v>2</v>
      </c>
      <c r="B18" s="4" t="s">
        <v>205</v>
      </c>
      <c r="C18" s="87">
        <v>1</v>
      </c>
      <c r="D18" s="92">
        <v>410</v>
      </c>
      <c r="E18" s="86">
        <f t="shared" si="0"/>
        <v>410</v>
      </c>
      <c r="F18" s="86">
        <v>1542</v>
      </c>
      <c r="G18" s="86">
        <v>914</v>
      </c>
      <c r="H18" s="86">
        <v>1100</v>
      </c>
      <c r="I18" s="86" t="s">
        <v>346</v>
      </c>
      <c r="J18" s="86" t="s">
        <v>219</v>
      </c>
      <c r="K18" s="87">
        <v>1</v>
      </c>
      <c r="L18" s="239" t="s">
        <v>244</v>
      </c>
      <c r="M18" s="88" t="s">
        <v>317</v>
      </c>
      <c r="N18" s="107"/>
      <c r="O18" s="106">
        <f>N18*C18</f>
        <v>0</v>
      </c>
      <c r="P18" s="107">
        <v>45</v>
      </c>
      <c r="Q18" s="108">
        <f>P18*K18</f>
        <v>45</v>
      </c>
      <c r="R18" s="107"/>
      <c r="S18" s="107" t="s">
        <v>99</v>
      </c>
      <c r="T18" s="103"/>
      <c r="U18" s="107" t="s">
        <v>100</v>
      </c>
    </row>
    <row r="19" spans="1:21" hidden="1">
      <c r="A19" s="107">
        <v>3</v>
      </c>
      <c r="B19" s="4" t="s">
        <v>106</v>
      </c>
      <c r="C19" s="87">
        <v>1</v>
      </c>
      <c r="D19" s="92">
        <v>410</v>
      </c>
      <c r="E19" s="86">
        <f t="shared" si="0"/>
        <v>410</v>
      </c>
      <c r="F19" s="147">
        <v>1210</v>
      </c>
      <c r="G19" s="147">
        <v>900</v>
      </c>
      <c r="H19" s="147">
        <v>900</v>
      </c>
      <c r="I19" s="86" t="s">
        <v>226</v>
      </c>
      <c r="J19" s="118" t="s">
        <v>228</v>
      </c>
      <c r="K19" s="87">
        <v>1</v>
      </c>
      <c r="L19" s="239"/>
      <c r="M19" s="89"/>
      <c r="N19" s="107"/>
      <c r="O19" s="106">
        <f>N19*C19</f>
        <v>0</v>
      </c>
      <c r="P19" s="107">
        <v>18</v>
      </c>
      <c r="Q19" s="108">
        <f>P19*K19</f>
        <v>18</v>
      </c>
      <c r="R19" s="107"/>
      <c r="S19" s="107" t="s">
        <v>99</v>
      </c>
      <c r="T19" s="103"/>
      <c r="U19" s="107" t="s">
        <v>100</v>
      </c>
    </row>
    <row r="20" spans="1:21" s="132" customFormat="1" hidden="1">
      <c r="A20" s="59">
        <v>4</v>
      </c>
      <c r="B20" s="116" t="s">
        <v>381</v>
      </c>
      <c r="C20" s="122">
        <v>1</v>
      </c>
      <c r="D20" s="152">
        <v>315</v>
      </c>
      <c r="E20" s="121">
        <f t="shared" si="0"/>
        <v>315</v>
      </c>
      <c r="F20" s="129">
        <v>1160</v>
      </c>
      <c r="G20" s="129">
        <v>900</v>
      </c>
      <c r="H20" s="129">
        <v>850</v>
      </c>
      <c r="I20" s="121" t="s">
        <v>226</v>
      </c>
      <c r="J20" s="130" t="s">
        <v>229</v>
      </c>
      <c r="K20" s="122">
        <v>1</v>
      </c>
      <c r="L20" s="249"/>
      <c r="M20" s="128"/>
      <c r="N20" s="59"/>
      <c r="O20" s="124">
        <f>N20*C20</f>
        <v>0</v>
      </c>
      <c r="P20" s="59"/>
      <c r="Q20" s="125"/>
      <c r="R20" s="59"/>
      <c r="S20" s="59"/>
      <c r="T20" s="126"/>
      <c r="U20" s="59"/>
    </row>
    <row r="21" spans="1:21" hidden="1">
      <c r="A21" s="107">
        <v>5</v>
      </c>
      <c r="B21" s="4" t="s">
        <v>107</v>
      </c>
      <c r="C21" s="87">
        <v>1</v>
      </c>
      <c r="D21" s="92">
        <v>450</v>
      </c>
      <c r="E21" s="86">
        <f t="shared" si="0"/>
        <v>450</v>
      </c>
      <c r="F21" s="86">
        <v>7900</v>
      </c>
      <c r="G21" s="86">
        <v>1550</v>
      </c>
      <c r="H21" s="86">
        <v>600</v>
      </c>
      <c r="I21" s="86"/>
      <c r="J21" s="86"/>
      <c r="K21" s="87">
        <v>1</v>
      </c>
      <c r="L21" s="239"/>
      <c r="M21" s="89"/>
      <c r="N21" s="107">
        <v>0.55000000000000004</v>
      </c>
      <c r="O21" s="108">
        <f>N21*K21</f>
        <v>0.55000000000000004</v>
      </c>
      <c r="P21" s="107"/>
      <c r="R21" s="107"/>
      <c r="S21" s="107"/>
      <c r="T21" s="107"/>
      <c r="U21" s="107"/>
    </row>
    <row r="22" spans="1:21" hidden="1">
      <c r="A22" s="107">
        <v>6</v>
      </c>
      <c r="B22" s="4" t="s">
        <v>23</v>
      </c>
      <c r="C22" s="87">
        <v>2</v>
      </c>
      <c r="D22" s="92">
        <v>40</v>
      </c>
      <c r="E22" s="86">
        <f t="shared" si="0"/>
        <v>80</v>
      </c>
      <c r="F22" s="86">
        <v>450</v>
      </c>
      <c r="G22" s="86">
        <v>600</v>
      </c>
      <c r="H22" s="86">
        <v>1800</v>
      </c>
      <c r="I22" s="86"/>
      <c r="J22" s="86" t="s">
        <v>270</v>
      </c>
      <c r="K22" s="87">
        <v>2</v>
      </c>
      <c r="L22" s="239"/>
      <c r="M22" s="89"/>
      <c r="N22" s="107"/>
      <c r="O22" s="106">
        <f>N22*C22</f>
        <v>0</v>
      </c>
      <c r="P22" s="107"/>
      <c r="R22" s="107"/>
      <c r="S22" s="107"/>
      <c r="T22" s="107"/>
      <c r="U22" s="107"/>
    </row>
    <row r="23" spans="1:21" hidden="1">
      <c r="A23" s="107">
        <v>7</v>
      </c>
      <c r="B23" s="4" t="s">
        <v>25</v>
      </c>
      <c r="C23" s="87">
        <v>2</v>
      </c>
      <c r="D23" s="92">
        <v>60</v>
      </c>
      <c r="E23" s="86">
        <f t="shared" si="0"/>
        <v>120</v>
      </c>
      <c r="F23" s="86">
        <v>450</v>
      </c>
      <c r="G23" s="86">
        <v>750</v>
      </c>
      <c r="H23" s="86">
        <v>850</v>
      </c>
      <c r="I23" s="86"/>
      <c r="J23" s="86" t="s">
        <v>270</v>
      </c>
      <c r="K23" s="87">
        <v>2</v>
      </c>
      <c r="L23" s="239"/>
      <c r="M23" s="89"/>
      <c r="N23" s="107"/>
      <c r="O23" s="106">
        <f>N23*C23</f>
        <v>0</v>
      </c>
      <c r="P23" s="107"/>
      <c r="R23" s="107"/>
      <c r="S23" s="107"/>
      <c r="T23" s="107"/>
      <c r="U23" s="107"/>
    </row>
    <row r="24" spans="1:21" s="2" customFormat="1" hidden="1">
      <c r="A24" s="107">
        <v>8</v>
      </c>
      <c r="B24" s="4" t="s">
        <v>26</v>
      </c>
      <c r="C24" s="87">
        <v>1</v>
      </c>
      <c r="D24" s="92">
        <v>45</v>
      </c>
      <c r="E24" s="86">
        <f t="shared" si="0"/>
        <v>45</v>
      </c>
      <c r="F24" s="92">
        <v>1050</v>
      </c>
      <c r="G24" s="107">
        <v>700</v>
      </c>
      <c r="H24" s="105" t="s">
        <v>0</v>
      </c>
      <c r="I24" s="86"/>
      <c r="J24" s="86" t="s">
        <v>270</v>
      </c>
      <c r="K24" s="87">
        <v>1</v>
      </c>
      <c r="L24" s="239"/>
      <c r="M24" s="89"/>
      <c r="N24" s="107"/>
      <c r="O24" s="106">
        <f>N24*C24</f>
        <v>0</v>
      </c>
      <c r="P24" s="107"/>
      <c r="Q24" s="108"/>
      <c r="R24" s="107" t="s">
        <v>108</v>
      </c>
      <c r="S24" s="107" t="s">
        <v>108</v>
      </c>
      <c r="T24" s="107"/>
      <c r="U24" s="107" t="s">
        <v>100</v>
      </c>
    </row>
    <row r="25" spans="1:21" hidden="1">
      <c r="A25" s="107" t="s">
        <v>308</v>
      </c>
      <c r="B25" s="10" t="s">
        <v>303</v>
      </c>
      <c r="C25" s="87">
        <v>1</v>
      </c>
      <c r="D25" s="86"/>
      <c r="E25" s="86"/>
      <c r="F25" s="204">
        <v>512</v>
      </c>
      <c r="G25" s="144">
        <v>400</v>
      </c>
      <c r="H25" s="144">
        <v>343</v>
      </c>
      <c r="I25" s="118" t="s">
        <v>365</v>
      </c>
      <c r="J25" s="144" t="s">
        <v>366</v>
      </c>
      <c r="K25" s="87">
        <v>1</v>
      </c>
      <c r="L25" s="239"/>
      <c r="M25" s="89"/>
      <c r="N25" s="105"/>
      <c r="O25" s="106"/>
      <c r="P25" s="105"/>
      <c r="R25" s="105"/>
      <c r="S25" s="105"/>
      <c r="T25" s="105"/>
      <c r="U25" s="105" t="s">
        <v>103</v>
      </c>
    </row>
    <row r="26" spans="1:21" s="2" customFormat="1" hidden="1">
      <c r="A26" s="107">
        <v>9</v>
      </c>
      <c r="B26" s="4" t="s">
        <v>109</v>
      </c>
      <c r="C26" s="146">
        <v>1</v>
      </c>
      <c r="D26" s="92">
        <v>0.5</v>
      </c>
      <c r="E26" s="145">
        <v>0.5</v>
      </c>
      <c r="F26" s="145">
        <f>71/12*300</f>
        <v>1775</v>
      </c>
      <c r="G26" s="145">
        <f>28/12*300</f>
        <v>700</v>
      </c>
      <c r="H26" s="145">
        <f>34/12*300</f>
        <v>850</v>
      </c>
      <c r="I26" s="145" t="s">
        <v>276</v>
      </c>
      <c r="J26" s="145" t="s">
        <v>275</v>
      </c>
      <c r="K26" s="146">
        <v>1</v>
      </c>
      <c r="L26" s="239" t="s">
        <v>244</v>
      </c>
      <c r="M26" s="89"/>
      <c r="N26" s="107">
        <v>0.43</v>
      </c>
      <c r="O26" s="108">
        <f>N26*K26</f>
        <v>0.43</v>
      </c>
      <c r="P26" s="107"/>
      <c r="Q26" s="108"/>
      <c r="R26" s="107"/>
      <c r="S26" s="107"/>
      <c r="T26" s="107"/>
      <c r="U26" s="107"/>
    </row>
    <row r="27" spans="1:21" s="2" customFormat="1" hidden="1">
      <c r="A27" s="107">
        <v>10</v>
      </c>
      <c r="B27" s="4" t="s">
        <v>26</v>
      </c>
      <c r="C27" s="87">
        <v>1</v>
      </c>
      <c r="D27" s="92">
        <v>45</v>
      </c>
      <c r="E27" s="86">
        <f>D27*C27</f>
        <v>45</v>
      </c>
      <c r="F27" s="86">
        <v>600</v>
      </c>
      <c r="G27" s="86">
        <v>700</v>
      </c>
      <c r="H27" s="86" t="s">
        <v>0</v>
      </c>
      <c r="I27" s="86"/>
      <c r="J27" s="86" t="s">
        <v>270</v>
      </c>
      <c r="K27" s="87">
        <v>1</v>
      </c>
      <c r="L27" s="39" t="s">
        <v>352</v>
      </c>
      <c r="M27" s="89"/>
      <c r="N27" s="107"/>
      <c r="O27" s="106">
        <f>N27*C27</f>
        <v>0</v>
      </c>
      <c r="P27" s="107"/>
      <c r="Q27" s="108"/>
      <c r="R27" s="107" t="s">
        <v>108</v>
      </c>
      <c r="S27" s="107" t="s">
        <v>108</v>
      </c>
      <c r="T27" s="107"/>
      <c r="U27" s="107" t="s">
        <v>100</v>
      </c>
    </row>
    <row r="28" spans="1:21" hidden="1">
      <c r="A28" s="107" t="s">
        <v>314</v>
      </c>
      <c r="B28" s="10" t="s">
        <v>303</v>
      </c>
      <c r="C28" s="87">
        <v>1</v>
      </c>
      <c r="D28" s="86"/>
      <c r="E28" s="86"/>
      <c r="F28" s="204">
        <v>512</v>
      </c>
      <c r="G28" s="144">
        <v>400</v>
      </c>
      <c r="H28" s="144">
        <v>343</v>
      </c>
      <c r="I28" s="118" t="s">
        <v>365</v>
      </c>
      <c r="J28" s="144" t="s">
        <v>366</v>
      </c>
      <c r="K28" s="87">
        <v>1</v>
      </c>
      <c r="L28" s="239"/>
      <c r="M28" s="89"/>
      <c r="N28" s="105"/>
      <c r="O28" s="106"/>
      <c r="P28" s="105"/>
      <c r="R28" s="105"/>
      <c r="S28" s="105"/>
      <c r="T28" s="105"/>
      <c r="U28" s="105" t="s">
        <v>103</v>
      </c>
    </row>
    <row r="29" spans="1:21" s="2" customFormat="1" ht="43.75" hidden="1">
      <c r="A29" s="107">
        <v>11</v>
      </c>
      <c r="B29" s="4" t="s">
        <v>110</v>
      </c>
      <c r="C29" s="87">
        <v>1</v>
      </c>
      <c r="D29" s="92"/>
      <c r="E29" s="86"/>
      <c r="F29" s="86">
        <v>847</v>
      </c>
      <c r="G29" s="86">
        <v>776</v>
      </c>
      <c r="H29" s="86">
        <v>782</v>
      </c>
      <c r="I29" s="86" t="s">
        <v>105</v>
      </c>
      <c r="J29" s="86" t="s">
        <v>230</v>
      </c>
      <c r="K29" s="87">
        <v>1</v>
      </c>
      <c r="L29" s="239" t="s">
        <v>282</v>
      </c>
      <c r="M29" s="88" t="s">
        <v>319</v>
      </c>
      <c r="N29" s="107"/>
      <c r="O29" s="106">
        <f>N29*C29</f>
        <v>0</v>
      </c>
      <c r="P29" s="107">
        <v>11.1</v>
      </c>
      <c r="Q29" s="108">
        <f>P29*K29</f>
        <v>11.1</v>
      </c>
      <c r="R29" s="107"/>
      <c r="S29" s="107"/>
      <c r="T29" s="107" t="s">
        <v>108</v>
      </c>
      <c r="U29" s="107" t="s">
        <v>111</v>
      </c>
    </row>
    <row r="30" spans="1:21" s="2" customFormat="1" ht="29.15" hidden="1">
      <c r="A30" s="107"/>
      <c r="B30" s="4" t="s">
        <v>110</v>
      </c>
      <c r="C30" s="87">
        <v>1</v>
      </c>
      <c r="D30" s="92"/>
      <c r="E30" s="86"/>
      <c r="F30" s="86">
        <v>847</v>
      </c>
      <c r="G30" s="86">
        <v>776</v>
      </c>
      <c r="H30" s="86">
        <v>782</v>
      </c>
      <c r="I30" s="86" t="s">
        <v>105</v>
      </c>
      <c r="J30" s="86" t="s">
        <v>288</v>
      </c>
      <c r="K30" s="87">
        <v>1</v>
      </c>
      <c r="L30" s="239" t="s">
        <v>244</v>
      </c>
      <c r="M30" s="88" t="s">
        <v>318</v>
      </c>
      <c r="N30" s="107"/>
      <c r="O30" s="106"/>
      <c r="P30" s="107">
        <v>9</v>
      </c>
      <c r="Q30" s="108">
        <f>P30*K30</f>
        <v>9</v>
      </c>
      <c r="R30" s="107"/>
      <c r="S30" s="107"/>
      <c r="T30" s="107" t="s">
        <v>108</v>
      </c>
      <c r="U30" s="107" t="s">
        <v>111</v>
      </c>
    </row>
    <row r="31" spans="1:21" s="2" customFormat="1" hidden="1">
      <c r="A31" s="107" t="s">
        <v>41</v>
      </c>
      <c r="B31" s="4" t="s">
        <v>42</v>
      </c>
      <c r="C31" s="87">
        <v>1</v>
      </c>
      <c r="D31" s="92"/>
      <c r="E31" s="86"/>
      <c r="F31" s="86">
        <v>875</v>
      </c>
      <c r="G31" s="86">
        <v>800</v>
      </c>
      <c r="H31" s="86">
        <v>650</v>
      </c>
      <c r="I31" s="86"/>
      <c r="J31" s="86" t="s">
        <v>270</v>
      </c>
      <c r="K31" s="87">
        <v>1</v>
      </c>
      <c r="L31" s="239"/>
      <c r="M31" s="89"/>
      <c r="N31" s="107"/>
      <c r="O31" s="106">
        <f>N31*C31</f>
        <v>0</v>
      </c>
      <c r="P31" s="107"/>
      <c r="Q31" s="108"/>
      <c r="R31" s="107"/>
      <c r="S31" s="107"/>
      <c r="T31" s="107"/>
      <c r="U31" s="107"/>
    </row>
    <row r="32" spans="1:21" s="2" customFormat="1" hidden="1">
      <c r="A32" s="107">
        <v>12</v>
      </c>
      <c r="B32" s="4" t="s">
        <v>107</v>
      </c>
      <c r="C32" s="87">
        <v>1</v>
      </c>
      <c r="D32" s="92">
        <v>250</v>
      </c>
      <c r="E32" s="86">
        <f>D32*C32</f>
        <v>250</v>
      </c>
      <c r="F32" s="86">
        <v>3200</v>
      </c>
      <c r="G32" s="86">
        <v>1350</v>
      </c>
      <c r="H32" s="86">
        <v>600</v>
      </c>
      <c r="I32" s="86"/>
      <c r="J32" s="86"/>
      <c r="K32" s="87">
        <v>1</v>
      </c>
      <c r="L32" s="239"/>
      <c r="M32" s="89"/>
      <c r="N32" s="107">
        <v>0.55000000000000004</v>
      </c>
      <c r="O32" s="108">
        <f>N32*K32</f>
        <v>0.55000000000000004</v>
      </c>
      <c r="P32" s="107"/>
      <c r="Q32" s="108"/>
      <c r="R32" s="107"/>
      <c r="S32" s="107"/>
      <c r="T32" s="107"/>
      <c r="U32" s="107"/>
    </row>
    <row r="33" spans="1:21" s="127" customFormat="1" ht="30" hidden="1" customHeight="1">
      <c r="A33" s="59">
        <v>13</v>
      </c>
      <c r="B33" s="116" t="s">
        <v>382</v>
      </c>
      <c r="C33" s="122">
        <v>1</v>
      </c>
      <c r="D33" s="152">
        <v>130</v>
      </c>
      <c r="E33" s="121">
        <f>D33*C33</f>
        <v>130</v>
      </c>
      <c r="F33" s="121">
        <v>847</v>
      </c>
      <c r="G33" s="121">
        <v>776</v>
      </c>
      <c r="H33" s="121">
        <v>1042</v>
      </c>
      <c r="I33" s="121" t="s">
        <v>105</v>
      </c>
      <c r="J33" s="121" t="s">
        <v>230</v>
      </c>
      <c r="K33" s="122">
        <v>1</v>
      </c>
      <c r="L33" s="249"/>
      <c r="M33" s="123" t="s">
        <v>320</v>
      </c>
      <c r="N33" s="59"/>
      <c r="O33" s="124"/>
      <c r="P33" s="120"/>
      <c r="Q33" s="125"/>
      <c r="R33" s="120"/>
      <c r="S33" s="120"/>
      <c r="T33" s="120"/>
      <c r="U33" s="120"/>
    </row>
    <row r="34" spans="1:21" s="127" customFormat="1" hidden="1">
      <c r="A34" s="59" t="s">
        <v>7</v>
      </c>
      <c r="B34" s="116" t="s">
        <v>383</v>
      </c>
      <c r="C34" s="122">
        <v>1</v>
      </c>
      <c r="D34" s="152">
        <v>55</v>
      </c>
      <c r="E34" s="121">
        <f>D34*C34</f>
        <v>55</v>
      </c>
      <c r="F34" s="121">
        <v>875</v>
      </c>
      <c r="G34" s="121">
        <v>800</v>
      </c>
      <c r="H34" s="121">
        <v>650</v>
      </c>
      <c r="I34" s="121"/>
      <c r="J34" s="121" t="s">
        <v>270</v>
      </c>
      <c r="K34" s="122">
        <v>1</v>
      </c>
      <c r="L34" s="249"/>
      <c r="M34" s="128"/>
      <c r="N34" s="59"/>
      <c r="O34" s="124">
        <f>N34*C34</f>
        <v>0</v>
      </c>
      <c r="P34" s="120"/>
      <c r="Q34" s="125"/>
      <c r="R34" s="120"/>
      <c r="S34" s="120"/>
      <c r="T34" s="120"/>
      <c r="U34" s="120"/>
    </row>
    <row r="35" spans="1:21" s="141" customFormat="1" hidden="1">
      <c r="A35" s="133" t="s">
        <v>375</v>
      </c>
      <c r="B35" s="134" t="s">
        <v>377</v>
      </c>
      <c r="C35" s="137">
        <v>2</v>
      </c>
      <c r="D35" s="205"/>
      <c r="E35" s="136"/>
      <c r="F35" s="136">
        <v>900</v>
      </c>
      <c r="G35" s="136">
        <v>900</v>
      </c>
      <c r="H35" s="136">
        <v>850</v>
      </c>
      <c r="I35" s="136" t="s">
        <v>378</v>
      </c>
      <c r="J35" s="136"/>
      <c r="K35" s="137">
        <v>2</v>
      </c>
      <c r="L35" s="270"/>
      <c r="M35" s="138"/>
      <c r="N35" s="133"/>
      <c r="O35" s="139"/>
      <c r="P35" s="135">
        <v>11</v>
      </c>
      <c r="Q35" s="140">
        <v>22</v>
      </c>
      <c r="R35" s="135"/>
      <c r="S35" s="135"/>
      <c r="T35" s="135"/>
      <c r="U35" s="135"/>
    </row>
    <row r="36" spans="1:21" s="141" customFormat="1" hidden="1">
      <c r="A36" s="133" t="s">
        <v>376</v>
      </c>
      <c r="B36" s="134" t="s">
        <v>379</v>
      </c>
      <c r="C36" s="137">
        <v>1</v>
      </c>
      <c r="D36" s="205"/>
      <c r="E36" s="136"/>
      <c r="F36" s="136">
        <v>450</v>
      </c>
      <c r="G36" s="136">
        <v>650</v>
      </c>
      <c r="H36" s="136">
        <v>850</v>
      </c>
      <c r="I36" s="136"/>
      <c r="J36" s="136" t="s">
        <v>270</v>
      </c>
      <c r="K36" s="137">
        <v>1</v>
      </c>
      <c r="L36" s="270"/>
      <c r="M36" s="138"/>
      <c r="N36" s="133"/>
      <c r="O36" s="139"/>
      <c r="P36" s="135"/>
      <c r="Q36" s="140"/>
      <c r="R36" s="135"/>
      <c r="S36" s="135"/>
      <c r="T36" s="135"/>
      <c r="U36" s="135"/>
    </row>
    <row r="37" spans="1:21" s="2" customFormat="1" hidden="1">
      <c r="A37" s="107">
        <v>14</v>
      </c>
      <c r="B37" s="4" t="s">
        <v>112</v>
      </c>
      <c r="C37" s="87">
        <v>1</v>
      </c>
      <c r="D37" s="92">
        <v>20</v>
      </c>
      <c r="E37" s="86">
        <f>D37*C37</f>
        <v>20</v>
      </c>
      <c r="F37" s="92">
        <v>450</v>
      </c>
      <c r="G37" s="107">
        <v>450</v>
      </c>
      <c r="H37" s="105" t="s">
        <v>295</v>
      </c>
      <c r="I37" s="86"/>
      <c r="J37" s="86" t="s">
        <v>270</v>
      </c>
      <c r="K37" s="87">
        <v>1</v>
      </c>
      <c r="L37" s="239"/>
      <c r="M37" s="89"/>
      <c r="N37" s="107"/>
      <c r="O37" s="106">
        <f>N37*C37</f>
        <v>0</v>
      </c>
      <c r="P37" s="107"/>
      <c r="Q37" s="108"/>
      <c r="R37" s="107" t="s">
        <v>108</v>
      </c>
      <c r="S37" s="107" t="s">
        <v>108</v>
      </c>
      <c r="T37" s="107"/>
      <c r="U37" s="107" t="s">
        <v>100</v>
      </c>
    </row>
    <row r="38" spans="1:21" s="2" customFormat="1" hidden="1">
      <c r="A38" s="107">
        <v>15</v>
      </c>
      <c r="B38" s="4" t="s">
        <v>113</v>
      </c>
      <c r="C38" s="87">
        <v>1</v>
      </c>
      <c r="D38" s="86">
        <v>130</v>
      </c>
      <c r="E38" s="86">
        <f>D38*C38</f>
        <v>130</v>
      </c>
      <c r="F38" s="86">
        <v>690</v>
      </c>
      <c r="G38" s="86">
        <v>830</v>
      </c>
      <c r="H38" s="86">
        <v>1700</v>
      </c>
      <c r="I38" s="86" t="s">
        <v>222</v>
      </c>
      <c r="J38" s="86" t="s">
        <v>223</v>
      </c>
      <c r="K38" s="87">
        <v>1</v>
      </c>
      <c r="L38" s="239" t="s">
        <v>282</v>
      </c>
      <c r="M38" s="89"/>
      <c r="N38" s="107">
        <v>3</v>
      </c>
      <c r="O38" s="108">
        <f>N38*K38</f>
        <v>3</v>
      </c>
      <c r="P38" s="107"/>
      <c r="Q38" s="108"/>
      <c r="R38" s="107"/>
      <c r="S38" s="107"/>
      <c r="T38" s="107"/>
      <c r="U38" s="107"/>
    </row>
    <row r="39" spans="1:21" s="2" customFormat="1" hidden="1">
      <c r="A39" s="107"/>
      <c r="B39" s="4"/>
      <c r="C39" s="87">
        <v>1</v>
      </c>
      <c r="D39" s="86"/>
      <c r="E39" s="86"/>
      <c r="F39" s="86">
        <v>690</v>
      </c>
      <c r="G39" s="86">
        <v>830</v>
      </c>
      <c r="H39" s="86">
        <v>1700</v>
      </c>
      <c r="I39" s="86" t="s">
        <v>222</v>
      </c>
      <c r="J39" s="86" t="s">
        <v>223</v>
      </c>
      <c r="K39" s="87">
        <v>1</v>
      </c>
      <c r="L39" s="239"/>
      <c r="M39" s="89"/>
      <c r="N39" s="107">
        <v>3</v>
      </c>
      <c r="O39" s="108">
        <f>N39*K39</f>
        <v>3</v>
      </c>
      <c r="P39" s="107"/>
      <c r="Q39" s="108"/>
      <c r="R39" s="107"/>
      <c r="S39" s="107"/>
      <c r="T39" s="107"/>
      <c r="U39" s="107"/>
    </row>
    <row r="40" spans="1:21" s="2" customFormat="1" hidden="1">
      <c r="A40" s="107">
        <v>16</v>
      </c>
      <c r="B40" s="4" t="s">
        <v>27</v>
      </c>
      <c r="C40" s="87">
        <v>1</v>
      </c>
      <c r="D40" s="92"/>
      <c r="E40" s="86"/>
      <c r="F40" s="86">
        <v>1500</v>
      </c>
      <c r="G40" s="86">
        <v>800</v>
      </c>
      <c r="H40" s="86" t="s">
        <v>0</v>
      </c>
      <c r="I40" s="86"/>
      <c r="J40" s="86" t="s">
        <v>270</v>
      </c>
      <c r="K40" s="87">
        <v>1</v>
      </c>
      <c r="L40" s="239"/>
      <c r="M40" s="89"/>
      <c r="N40" s="107"/>
      <c r="O40" s="106"/>
      <c r="P40" s="107"/>
      <c r="Q40" s="108"/>
      <c r="R40" s="107"/>
      <c r="S40" s="107"/>
      <c r="T40" s="107"/>
      <c r="U40" s="107"/>
    </row>
    <row r="41" spans="1:21" s="2" customFormat="1" hidden="1">
      <c r="A41" s="107">
        <v>17</v>
      </c>
      <c r="B41" s="4" t="s">
        <v>185</v>
      </c>
      <c r="C41" s="87">
        <v>0</v>
      </c>
      <c r="D41" s="86"/>
      <c r="E41" s="86"/>
      <c r="F41" s="86"/>
      <c r="G41" s="86"/>
      <c r="H41" s="86"/>
      <c r="I41" s="86"/>
      <c r="J41" s="86"/>
      <c r="K41" s="87">
        <v>0</v>
      </c>
      <c r="L41" s="239"/>
      <c r="M41" s="89"/>
      <c r="N41" s="107"/>
      <c r="O41" s="13"/>
      <c r="P41" s="107"/>
      <c r="Q41" s="108"/>
      <c r="R41" s="107"/>
      <c r="S41" s="107"/>
      <c r="T41" s="107"/>
      <c r="U41" s="107"/>
    </row>
    <row r="42" spans="1:21" s="2" customFormat="1" hidden="1">
      <c r="A42" s="107">
        <v>18</v>
      </c>
      <c r="B42" s="4" t="s">
        <v>296</v>
      </c>
      <c r="C42" s="87">
        <v>1</v>
      </c>
      <c r="D42" s="92">
        <v>84</v>
      </c>
      <c r="E42" s="86">
        <f>D42*C42</f>
        <v>84</v>
      </c>
      <c r="F42" s="92">
        <v>1500</v>
      </c>
      <c r="G42" s="107">
        <v>750</v>
      </c>
      <c r="H42" s="105" t="s">
        <v>38</v>
      </c>
      <c r="I42" s="86"/>
      <c r="J42" s="86" t="s">
        <v>270</v>
      </c>
      <c r="K42" s="87">
        <v>1</v>
      </c>
      <c r="L42" s="239"/>
      <c r="M42" s="89"/>
      <c r="N42" s="107"/>
      <c r="O42" s="106">
        <f>N42*C42</f>
        <v>0</v>
      </c>
      <c r="P42" s="107"/>
      <c r="Q42" s="108"/>
      <c r="R42" s="107" t="s">
        <v>108</v>
      </c>
      <c r="S42" s="107" t="s">
        <v>108</v>
      </c>
      <c r="T42" s="107"/>
      <c r="U42" s="107" t="s">
        <v>100</v>
      </c>
    </row>
    <row r="43" spans="1:21" hidden="1">
      <c r="A43" s="107" t="s">
        <v>351</v>
      </c>
      <c r="B43" s="10" t="s">
        <v>303</v>
      </c>
      <c r="C43" s="87">
        <v>1</v>
      </c>
      <c r="D43" s="86"/>
      <c r="E43" s="86"/>
      <c r="F43" s="204">
        <v>512</v>
      </c>
      <c r="G43" s="144">
        <v>400</v>
      </c>
      <c r="H43" s="144">
        <v>343</v>
      </c>
      <c r="I43" s="118" t="s">
        <v>365</v>
      </c>
      <c r="J43" s="144" t="s">
        <v>366</v>
      </c>
      <c r="K43" s="87">
        <v>1</v>
      </c>
      <c r="L43" s="239"/>
      <c r="M43" s="89"/>
      <c r="N43" s="105"/>
      <c r="O43" s="106"/>
      <c r="P43" s="105"/>
      <c r="R43" s="105"/>
      <c r="S43" s="105"/>
      <c r="T43" s="105"/>
      <c r="U43" s="105" t="s">
        <v>103</v>
      </c>
    </row>
    <row r="44" spans="1:21" s="2" customFormat="1" hidden="1">
      <c r="A44" s="107">
        <v>19</v>
      </c>
      <c r="B44" s="4" t="s">
        <v>4</v>
      </c>
      <c r="C44" s="87">
        <v>3</v>
      </c>
      <c r="D44" s="92">
        <v>50</v>
      </c>
      <c r="E44" s="86">
        <f>D44*C44</f>
        <v>150</v>
      </c>
      <c r="F44" s="86">
        <v>450</v>
      </c>
      <c r="G44" s="86">
        <v>800</v>
      </c>
      <c r="H44" s="86" t="s">
        <v>28</v>
      </c>
      <c r="I44" s="86"/>
      <c r="J44" s="86" t="s">
        <v>270</v>
      </c>
      <c r="K44" s="87">
        <v>3</v>
      </c>
      <c r="L44" s="239"/>
      <c r="M44" s="89"/>
      <c r="N44" s="107"/>
      <c r="O44" s="106">
        <f>N44*C44</f>
        <v>0</v>
      </c>
      <c r="P44" s="107"/>
      <c r="Q44" s="108"/>
      <c r="R44" s="107"/>
      <c r="S44" s="107"/>
      <c r="T44" s="107"/>
      <c r="U44" s="107"/>
    </row>
    <row r="45" spans="1:21" s="83" customFormat="1" hidden="1">
      <c r="A45" s="78">
        <v>20</v>
      </c>
      <c r="B45" s="148" t="s">
        <v>114</v>
      </c>
      <c r="C45" s="81">
        <v>1</v>
      </c>
      <c r="D45" s="206"/>
      <c r="E45" s="80"/>
      <c r="F45" s="80">
        <v>350</v>
      </c>
      <c r="G45" s="80">
        <v>410</v>
      </c>
      <c r="H45" s="80">
        <v>105</v>
      </c>
      <c r="I45" s="80" t="s">
        <v>203</v>
      </c>
      <c r="J45" s="111" t="s">
        <v>349</v>
      </c>
      <c r="K45" s="81">
        <v>1</v>
      </c>
      <c r="L45" s="271"/>
      <c r="M45" s="88"/>
      <c r="N45" s="78"/>
      <c r="O45" s="82">
        <f>N45*C45</f>
        <v>0</v>
      </c>
      <c r="P45" s="78">
        <v>3.5</v>
      </c>
      <c r="Q45" s="149">
        <f>P45*K45</f>
        <v>3.5</v>
      </c>
      <c r="R45" s="78"/>
      <c r="S45" s="78"/>
      <c r="T45" s="78"/>
      <c r="U45" s="78"/>
    </row>
    <row r="46" spans="1:21" s="2" customFormat="1" hidden="1">
      <c r="A46" s="107" t="s">
        <v>29</v>
      </c>
      <c r="B46" s="4" t="s">
        <v>30</v>
      </c>
      <c r="C46" s="87">
        <v>1</v>
      </c>
      <c r="D46" s="92"/>
      <c r="E46" s="86"/>
      <c r="F46" s="86">
        <v>500</v>
      </c>
      <c r="G46" s="86">
        <v>800</v>
      </c>
      <c r="H46" s="86">
        <v>850</v>
      </c>
      <c r="I46" s="86"/>
      <c r="J46" s="86" t="s">
        <v>270</v>
      </c>
      <c r="K46" s="87">
        <v>1</v>
      </c>
      <c r="L46" s="239"/>
      <c r="M46" s="89"/>
      <c r="N46" s="107"/>
      <c r="O46" s="106">
        <f>N46*C46</f>
        <v>0</v>
      </c>
      <c r="P46" s="107"/>
      <c r="Q46" s="108"/>
      <c r="R46" s="107"/>
      <c r="S46" s="107"/>
      <c r="T46" s="107"/>
      <c r="U46" s="107"/>
    </row>
    <row r="47" spans="1:21" s="2" customFormat="1" hidden="1">
      <c r="A47" s="107">
        <v>21</v>
      </c>
      <c r="B47" s="4" t="s">
        <v>115</v>
      </c>
      <c r="C47" s="87">
        <v>2</v>
      </c>
      <c r="D47" s="92">
        <v>76</v>
      </c>
      <c r="E47" s="86">
        <f>D47*C47</f>
        <v>152</v>
      </c>
      <c r="F47" s="147">
        <v>400</v>
      </c>
      <c r="G47" s="147">
        <v>900</v>
      </c>
      <c r="H47" s="147">
        <v>850</v>
      </c>
      <c r="I47" s="86" t="s">
        <v>226</v>
      </c>
      <c r="J47" s="86" t="s">
        <v>253</v>
      </c>
      <c r="K47" s="87">
        <v>2</v>
      </c>
      <c r="L47" s="239" t="s">
        <v>321</v>
      </c>
      <c r="M47" s="89"/>
      <c r="N47" s="107"/>
      <c r="O47" s="106">
        <f>N47*C47</f>
        <v>0</v>
      </c>
      <c r="P47" s="60">
        <v>6</v>
      </c>
      <c r="Q47" s="97">
        <f>P47*K47</f>
        <v>12</v>
      </c>
      <c r="R47" s="107"/>
      <c r="S47" s="107"/>
      <c r="T47" s="107"/>
      <c r="U47" s="107"/>
    </row>
    <row r="48" spans="1:21" s="50" customFormat="1" hidden="1">
      <c r="A48" s="51">
        <v>22</v>
      </c>
      <c r="B48" s="84" t="s">
        <v>251</v>
      </c>
      <c r="C48" s="91">
        <v>1</v>
      </c>
      <c r="D48" s="92"/>
      <c r="E48" s="92"/>
      <c r="F48" s="147">
        <v>800</v>
      </c>
      <c r="G48" s="147">
        <v>800</v>
      </c>
      <c r="H48" s="150" t="s">
        <v>284</v>
      </c>
      <c r="I48" s="92" t="s">
        <v>226</v>
      </c>
      <c r="J48" s="92" t="s">
        <v>283</v>
      </c>
      <c r="K48" s="91">
        <v>1</v>
      </c>
      <c r="L48" s="242"/>
      <c r="M48" s="151"/>
      <c r="N48" s="52"/>
      <c r="O48" s="53"/>
      <c r="P48" s="52">
        <v>14</v>
      </c>
      <c r="Q48" s="97">
        <f>P48*K48</f>
        <v>14</v>
      </c>
      <c r="R48" s="52"/>
      <c r="S48" s="52"/>
      <c r="T48" s="52"/>
      <c r="U48" s="54"/>
    </row>
    <row r="49" spans="1:21" s="127" customFormat="1" hidden="1">
      <c r="A49" s="59" t="s">
        <v>47</v>
      </c>
      <c r="B49" s="116" t="s">
        <v>374</v>
      </c>
      <c r="C49" s="153">
        <v>1</v>
      </c>
      <c r="D49" s="152"/>
      <c r="E49" s="152"/>
      <c r="F49" s="152">
        <v>800</v>
      </c>
      <c r="G49" s="152">
        <v>800</v>
      </c>
      <c r="H49" s="152">
        <v>500</v>
      </c>
      <c r="I49" s="152"/>
      <c r="J49" s="121" t="s">
        <v>270</v>
      </c>
      <c r="K49" s="153">
        <v>1</v>
      </c>
      <c r="L49" s="243"/>
      <c r="M49" s="154"/>
      <c r="N49" s="120"/>
      <c r="O49" s="155"/>
      <c r="P49" s="120"/>
      <c r="Q49" s="125"/>
      <c r="R49" s="120"/>
      <c r="S49" s="120"/>
      <c r="T49" s="120"/>
      <c r="U49" s="156"/>
    </row>
    <row r="50" spans="1:21" s="2" customFormat="1" hidden="1">
      <c r="A50" s="39">
        <v>23</v>
      </c>
      <c r="B50" s="4" t="s">
        <v>118</v>
      </c>
      <c r="C50" s="91">
        <v>1</v>
      </c>
      <c r="D50" s="92"/>
      <c r="E50" s="92"/>
      <c r="F50" s="150">
        <v>400</v>
      </c>
      <c r="G50" s="150">
        <v>800</v>
      </c>
      <c r="H50" s="150" t="s">
        <v>285</v>
      </c>
      <c r="I50" s="150" t="s">
        <v>254</v>
      </c>
      <c r="J50" s="150" t="s">
        <v>286</v>
      </c>
      <c r="K50" s="91">
        <v>1</v>
      </c>
      <c r="L50" s="244"/>
      <c r="M50" s="93"/>
      <c r="N50" s="105"/>
      <c r="O50" s="12"/>
      <c r="P50" s="96">
        <v>6</v>
      </c>
      <c r="Q50" s="97">
        <f>P50*K50</f>
        <v>6</v>
      </c>
      <c r="R50" s="105"/>
      <c r="S50" s="105"/>
      <c r="T50" s="105"/>
      <c r="U50" s="15"/>
    </row>
    <row r="51" spans="1:21" s="127" customFormat="1" hidden="1">
      <c r="A51" s="59" t="s">
        <v>48</v>
      </c>
      <c r="B51" s="116" t="s">
        <v>11</v>
      </c>
      <c r="C51" s="153">
        <v>1</v>
      </c>
      <c r="D51" s="152"/>
      <c r="E51" s="152"/>
      <c r="F51" s="152">
        <v>400</v>
      </c>
      <c r="G51" s="59">
        <v>800</v>
      </c>
      <c r="H51" s="120">
        <v>500</v>
      </c>
      <c r="I51" s="152"/>
      <c r="J51" s="121" t="s">
        <v>270</v>
      </c>
      <c r="K51" s="153">
        <v>1</v>
      </c>
      <c r="L51" s="243"/>
      <c r="M51" s="154"/>
      <c r="N51" s="120"/>
      <c r="O51" s="155"/>
      <c r="P51" s="120"/>
      <c r="Q51" s="125"/>
      <c r="R51" s="120"/>
      <c r="S51" s="120"/>
      <c r="T51" s="120"/>
      <c r="U51" s="156"/>
    </row>
    <row r="52" spans="1:21" s="2" customFormat="1" hidden="1">
      <c r="A52" s="107">
        <v>24</v>
      </c>
      <c r="B52" s="4" t="s">
        <v>31</v>
      </c>
      <c r="C52" s="87">
        <v>1</v>
      </c>
      <c r="D52" s="92">
        <v>60</v>
      </c>
      <c r="E52" s="86">
        <f>D52*C52</f>
        <v>60</v>
      </c>
      <c r="F52" s="86">
        <v>1750</v>
      </c>
      <c r="G52" s="86">
        <v>800</v>
      </c>
      <c r="H52" s="86" t="s">
        <v>28</v>
      </c>
      <c r="I52" s="86"/>
      <c r="J52" s="86" t="s">
        <v>270</v>
      </c>
      <c r="K52" s="87">
        <v>1</v>
      </c>
      <c r="L52" s="239"/>
      <c r="M52" s="89"/>
      <c r="N52" s="107"/>
      <c r="O52" s="106">
        <f>N52*C52</f>
        <v>0</v>
      </c>
      <c r="P52" s="107"/>
      <c r="Q52" s="108"/>
      <c r="R52" s="107"/>
      <c r="S52" s="107"/>
      <c r="T52" s="107"/>
      <c r="U52" s="107"/>
    </row>
    <row r="53" spans="1:21" s="2" customFormat="1" hidden="1">
      <c r="A53" s="107">
        <v>25</v>
      </c>
      <c r="B53" s="4" t="s">
        <v>32</v>
      </c>
      <c r="C53" s="87">
        <v>1</v>
      </c>
      <c r="D53" s="92">
        <v>72</v>
      </c>
      <c r="E53" s="86">
        <f>D53*C53</f>
        <v>72</v>
      </c>
      <c r="F53" s="86">
        <v>1500</v>
      </c>
      <c r="G53" s="86">
        <v>700</v>
      </c>
      <c r="H53" s="86" t="s">
        <v>28</v>
      </c>
      <c r="I53" s="86"/>
      <c r="J53" s="86" t="s">
        <v>270</v>
      </c>
      <c r="K53" s="87">
        <v>1</v>
      </c>
      <c r="L53" s="239"/>
      <c r="M53" s="89"/>
      <c r="N53" s="107"/>
      <c r="O53" s="106">
        <f>N53*C53</f>
        <v>0</v>
      </c>
      <c r="P53" s="107"/>
      <c r="Q53" s="108"/>
      <c r="R53" s="107" t="s">
        <v>108</v>
      </c>
      <c r="S53" s="107" t="s">
        <v>108</v>
      </c>
      <c r="T53" s="107"/>
      <c r="U53" s="107" t="s">
        <v>100</v>
      </c>
    </row>
    <row r="54" spans="1:21" hidden="1">
      <c r="A54" s="107" t="s">
        <v>315</v>
      </c>
      <c r="B54" s="10" t="s">
        <v>303</v>
      </c>
      <c r="C54" s="87">
        <v>1</v>
      </c>
      <c r="D54" s="86"/>
      <c r="E54" s="86"/>
      <c r="F54" s="204">
        <v>512</v>
      </c>
      <c r="G54" s="144">
        <v>400</v>
      </c>
      <c r="H54" s="144">
        <v>343</v>
      </c>
      <c r="I54" s="118" t="s">
        <v>365</v>
      </c>
      <c r="J54" s="144" t="s">
        <v>366</v>
      </c>
      <c r="K54" s="87">
        <v>1</v>
      </c>
      <c r="L54" s="239"/>
      <c r="M54" s="89"/>
      <c r="N54" s="105"/>
      <c r="O54" s="106"/>
      <c r="P54" s="105"/>
      <c r="R54" s="105"/>
      <c r="S54" s="105"/>
      <c r="T54" s="105"/>
      <c r="U54" s="105" t="s">
        <v>103</v>
      </c>
    </row>
    <row r="55" spans="1:21" s="2" customFormat="1" hidden="1">
      <c r="A55" s="107">
        <v>26</v>
      </c>
      <c r="B55" s="4" t="s">
        <v>31</v>
      </c>
      <c r="C55" s="87">
        <v>1</v>
      </c>
      <c r="D55" s="92">
        <v>68</v>
      </c>
      <c r="E55" s="86">
        <f t="shared" ref="E55:E60" si="1">D55*C55</f>
        <v>68</v>
      </c>
      <c r="F55" s="86">
        <v>1500</v>
      </c>
      <c r="G55" s="86">
        <v>700</v>
      </c>
      <c r="H55" s="86" t="s">
        <v>28</v>
      </c>
      <c r="I55" s="86"/>
      <c r="J55" s="86" t="s">
        <v>270</v>
      </c>
      <c r="K55" s="87">
        <v>1</v>
      </c>
      <c r="L55" s="239"/>
      <c r="M55" s="89"/>
      <c r="N55" s="107"/>
      <c r="O55" s="106">
        <f>N55*C55</f>
        <v>0</v>
      </c>
      <c r="P55" s="107"/>
      <c r="Q55" s="108"/>
      <c r="R55" s="107"/>
      <c r="S55" s="107"/>
      <c r="T55" s="107"/>
      <c r="U55" s="107"/>
    </row>
    <row r="56" spans="1:21" s="2" customFormat="1" hidden="1">
      <c r="A56" s="107">
        <v>27</v>
      </c>
      <c r="B56" s="4" t="s">
        <v>25</v>
      </c>
      <c r="C56" s="87">
        <v>1</v>
      </c>
      <c r="D56" s="92">
        <v>24</v>
      </c>
      <c r="E56" s="86">
        <f t="shared" si="1"/>
        <v>24</v>
      </c>
      <c r="F56" s="86">
        <v>450</v>
      </c>
      <c r="G56" s="86">
        <v>750</v>
      </c>
      <c r="H56" s="86">
        <v>850</v>
      </c>
      <c r="I56" s="86"/>
      <c r="J56" s="86" t="s">
        <v>270</v>
      </c>
      <c r="K56" s="87">
        <v>1</v>
      </c>
      <c r="L56" s="239"/>
      <c r="M56" s="89"/>
      <c r="N56" s="107"/>
      <c r="O56" s="106">
        <f>N56*C56</f>
        <v>0</v>
      </c>
      <c r="P56" s="107"/>
      <c r="Q56" s="108"/>
      <c r="R56" s="107"/>
      <c r="S56" s="107"/>
      <c r="T56" s="107"/>
      <c r="U56" s="107"/>
    </row>
    <row r="57" spans="1:21" s="2" customFormat="1" ht="63.45" hidden="1">
      <c r="A57" s="107">
        <v>28</v>
      </c>
      <c r="B57" s="4" t="s">
        <v>297</v>
      </c>
      <c r="C57" s="86">
        <v>1</v>
      </c>
      <c r="D57" s="86">
        <v>230</v>
      </c>
      <c r="E57" s="86">
        <f t="shared" si="1"/>
        <v>230</v>
      </c>
      <c r="F57" s="86">
        <f>71/12*300</f>
        <v>1775</v>
      </c>
      <c r="G57" s="86">
        <f>28/12*300</f>
        <v>700</v>
      </c>
      <c r="H57" s="86">
        <f>34/12*300</f>
        <v>850</v>
      </c>
      <c r="I57" s="86" t="s">
        <v>276</v>
      </c>
      <c r="J57" s="86" t="s">
        <v>275</v>
      </c>
      <c r="K57" s="86">
        <v>1</v>
      </c>
      <c r="L57" s="239" t="s">
        <v>357</v>
      </c>
      <c r="M57" s="98"/>
      <c r="N57" s="107">
        <v>0.43</v>
      </c>
      <c r="O57" s="108">
        <f>N57*K57</f>
        <v>0.43</v>
      </c>
      <c r="P57" s="107"/>
      <c r="Q57" s="108"/>
      <c r="R57" s="107"/>
      <c r="S57" s="107"/>
      <c r="T57" s="107"/>
      <c r="U57" s="107"/>
    </row>
    <row r="58" spans="1:21" s="2" customFormat="1" hidden="1">
      <c r="A58" s="107">
        <v>29</v>
      </c>
      <c r="B58" s="4" t="s">
        <v>185</v>
      </c>
      <c r="C58" s="87"/>
      <c r="D58" s="86">
        <v>25</v>
      </c>
      <c r="E58" s="86">
        <f t="shared" si="1"/>
        <v>0</v>
      </c>
      <c r="F58" s="86"/>
      <c r="G58" s="86"/>
      <c r="H58" s="86"/>
      <c r="I58" s="86"/>
      <c r="J58" s="86" t="s">
        <v>270</v>
      </c>
      <c r="K58" s="87"/>
      <c r="L58" s="239"/>
      <c r="M58" s="89"/>
      <c r="N58" s="107"/>
      <c r="O58" s="13">
        <f>N58*C58</f>
        <v>0</v>
      </c>
      <c r="P58" s="107"/>
      <c r="Q58" s="108"/>
      <c r="R58" s="107"/>
      <c r="S58" s="107"/>
      <c r="T58" s="107"/>
      <c r="U58" s="107"/>
    </row>
    <row r="59" spans="1:21" s="2" customFormat="1" hidden="1">
      <c r="A59" s="107">
        <v>30</v>
      </c>
      <c r="B59" s="4" t="s">
        <v>50</v>
      </c>
      <c r="C59" s="87">
        <v>1</v>
      </c>
      <c r="D59" s="92">
        <v>110</v>
      </c>
      <c r="E59" s="86">
        <f t="shared" si="1"/>
        <v>110</v>
      </c>
      <c r="F59" s="86">
        <v>1800</v>
      </c>
      <c r="G59" s="86">
        <v>400</v>
      </c>
      <c r="H59" s="86">
        <v>850</v>
      </c>
      <c r="I59" s="86"/>
      <c r="J59" s="86" t="s">
        <v>270</v>
      </c>
      <c r="K59" s="87">
        <v>1</v>
      </c>
      <c r="L59" s="239"/>
      <c r="M59" s="89"/>
      <c r="N59" s="107"/>
      <c r="O59" s="106">
        <f>N59*C59</f>
        <v>0</v>
      </c>
      <c r="P59" s="107"/>
      <c r="Q59" s="108"/>
      <c r="R59" s="107"/>
      <c r="S59" s="107"/>
      <c r="T59" s="107"/>
      <c r="U59" s="107"/>
    </row>
    <row r="60" spans="1:21" s="2" customFormat="1" ht="31.75" hidden="1">
      <c r="A60" s="107">
        <v>31</v>
      </c>
      <c r="B60" s="4" t="s">
        <v>298</v>
      </c>
      <c r="C60" s="87">
        <v>1</v>
      </c>
      <c r="D60" s="92">
        <v>60</v>
      </c>
      <c r="E60" s="86">
        <f t="shared" si="1"/>
        <v>60</v>
      </c>
      <c r="F60" s="86">
        <v>1250</v>
      </c>
      <c r="G60" s="86">
        <v>750</v>
      </c>
      <c r="H60" s="7" t="s">
        <v>38</v>
      </c>
      <c r="I60" s="86"/>
      <c r="J60" s="86" t="s">
        <v>270</v>
      </c>
      <c r="K60" s="87">
        <v>1</v>
      </c>
      <c r="L60" s="39" t="s">
        <v>352</v>
      </c>
      <c r="M60" s="89"/>
      <c r="N60" s="107"/>
      <c r="O60" s="106">
        <f>N60*C60</f>
        <v>0</v>
      </c>
      <c r="P60" s="107"/>
      <c r="Q60" s="108"/>
      <c r="R60" s="107" t="s">
        <v>108</v>
      </c>
      <c r="S60" s="107" t="s">
        <v>108</v>
      </c>
      <c r="T60" s="107"/>
      <c r="U60" s="107" t="s">
        <v>100</v>
      </c>
    </row>
    <row r="61" spans="1:21" hidden="1">
      <c r="A61" s="107" t="s">
        <v>316</v>
      </c>
      <c r="B61" s="10" t="s">
        <v>303</v>
      </c>
      <c r="C61" s="87">
        <v>1</v>
      </c>
      <c r="D61" s="86"/>
      <c r="E61" s="86"/>
      <c r="F61" s="204">
        <v>512</v>
      </c>
      <c r="G61" s="144">
        <v>400</v>
      </c>
      <c r="H61" s="144">
        <v>343</v>
      </c>
      <c r="I61" s="118" t="s">
        <v>365</v>
      </c>
      <c r="J61" s="144" t="s">
        <v>366</v>
      </c>
      <c r="K61" s="87">
        <v>1</v>
      </c>
      <c r="L61" s="239"/>
      <c r="M61" s="89"/>
      <c r="N61" s="105"/>
      <c r="O61" s="106"/>
      <c r="P61" s="105"/>
      <c r="R61" s="105"/>
      <c r="S61" s="105"/>
      <c r="T61" s="105"/>
      <c r="U61" s="105" t="s">
        <v>103</v>
      </c>
    </row>
    <row r="62" spans="1:21" s="2" customFormat="1" hidden="1">
      <c r="A62" s="107">
        <v>32</v>
      </c>
      <c r="B62" s="4" t="s">
        <v>185</v>
      </c>
      <c r="C62" s="87"/>
      <c r="D62" s="86">
        <v>26</v>
      </c>
      <c r="E62" s="86">
        <f t="shared" ref="E62:E70" si="2">D62*C62</f>
        <v>0</v>
      </c>
      <c r="F62" s="86"/>
      <c r="G62" s="86"/>
      <c r="H62" s="86"/>
      <c r="I62" s="86"/>
      <c r="J62" s="86" t="s">
        <v>270</v>
      </c>
      <c r="K62" s="87"/>
      <c r="L62" s="239"/>
      <c r="M62" s="89"/>
      <c r="N62" s="107"/>
      <c r="O62" s="13">
        <f>N62*C62</f>
        <v>0</v>
      </c>
      <c r="P62" s="107"/>
      <c r="Q62" s="108"/>
      <c r="R62" s="107"/>
      <c r="S62" s="107"/>
      <c r="T62" s="107"/>
      <c r="U62" s="107"/>
    </row>
    <row r="63" spans="1:21" s="2" customFormat="1" hidden="1">
      <c r="A63" s="107">
        <v>33</v>
      </c>
      <c r="B63" s="4" t="s">
        <v>51</v>
      </c>
      <c r="C63" s="87">
        <v>1</v>
      </c>
      <c r="D63" s="92">
        <v>110</v>
      </c>
      <c r="E63" s="86">
        <f t="shared" si="2"/>
        <v>110</v>
      </c>
      <c r="F63" s="86">
        <v>1250</v>
      </c>
      <c r="G63" s="86">
        <v>400</v>
      </c>
      <c r="H63" s="86">
        <v>850</v>
      </c>
      <c r="I63" s="86"/>
      <c r="J63" s="86" t="s">
        <v>270</v>
      </c>
      <c r="K63" s="87">
        <v>1</v>
      </c>
      <c r="L63" s="239"/>
      <c r="M63" s="89"/>
      <c r="N63" s="107"/>
      <c r="O63" s="106">
        <f>N63*C63</f>
        <v>0</v>
      </c>
      <c r="P63" s="107"/>
      <c r="Q63" s="108"/>
      <c r="R63" s="107"/>
      <c r="S63" s="107"/>
      <c r="T63" s="107"/>
      <c r="U63" s="107"/>
    </row>
    <row r="64" spans="1:21" s="2" customFormat="1" hidden="1">
      <c r="A64" s="107">
        <v>34</v>
      </c>
      <c r="B64" s="4" t="s">
        <v>299</v>
      </c>
      <c r="C64" s="87">
        <v>1</v>
      </c>
      <c r="D64" s="92">
        <v>150</v>
      </c>
      <c r="E64" s="86">
        <f t="shared" si="2"/>
        <v>150</v>
      </c>
      <c r="F64" s="86">
        <v>1850</v>
      </c>
      <c r="G64" s="86">
        <v>750</v>
      </c>
      <c r="H64" s="86" t="s">
        <v>38</v>
      </c>
      <c r="I64" s="86"/>
      <c r="J64" s="86" t="s">
        <v>270</v>
      </c>
      <c r="K64" s="87">
        <v>1</v>
      </c>
      <c r="L64" s="239"/>
      <c r="M64" s="89"/>
      <c r="N64" s="107">
        <v>4</v>
      </c>
      <c r="O64" s="108">
        <f>N64*K64</f>
        <v>4</v>
      </c>
      <c r="P64" s="107"/>
      <c r="Q64" s="108"/>
      <c r="R64" s="107" t="s">
        <v>108</v>
      </c>
      <c r="S64" s="107"/>
      <c r="T64" s="107"/>
      <c r="U64" s="107" t="s">
        <v>100</v>
      </c>
    </row>
    <row r="65" spans="1:45" s="2" customFormat="1" hidden="1">
      <c r="A65" s="107">
        <v>35</v>
      </c>
      <c r="B65" s="4" t="s">
        <v>185</v>
      </c>
      <c r="C65" s="87"/>
      <c r="D65" s="86">
        <v>24</v>
      </c>
      <c r="E65" s="86">
        <f t="shared" si="2"/>
        <v>0</v>
      </c>
      <c r="F65" s="86"/>
      <c r="G65" s="86"/>
      <c r="H65" s="86"/>
      <c r="I65" s="86"/>
      <c r="J65" s="86" t="s">
        <v>270</v>
      </c>
      <c r="K65" s="87"/>
      <c r="L65" s="239"/>
      <c r="M65" s="89"/>
      <c r="N65" s="107"/>
      <c r="O65" s="13">
        <f>N65*C65</f>
        <v>0</v>
      </c>
      <c r="P65" s="107"/>
      <c r="Q65" s="108"/>
      <c r="R65" s="107"/>
      <c r="S65" s="107"/>
      <c r="T65" s="107"/>
      <c r="U65" s="107"/>
    </row>
    <row r="66" spans="1:45" s="2" customFormat="1" hidden="1">
      <c r="A66" s="107">
        <v>36</v>
      </c>
      <c r="B66" s="4" t="s">
        <v>51</v>
      </c>
      <c r="C66" s="87">
        <v>1</v>
      </c>
      <c r="D66" s="92">
        <v>145</v>
      </c>
      <c r="E66" s="86">
        <f t="shared" si="2"/>
        <v>145</v>
      </c>
      <c r="F66" s="86">
        <v>1850</v>
      </c>
      <c r="G66" s="86">
        <v>400</v>
      </c>
      <c r="H66" s="86">
        <v>850</v>
      </c>
      <c r="I66" s="86"/>
      <c r="J66" s="86" t="s">
        <v>270</v>
      </c>
      <c r="K66" s="87">
        <v>1</v>
      </c>
      <c r="L66" s="239"/>
      <c r="M66" s="89"/>
      <c r="N66" s="107"/>
      <c r="O66" s="13"/>
      <c r="P66" s="107"/>
      <c r="Q66" s="108"/>
      <c r="R66" s="107"/>
      <c r="S66" s="107"/>
      <c r="T66" s="107"/>
      <c r="U66" s="107"/>
    </row>
    <row r="67" spans="1:45" s="2" customFormat="1" hidden="1">
      <c r="A67" s="107">
        <v>37</v>
      </c>
      <c r="B67" s="4" t="s">
        <v>107</v>
      </c>
      <c r="C67" s="87">
        <v>1</v>
      </c>
      <c r="D67" s="92">
        <v>275</v>
      </c>
      <c r="E67" s="86">
        <f t="shared" si="2"/>
        <v>275</v>
      </c>
      <c r="F67" s="86">
        <v>4300</v>
      </c>
      <c r="G67" s="86">
        <v>1200</v>
      </c>
      <c r="H67" s="86">
        <v>600</v>
      </c>
      <c r="I67" s="86"/>
      <c r="J67" s="86"/>
      <c r="K67" s="87">
        <v>1</v>
      </c>
      <c r="L67" s="239"/>
      <c r="M67" s="89"/>
      <c r="N67" s="107">
        <v>0.55000000000000004</v>
      </c>
      <c r="O67" s="108">
        <f>N67*K67</f>
        <v>0.55000000000000004</v>
      </c>
      <c r="P67" s="107"/>
      <c r="Q67" s="108"/>
      <c r="R67" s="107"/>
      <c r="S67" s="107"/>
      <c r="T67" s="107"/>
      <c r="U67" s="107"/>
    </row>
    <row r="68" spans="1:45" hidden="1">
      <c r="A68" s="107">
        <v>38</v>
      </c>
      <c r="B68" s="10" t="s">
        <v>1</v>
      </c>
      <c r="C68" s="87">
        <v>5</v>
      </c>
      <c r="D68" s="86">
        <v>50</v>
      </c>
      <c r="E68" s="86">
        <f t="shared" si="2"/>
        <v>250</v>
      </c>
      <c r="F68" s="86">
        <v>650</v>
      </c>
      <c r="G68" s="86">
        <v>950</v>
      </c>
      <c r="H68" s="86" t="s">
        <v>294</v>
      </c>
      <c r="I68" s="86"/>
      <c r="J68" s="86" t="s">
        <v>270</v>
      </c>
      <c r="K68" s="87">
        <v>5</v>
      </c>
      <c r="L68" s="239"/>
      <c r="M68" s="89"/>
      <c r="N68" s="105"/>
      <c r="O68" s="106">
        <f>N68*C68</f>
        <v>0</v>
      </c>
      <c r="P68" s="105"/>
      <c r="R68" s="105"/>
      <c r="S68" s="105"/>
      <c r="T68" s="105"/>
      <c r="U68" s="105" t="s">
        <v>103</v>
      </c>
    </row>
    <row r="69" spans="1:45" hidden="1">
      <c r="A69" s="105">
        <v>39</v>
      </c>
      <c r="B69" s="10" t="s">
        <v>1</v>
      </c>
      <c r="C69" s="87">
        <v>3</v>
      </c>
      <c r="D69" s="86">
        <v>20</v>
      </c>
      <c r="E69" s="86">
        <f t="shared" si="2"/>
        <v>60</v>
      </c>
      <c r="F69" s="86">
        <v>350</v>
      </c>
      <c r="G69" s="86">
        <v>350</v>
      </c>
      <c r="H69" s="86" t="s">
        <v>294</v>
      </c>
      <c r="I69" s="86"/>
      <c r="J69" s="86" t="s">
        <v>270</v>
      </c>
      <c r="K69" s="87">
        <v>3</v>
      </c>
      <c r="L69" s="239"/>
      <c r="M69" s="89"/>
      <c r="N69" s="105"/>
      <c r="O69" s="106">
        <f>N69*C69</f>
        <v>0</v>
      </c>
      <c r="P69" s="105"/>
      <c r="R69" s="105"/>
      <c r="S69" s="105"/>
      <c r="T69" s="105"/>
      <c r="U69" s="105" t="s">
        <v>103</v>
      </c>
    </row>
    <row r="70" spans="1:45" hidden="1">
      <c r="A70" s="107">
        <v>40</v>
      </c>
      <c r="B70" s="16" t="s">
        <v>119</v>
      </c>
      <c r="C70" s="87">
        <v>1</v>
      </c>
      <c r="D70" s="86">
        <v>0.25</v>
      </c>
      <c r="E70" s="157">
        <f t="shared" si="2"/>
        <v>0.25</v>
      </c>
      <c r="F70" s="157"/>
      <c r="G70" s="157"/>
      <c r="H70" s="157"/>
      <c r="I70" s="157"/>
      <c r="J70" s="157" t="s">
        <v>300</v>
      </c>
      <c r="K70" s="87">
        <v>1</v>
      </c>
      <c r="L70" s="272"/>
      <c r="M70" s="158"/>
      <c r="N70" s="107">
        <v>0.25</v>
      </c>
      <c r="O70" s="108">
        <f>N70*K70</f>
        <v>0.25</v>
      </c>
      <c r="P70" s="105"/>
      <c r="R70" s="3"/>
      <c r="S70" s="3"/>
      <c r="T70" s="1"/>
      <c r="U70" s="1"/>
    </row>
    <row r="71" spans="1:45" s="73" customFormat="1" ht="20.6" hidden="1">
      <c r="A71" s="74"/>
      <c r="B71" s="113" t="s">
        <v>39</v>
      </c>
      <c r="C71" s="69"/>
      <c r="D71" s="67"/>
      <c r="E71" s="67"/>
      <c r="F71" s="67"/>
      <c r="G71" s="67"/>
      <c r="H71" s="67"/>
      <c r="I71" s="67"/>
      <c r="J71" s="67"/>
      <c r="K71" s="69"/>
      <c r="L71" s="269"/>
      <c r="M71" s="70"/>
      <c r="N71" s="65"/>
      <c r="O71" s="75">
        <f>N71*C71</f>
        <v>0</v>
      </c>
      <c r="P71" s="65"/>
      <c r="Q71" s="71"/>
      <c r="R71" s="65"/>
      <c r="S71" s="65"/>
      <c r="T71" s="65"/>
      <c r="U71" s="6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idden="1">
      <c r="A72" s="105">
        <v>1</v>
      </c>
      <c r="B72" s="4" t="s">
        <v>114</v>
      </c>
      <c r="C72" s="87">
        <v>3</v>
      </c>
      <c r="D72" s="92"/>
      <c r="E72" s="86"/>
      <c r="F72" s="86">
        <v>350</v>
      </c>
      <c r="G72" s="86">
        <v>410</v>
      </c>
      <c r="H72" s="86">
        <v>105</v>
      </c>
      <c r="I72" s="86" t="s">
        <v>203</v>
      </c>
      <c r="J72" s="111" t="s">
        <v>349</v>
      </c>
      <c r="K72" s="87">
        <v>3</v>
      </c>
      <c r="L72" s="239"/>
      <c r="M72" s="88"/>
      <c r="N72" s="107"/>
      <c r="O72" s="106"/>
      <c r="P72" s="107">
        <v>3.5</v>
      </c>
      <c r="Q72" s="108">
        <f>P72*K72</f>
        <v>10.5</v>
      </c>
      <c r="R72" s="107"/>
      <c r="S72" s="107"/>
      <c r="T72" s="107"/>
      <c r="U72" s="107"/>
    </row>
    <row r="73" spans="1:45" s="2" customFormat="1" hidden="1">
      <c r="A73" s="105" t="s">
        <v>12</v>
      </c>
      <c r="B73" s="4" t="s">
        <v>4</v>
      </c>
      <c r="C73" s="87">
        <v>1</v>
      </c>
      <c r="D73" s="92">
        <v>30</v>
      </c>
      <c r="E73" s="86">
        <f>D73*C73</f>
        <v>30</v>
      </c>
      <c r="F73" s="86">
        <v>600</v>
      </c>
      <c r="G73" s="86">
        <v>800</v>
      </c>
      <c r="H73" s="86">
        <v>850</v>
      </c>
      <c r="I73" s="86"/>
      <c r="J73" s="86" t="s">
        <v>270</v>
      </c>
      <c r="K73" s="87">
        <v>1</v>
      </c>
      <c r="L73" s="239"/>
      <c r="M73" s="89"/>
      <c r="N73" s="107"/>
      <c r="O73" s="106">
        <f>N73*C73</f>
        <v>0</v>
      </c>
      <c r="P73" s="107"/>
      <c r="Q73" s="108"/>
      <c r="R73" s="107"/>
      <c r="S73" s="107"/>
      <c r="T73" s="107"/>
      <c r="U73" s="107"/>
    </row>
    <row r="74" spans="1:45" s="2" customFormat="1" hidden="1">
      <c r="A74" s="105" t="s">
        <v>44</v>
      </c>
      <c r="B74" s="4" t="s">
        <v>4</v>
      </c>
      <c r="C74" s="87"/>
      <c r="D74" s="92"/>
      <c r="E74" s="86"/>
      <c r="F74" s="86">
        <v>1000</v>
      </c>
      <c r="G74" s="86">
        <v>800</v>
      </c>
      <c r="H74" s="86">
        <v>850</v>
      </c>
      <c r="I74" s="86"/>
      <c r="J74" s="86" t="s">
        <v>270</v>
      </c>
      <c r="K74" s="87"/>
      <c r="L74" s="239"/>
      <c r="M74" s="89"/>
      <c r="N74" s="107"/>
      <c r="O74" s="106"/>
      <c r="P74" s="107"/>
      <c r="Q74" s="108"/>
      <c r="R74" s="107"/>
      <c r="S74" s="107"/>
      <c r="T74" s="107"/>
      <c r="U74" s="107"/>
    </row>
    <row r="75" spans="1:45" s="2" customFormat="1" hidden="1">
      <c r="A75" s="105">
        <v>2</v>
      </c>
      <c r="B75" s="4" t="s">
        <v>52</v>
      </c>
      <c r="C75" s="87">
        <v>3</v>
      </c>
      <c r="D75" s="92"/>
      <c r="E75" s="86"/>
      <c r="F75" s="92">
        <v>475</v>
      </c>
      <c r="G75" s="107">
        <v>800</v>
      </c>
      <c r="H75" s="105">
        <v>850</v>
      </c>
      <c r="I75" s="86"/>
      <c r="J75" s="86" t="s">
        <v>270</v>
      </c>
      <c r="K75" s="87">
        <v>3</v>
      </c>
      <c r="L75" s="239"/>
      <c r="M75" s="89"/>
      <c r="N75" s="107">
        <v>0.5</v>
      </c>
      <c r="O75" s="108">
        <f>N75*K75</f>
        <v>1.5</v>
      </c>
      <c r="P75" s="107"/>
      <c r="Q75" s="108"/>
      <c r="R75" s="107"/>
      <c r="S75" s="107"/>
      <c r="T75" s="107"/>
      <c r="U75" s="107"/>
    </row>
    <row r="76" spans="1:45" s="2" customFormat="1" ht="63.45" hidden="1">
      <c r="A76" s="107">
        <v>3</v>
      </c>
      <c r="B76" s="4" t="s">
        <v>117</v>
      </c>
      <c r="C76" s="87">
        <v>2</v>
      </c>
      <c r="D76" s="92">
        <v>130</v>
      </c>
      <c r="E76" s="86">
        <f>D76*C76</f>
        <v>260</v>
      </c>
      <c r="F76" s="86">
        <v>840</v>
      </c>
      <c r="G76" s="86">
        <v>900</v>
      </c>
      <c r="H76" s="86">
        <v>950</v>
      </c>
      <c r="I76" s="86" t="s">
        <v>249</v>
      </c>
      <c r="J76" s="86" t="s">
        <v>250</v>
      </c>
      <c r="K76" s="87">
        <v>2</v>
      </c>
      <c r="L76" s="239" t="s">
        <v>335</v>
      </c>
      <c r="M76" s="89"/>
      <c r="N76" s="107"/>
      <c r="O76" s="106">
        <f>N76*C76</f>
        <v>0</v>
      </c>
      <c r="P76" s="107">
        <v>8</v>
      </c>
      <c r="Q76" s="108">
        <f>P76*K76</f>
        <v>16</v>
      </c>
      <c r="R76" s="107"/>
      <c r="S76" s="107"/>
      <c r="T76" s="107"/>
      <c r="U76" s="107"/>
    </row>
    <row r="77" spans="1:45" s="127" customFormat="1" hidden="1">
      <c r="A77" s="59" t="s">
        <v>49</v>
      </c>
      <c r="B77" s="116" t="s">
        <v>11</v>
      </c>
      <c r="C77" s="122"/>
      <c r="D77" s="152"/>
      <c r="E77" s="121"/>
      <c r="F77" s="121"/>
      <c r="G77" s="121"/>
      <c r="H77" s="121"/>
      <c r="I77" s="121"/>
      <c r="J77" s="121" t="s">
        <v>270</v>
      </c>
      <c r="K77" s="122"/>
      <c r="L77" s="249"/>
      <c r="M77" s="128"/>
      <c r="N77" s="59"/>
      <c r="O77" s="124"/>
      <c r="P77" s="59"/>
      <c r="Q77" s="125"/>
      <c r="R77" s="59"/>
      <c r="S77" s="59"/>
      <c r="T77" s="59"/>
      <c r="U77" s="59"/>
    </row>
    <row r="78" spans="1:45" s="2" customFormat="1" hidden="1">
      <c r="A78" s="107">
        <v>4</v>
      </c>
      <c r="B78" s="4" t="s">
        <v>120</v>
      </c>
      <c r="C78" s="87">
        <v>2</v>
      </c>
      <c r="D78" s="92">
        <v>62</v>
      </c>
      <c r="E78" s="86">
        <f>D78*C78</f>
        <v>124</v>
      </c>
      <c r="F78" s="86">
        <v>400</v>
      </c>
      <c r="G78" s="86">
        <v>800</v>
      </c>
      <c r="H78" s="86">
        <v>850</v>
      </c>
      <c r="I78" s="86" t="s">
        <v>254</v>
      </c>
      <c r="J78" s="86" t="s">
        <v>256</v>
      </c>
      <c r="K78" s="87">
        <v>2</v>
      </c>
      <c r="L78" s="239"/>
      <c r="M78" s="89"/>
      <c r="N78" s="107"/>
      <c r="O78" s="106">
        <f>N78*C78</f>
        <v>0</v>
      </c>
      <c r="P78" s="60">
        <v>5</v>
      </c>
      <c r="Q78" s="97">
        <f>P78*K78</f>
        <v>10</v>
      </c>
      <c r="R78" s="107"/>
      <c r="S78" s="107"/>
      <c r="T78" s="107" t="s">
        <v>99</v>
      </c>
      <c r="U78" s="107" t="s">
        <v>100</v>
      </c>
    </row>
    <row r="79" spans="1:45" s="2" customFormat="1" hidden="1">
      <c r="A79" s="107">
        <v>5</v>
      </c>
      <c r="B79" s="4" t="s">
        <v>121</v>
      </c>
      <c r="C79" s="87">
        <v>2</v>
      </c>
      <c r="D79" s="92"/>
      <c r="E79" s="86"/>
      <c r="F79" s="147">
        <v>800</v>
      </c>
      <c r="G79" s="147">
        <v>800</v>
      </c>
      <c r="H79" s="150" t="s">
        <v>284</v>
      </c>
      <c r="I79" s="150" t="s">
        <v>254</v>
      </c>
      <c r="J79" s="150" t="s">
        <v>287</v>
      </c>
      <c r="K79" s="87">
        <v>2</v>
      </c>
      <c r="L79" s="239"/>
      <c r="M79" s="89"/>
      <c r="N79" s="107"/>
      <c r="O79" s="106"/>
      <c r="P79" s="60">
        <v>12</v>
      </c>
      <c r="Q79" s="97">
        <f>P79*K79</f>
        <v>24</v>
      </c>
      <c r="R79" s="107"/>
      <c r="S79" s="107"/>
      <c r="T79" s="107"/>
      <c r="U79" s="107"/>
    </row>
    <row r="80" spans="1:45" s="127" customFormat="1" hidden="1">
      <c r="A80" s="59" t="s">
        <v>8</v>
      </c>
      <c r="B80" s="116" t="s">
        <v>11</v>
      </c>
      <c r="C80" s="122">
        <v>2</v>
      </c>
      <c r="D80" s="152"/>
      <c r="E80" s="121"/>
      <c r="F80" s="121">
        <v>800</v>
      </c>
      <c r="G80" s="121">
        <v>800</v>
      </c>
      <c r="H80" s="121">
        <v>500</v>
      </c>
      <c r="I80" s="121"/>
      <c r="J80" s="121" t="s">
        <v>270</v>
      </c>
      <c r="K80" s="122">
        <v>2</v>
      </c>
      <c r="L80" s="249"/>
      <c r="M80" s="128"/>
      <c r="N80" s="59"/>
      <c r="O80" s="124"/>
      <c r="P80" s="59"/>
      <c r="Q80" s="125"/>
      <c r="R80" s="59"/>
      <c r="S80" s="59"/>
      <c r="T80" s="59"/>
      <c r="U80" s="59"/>
    </row>
    <row r="81" spans="1:21" s="2" customFormat="1" hidden="1">
      <c r="A81" s="107">
        <v>6</v>
      </c>
      <c r="B81" s="4" t="s">
        <v>52</v>
      </c>
      <c r="C81" s="87">
        <v>2</v>
      </c>
      <c r="D81" s="92"/>
      <c r="E81" s="86"/>
      <c r="F81" s="86">
        <v>475</v>
      </c>
      <c r="G81" s="86">
        <v>800</v>
      </c>
      <c r="H81" s="118">
        <v>850</v>
      </c>
      <c r="I81" s="86"/>
      <c r="J81" s="86" t="s">
        <v>270</v>
      </c>
      <c r="K81" s="87">
        <v>2</v>
      </c>
      <c r="L81" s="239"/>
      <c r="M81" s="89"/>
      <c r="N81" s="107">
        <v>0.5</v>
      </c>
      <c r="O81" s="108">
        <f>N81*K81</f>
        <v>1</v>
      </c>
      <c r="P81" s="107"/>
      <c r="Q81" s="108"/>
      <c r="R81" s="107"/>
      <c r="S81" s="107"/>
      <c r="T81" s="107"/>
      <c r="U81" s="107"/>
    </row>
    <row r="82" spans="1:21" s="2" customFormat="1" hidden="1">
      <c r="A82" s="107">
        <v>7</v>
      </c>
      <c r="B82" s="10" t="s">
        <v>122</v>
      </c>
      <c r="C82" s="87">
        <v>2</v>
      </c>
      <c r="D82" s="92"/>
      <c r="E82" s="86"/>
      <c r="F82" s="86">
        <v>500</v>
      </c>
      <c r="G82" s="86">
        <v>600</v>
      </c>
      <c r="H82" s="86"/>
      <c r="I82" s="86" t="s">
        <v>224</v>
      </c>
      <c r="J82" s="86" t="s">
        <v>225</v>
      </c>
      <c r="K82" s="87">
        <v>2</v>
      </c>
      <c r="L82" s="239"/>
      <c r="M82" s="89"/>
      <c r="N82" s="107">
        <v>0.5</v>
      </c>
      <c r="O82" s="108">
        <f>N82*K82</f>
        <v>1</v>
      </c>
      <c r="P82" s="107"/>
      <c r="Q82" s="108"/>
      <c r="R82" s="107"/>
      <c r="S82" s="107"/>
      <c r="T82" s="107"/>
      <c r="U82" s="107"/>
    </row>
    <row r="83" spans="1:21" s="2" customFormat="1" hidden="1">
      <c r="A83" s="107" t="s">
        <v>9</v>
      </c>
      <c r="B83" s="4" t="s">
        <v>56</v>
      </c>
      <c r="C83" s="87">
        <v>1</v>
      </c>
      <c r="D83" s="92"/>
      <c r="E83" s="86"/>
      <c r="F83" s="86">
        <v>700</v>
      </c>
      <c r="G83" s="86">
        <v>800</v>
      </c>
      <c r="H83" s="86">
        <v>850</v>
      </c>
      <c r="I83" s="86"/>
      <c r="J83" s="86" t="s">
        <v>270</v>
      </c>
      <c r="K83" s="87">
        <v>1</v>
      </c>
      <c r="L83" s="239"/>
      <c r="M83" s="89"/>
      <c r="N83" s="107"/>
      <c r="O83" s="106"/>
      <c r="P83" s="107"/>
      <c r="Q83" s="108"/>
      <c r="R83" s="107"/>
      <c r="S83" s="107"/>
      <c r="T83" s="107"/>
      <c r="U83" s="107"/>
    </row>
    <row r="84" spans="1:21" s="2" customFormat="1" hidden="1">
      <c r="A84" s="107" t="s">
        <v>33</v>
      </c>
      <c r="B84" s="4" t="s">
        <v>34</v>
      </c>
      <c r="C84" s="87">
        <v>1</v>
      </c>
      <c r="D84" s="92"/>
      <c r="E84" s="86"/>
      <c r="F84" s="86">
        <v>1000</v>
      </c>
      <c r="G84" s="86">
        <v>800</v>
      </c>
      <c r="H84" s="86">
        <v>850</v>
      </c>
      <c r="I84" s="86"/>
      <c r="J84" s="86" t="s">
        <v>270</v>
      </c>
      <c r="K84" s="87">
        <v>1</v>
      </c>
      <c r="L84" s="239"/>
      <c r="M84" s="89"/>
      <c r="N84" s="107"/>
      <c r="O84" s="106"/>
      <c r="P84" s="107"/>
      <c r="Q84" s="108"/>
      <c r="R84" s="107"/>
      <c r="S84" s="107"/>
      <c r="T84" s="107"/>
      <c r="U84" s="107"/>
    </row>
    <row r="85" spans="1:21" s="2" customFormat="1" hidden="1">
      <c r="A85" s="107">
        <v>8</v>
      </c>
      <c r="B85" s="4" t="s">
        <v>107</v>
      </c>
      <c r="C85" s="87">
        <v>1</v>
      </c>
      <c r="D85" s="92">
        <v>225</v>
      </c>
      <c r="E85" s="86">
        <f>D85*C85</f>
        <v>225</v>
      </c>
      <c r="F85" s="86">
        <v>4350</v>
      </c>
      <c r="G85" s="86">
        <v>1200</v>
      </c>
      <c r="H85" s="86">
        <v>600</v>
      </c>
      <c r="I85" s="86"/>
      <c r="J85" s="86"/>
      <c r="K85" s="87">
        <v>1</v>
      </c>
      <c r="L85" s="239"/>
      <c r="M85" s="89"/>
      <c r="N85" s="107">
        <v>0.55000000000000004</v>
      </c>
      <c r="O85" s="108">
        <f>N85*K85</f>
        <v>0.55000000000000004</v>
      </c>
      <c r="P85" s="105"/>
      <c r="Q85" s="108"/>
      <c r="R85" s="105"/>
      <c r="S85" s="105"/>
      <c r="T85" s="105"/>
      <c r="U85" s="105"/>
    </row>
    <row r="86" spans="1:21" s="2" customFormat="1" hidden="1">
      <c r="A86" s="107">
        <v>9</v>
      </c>
      <c r="B86" s="4" t="s">
        <v>107</v>
      </c>
      <c r="C86" s="87">
        <v>1</v>
      </c>
      <c r="D86" s="92">
        <v>245</v>
      </c>
      <c r="E86" s="86">
        <f>D86*C86</f>
        <v>245</v>
      </c>
      <c r="F86" s="86">
        <v>5500</v>
      </c>
      <c r="G86" s="86">
        <v>1200</v>
      </c>
      <c r="H86" s="86">
        <v>600</v>
      </c>
      <c r="I86" s="86"/>
      <c r="J86" s="86"/>
      <c r="K86" s="87">
        <v>1</v>
      </c>
      <c r="L86" s="239"/>
      <c r="M86" s="89"/>
      <c r="N86" s="107">
        <v>0.55000000000000004</v>
      </c>
      <c r="O86" s="108">
        <f>N86*K86</f>
        <v>0.55000000000000004</v>
      </c>
      <c r="P86" s="105"/>
      <c r="Q86" s="108"/>
      <c r="R86" s="105"/>
      <c r="S86" s="105"/>
      <c r="T86" s="105"/>
      <c r="U86" s="105"/>
    </row>
    <row r="87" spans="1:21" s="2" customFormat="1" hidden="1">
      <c r="A87" s="107">
        <v>10</v>
      </c>
      <c r="B87" s="4" t="s">
        <v>112</v>
      </c>
      <c r="C87" s="87">
        <v>1</v>
      </c>
      <c r="D87" s="92">
        <v>20</v>
      </c>
      <c r="E87" s="86">
        <f>D87*C87</f>
        <v>20</v>
      </c>
      <c r="F87" s="92">
        <v>450</v>
      </c>
      <c r="G87" s="107">
        <v>450</v>
      </c>
      <c r="H87" s="118" t="s">
        <v>295</v>
      </c>
      <c r="I87" s="86"/>
      <c r="J87" s="86" t="s">
        <v>270</v>
      </c>
      <c r="K87" s="87">
        <v>1</v>
      </c>
      <c r="L87" s="239"/>
      <c r="M87" s="89"/>
      <c r="N87" s="107"/>
      <c r="O87" s="106">
        <f>N87*C87</f>
        <v>0</v>
      </c>
      <c r="P87" s="107"/>
      <c r="Q87" s="108"/>
      <c r="R87" s="107" t="s">
        <v>108</v>
      </c>
      <c r="S87" s="107" t="s">
        <v>108</v>
      </c>
      <c r="T87" s="107"/>
      <c r="U87" s="107" t="s">
        <v>100</v>
      </c>
    </row>
    <row r="88" spans="1:21" s="2" customFormat="1" hidden="1">
      <c r="A88" s="107">
        <v>11</v>
      </c>
      <c r="B88" s="4" t="s">
        <v>57</v>
      </c>
      <c r="C88" s="87">
        <v>1</v>
      </c>
      <c r="D88" s="92"/>
      <c r="E88" s="86"/>
      <c r="F88" s="86">
        <v>650</v>
      </c>
      <c r="G88" s="86">
        <v>750</v>
      </c>
      <c r="H88" s="86" t="s">
        <v>0</v>
      </c>
      <c r="I88" s="86"/>
      <c r="J88" s="86" t="s">
        <v>270</v>
      </c>
      <c r="K88" s="87">
        <v>1</v>
      </c>
      <c r="L88" s="239"/>
      <c r="M88" s="89"/>
      <c r="N88" s="107"/>
      <c r="O88" s="106"/>
      <c r="P88" s="107"/>
      <c r="Q88" s="108"/>
      <c r="R88" s="107" t="s">
        <v>108</v>
      </c>
      <c r="S88" s="107" t="s">
        <v>108</v>
      </c>
      <c r="T88" s="107"/>
      <c r="U88" s="107" t="s">
        <v>100</v>
      </c>
    </row>
    <row r="89" spans="1:21" hidden="1">
      <c r="A89" s="107" t="s">
        <v>41</v>
      </c>
      <c r="B89" s="10" t="s">
        <v>303</v>
      </c>
      <c r="C89" s="87">
        <v>1</v>
      </c>
      <c r="D89" s="86"/>
      <c r="E89" s="86"/>
      <c r="F89" s="204">
        <v>512</v>
      </c>
      <c r="G89" s="144">
        <v>400</v>
      </c>
      <c r="H89" s="144">
        <v>343</v>
      </c>
      <c r="I89" s="118" t="s">
        <v>365</v>
      </c>
      <c r="J89" s="144" t="s">
        <v>366</v>
      </c>
      <c r="K89" s="87">
        <v>1</v>
      </c>
      <c r="L89" s="239"/>
      <c r="M89" s="89"/>
      <c r="N89" s="105"/>
      <c r="O89" s="106"/>
      <c r="P89" s="105"/>
      <c r="R89" s="105"/>
      <c r="S89" s="105"/>
      <c r="T89" s="105"/>
      <c r="U89" s="105" t="s">
        <v>103</v>
      </c>
    </row>
    <row r="90" spans="1:21" s="2" customFormat="1" hidden="1">
      <c r="A90" s="107">
        <v>12</v>
      </c>
      <c r="B90" s="4" t="s">
        <v>31</v>
      </c>
      <c r="C90" s="87">
        <v>1</v>
      </c>
      <c r="D90" s="92"/>
      <c r="E90" s="86"/>
      <c r="F90" s="86">
        <v>1800</v>
      </c>
      <c r="G90" s="86">
        <v>750</v>
      </c>
      <c r="H90" s="86" t="s">
        <v>0</v>
      </c>
      <c r="I90" s="86"/>
      <c r="J90" s="86" t="s">
        <v>270</v>
      </c>
      <c r="K90" s="87">
        <v>1</v>
      </c>
      <c r="L90" s="239"/>
      <c r="M90" s="89"/>
      <c r="N90" s="107"/>
      <c r="O90" s="106"/>
      <c r="P90" s="107"/>
      <c r="Q90" s="108"/>
      <c r="R90" s="107"/>
      <c r="S90" s="107"/>
      <c r="T90" s="107"/>
      <c r="U90" s="107"/>
    </row>
    <row r="91" spans="1:21" s="2" customFormat="1" hidden="1">
      <c r="A91" s="107">
        <v>13</v>
      </c>
      <c r="B91" s="4" t="s">
        <v>123</v>
      </c>
      <c r="C91" s="87"/>
      <c r="D91" s="92"/>
      <c r="E91" s="86"/>
      <c r="F91" s="86"/>
      <c r="G91" s="86"/>
      <c r="H91" s="86"/>
      <c r="I91" s="86"/>
      <c r="J91" s="86"/>
      <c r="K91" s="87"/>
      <c r="L91" s="239"/>
      <c r="M91" s="89"/>
      <c r="N91" s="107"/>
      <c r="O91" s="106"/>
      <c r="P91" s="107"/>
      <c r="Q91" s="108"/>
      <c r="R91" s="107"/>
      <c r="S91" s="107"/>
      <c r="T91" s="107"/>
      <c r="U91" s="107"/>
    </row>
    <row r="92" spans="1:21" s="2" customFormat="1" hidden="1">
      <c r="A92" s="107">
        <v>14</v>
      </c>
      <c r="B92" s="4" t="s">
        <v>124</v>
      </c>
      <c r="C92" s="87">
        <v>1</v>
      </c>
      <c r="D92" s="92"/>
      <c r="E92" s="86"/>
      <c r="F92" s="86">
        <v>1350</v>
      </c>
      <c r="G92" s="86">
        <v>750</v>
      </c>
      <c r="H92" s="86" t="s">
        <v>0</v>
      </c>
      <c r="I92" s="86"/>
      <c r="J92" s="86" t="s">
        <v>270</v>
      </c>
      <c r="K92" s="87">
        <v>1</v>
      </c>
      <c r="L92" s="239"/>
      <c r="M92" s="89"/>
      <c r="N92" s="107">
        <v>0.5</v>
      </c>
      <c r="O92" s="108">
        <f>N92*K92</f>
        <v>0.5</v>
      </c>
      <c r="P92" s="107"/>
      <c r="Q92" s="108"/>
      <c r="R92" s="107"/>
      <c r="S92" s="107"/>
      <c r="T92" s="107"/>
      <c r="U92" s="107"/>
    </row>
    <row r="93" spans="1:21" s="2" customFormat="1" ht="58.3" hidden="1">
      <c r="A93" s="107">
        <v>15</v>
      </c>
      <c r="B93" s="4" t="s">
        <v>125</v>
      </c>
      <c r="C93" s="87">
        <v>1</v>
      </c>
      <c r="D93" s="92"/>
      <c r="E93" s="86"/>
      <c r="F93" s="86"/>
      <c r="G93" s="86"/>
      <c r="H93" s="86"/>
      <c r="I93" s="86" t="s">
        <v>126</v>
      </c>
      <c r="J93" s="86">
        <v>2504</v>
      </c>
      <c r="K93" s="87">
        <v>1</v>
      </c>
      <c r="L93" s="239"/>
      <c r="M93" s="88" t="s">
        <v>323</v>
      </c>
      <c r="P93" s="107">
        <v>6</v>
      </c>
      <c r="Q93" s="108">
        <f>P93*K93</f>
        <v>6</v>
      </c>
      <c r="R93" s="107"/>
      <c r="S93" s="107"/>
      <c r="T93" s="107"/>
      <c r="U93" s="107"/>
    </row>
    <row r="94" spans="1:21" s="2" customFormat="1" hidden="1">
      <c r="A94" s="107">
        <v>16</v>
      </c>
      <c r="B94" s="4" t="s">
        <v>301</v>
      </c>
      <c r="C94" s="87">
        <v>1</v>
      </c>
      <c r="D94" s="92"/>
      <c r="E94" s="86"/>
      <c r="F94" s="86">
        <v>1400</v>
      </c>
      <c r="G94" s="86">
        <v>800</v>
      </c>
      <c r="H94" s="86" t="s">
        <v>0</v>
      </c>
      <c r="I94" s="86"/>
      <c r="J94" s="86" t="s">
        <v>270</v>
      </c>
      <c r="K94" s="87">
        <v>1</v>
      </c>
      <c r="L94" s="239"/>
      <c r="M94" s="89"/>
      <c r="N94" s="107"/>
      <c r="O94" s="106"/>
      <c r="P94" s="107"/>
      <c r="Q94" s="108"/>
      <c r="R94" s="107"/>
      <c r="S94" s="107"/>
      <c r="T94" s="107"/>
      <c r="U94" s="107"/>
    </row>
    <row r="95" spans="1:21" s="2" customFormat="1" hidden="1">
      <c r="A95" s="107">
        <v>17</v>
      </c>
      <c r="B95" s="4" t="s">
        <v>302</v>
      </c>
      <c r="C95" s="87">
        <v>1</v>
      </c>
      <c r="D95" s="92"/>
      <c r="E95" s="86"/>
      <c r="F95" s="86">
        <v>1500</v>
      </c>
      <c r="G95" s="86">
        <v>750</v>
      </c>
      <c r="H95" s="86" t="s">
        <v>0</v>
      </c>
      <c r="I95" s="86"/>
      <c r="J95" s="86" t="s">
        <v>270</v>
      </c>
      <c r="K95" s="87">
        <v>1</v>
      </c>
      <c r="L95" s="239"/>
      <c r="M95" s="89"/>
      <c r="N95" s="107"/>
      <c r="O95" s="106"/>
      <c r="P95" s="107"/>
      <c r="Q95" s="108"/>
      <c r="R95" s="107"/>
      <c r="S95" s="107"/>
      <c r="T95" s="107"/>
      <c r="U95" s="107"/>
    </row>
    <row r="96" spans="1:21" s="2" customFormat="1" hidden="1">
      <c r="A96" s="107">
        <v>18</v>
      </c>
      <c r="B96" s="4" t="s">
        <v>127</v>
      </c>
      <c r="C96" s="87">
        <v>1</v>
      </c>
      <c r="D96" s="92"/>
      <c r="E96" s="86"/>
      <c r="F96" s="147">
        <v>400</v>
      </c>
      <c r="G96" s="147">
        <v>750</v>
      </c>
      <c r="H96" s="147" t="s">
        <v>285</v>
      </c>
      <c r="I96" s="147" t="s">
        <v>254</v>
      </c>
      <c r="J96" s="147" t="s">
        <v>255</v>
      </c>
      <c r="K96" s="87">
        <v>1</v>
      </c>
      <c r="L96" s="239"/>
      <c r="M96" s="89"/>
      <c r="N96" s="107"/>
      <c r="O96" s="106"/>
      <c r="P96" s="60">
        <v>7.5</v>
      </c>
      <c r="Q96" s="97">
        <f>P96*K96</f>
        <v>7.5</v>
      </c>
      <c r="R96" s="107"/>
      <c r="S96" s="107"/>
      <c r="T96" s="107"/>
      <c r="U96" s="107"/>
    </row>
    <row r="97" spans="1:45" s="2" customFormat="1" hidden="1">
      <c r="A97" s="107">
        <v>19</v>
      </c>
      <c r="B97" s="4" t="s">
        <v>193</v>
      </c>
      <c r="C97" s="87"/>
      <c r="D97" s="92"/>
      <c r="E97" s="86"/>
      <c r="F97" s="86"/>
      <c r="G97" s="86"/>
      <c r="H97" s="86"/>
      <c r="I97" s="86"/>
      <c r="J97" s="86"/>
      <c r="K97" s="87"/>
      <c r="L97" s="239"/>
      <c r="M97" s="89"/>
      <c r="N97" s="105"/>
      <c r="O97" s="106"/>
      <c r="P97" s="107"/>
      <c r="Q97" s="108"/>
      <c r="R97" s="107"/>
      <c r="S97" s="107"/>
      <c r="T97" s="107"/>
      <c r="U97" s="107"/>
    </row>
    <row r="98" spans="1:45" s="2" customFormat="1" hidden="1">
      <c r="A98" s="107">
        <v>20</v>
      </c>
      <c r="B98" s="4" t="s">
        <v>57</v>
      </c>
      <c r="C98" s="87"/>
      <c r="D98" s="92"/>
      <c r="E98" s="86"/>
      <c r="F98" s="86"/>
      <c r="G98" s="86"/>
      <c r="H98" s="86"/>
      <c r="I98" s="86"/>
      <c r="J98" s="86" t="s">
        <v>270</v>
      </c>
      <c r="K98" s="87"/>
      <c r="L98" s="39" t="s">
        <v>352</v>
      </c>
      <c r="M98" s="89"/>
      <c r="N98" s="107"/>
      <c r="O98" s="106"/>
      <c r="P98" s="107"/>
      <c r="Q98" s="108"/>
      <c r="R98" s="107" t="s">
        <v>108</v>
      </c>
      <c r="S98" s="107" t="s">
        <v>108</v>
      </c>
      <c r="T98" s="107"/>
      <c r="U98" s="107" t="s">
        <v>100</v>
      </c>
    </row>
    <row r="99" spans="1:45" hidden="1">
      <c r="A99" s="107" t="s">
        <v>29</v>
      </c>
      <c r="B99" s="10" t="s">
        <v>303</v>
      </c>
      <c r="C99" s="87">
        <v>1</v>
      </c>
      <c r="D99" s="86"/>
      <c r="E99" s="86"/>
      <c r="F99" s="204">
        <v>512</v>
      </c>
      <c r="G99" s="144">
        <v>400</v>
      </c>
      <c r="H99" s="144">
        <v>343</v>
      </c>
      <c r="I99" s="118" t="s">
        <v>365</v>
      </c>
      <c r="J99" s="144" t="s">
        <v>366</v>
      </c>
      <c r="K99" s="87">
        <v>1</v>
      </c>
      <c r="L99" s="239"/>
      <c r="M99" s="89"/>
      <c r="N99" s="105"/>
      <c r="O99" s="106"/>
      <c r="P99" s="105"/>
      <c r="R99" s="105"/>
      <c r="S99" s="105"/>
      <c r="T99" s="105"/>
      <c r="U99" s="105" t="s">
        <v>103</v>
      </c>
    </row>
    <row r="100" spans="1:45" s="2" customFormat="1" ht="116.6" hidden="1">
      <c r="A100" s="107">
        <v>21</v>
      </c>
      <c r="B100" s="10" t="s">
        <v>192</v>
      </c>
      <c r="C100" s="87">
        <v>1</v>
      </c>
      <c r="D100" s="86">
        <v>180</v>
      </c>
      <c r="E100" s="86">
        <f>D100*C100</f>
        <v>180</v>
      </c>
      <c r="F100" s="86">
        <v>1300</v>
      </c>
      <c r="G100" s="86">
        <v>750</v>
      </c>
      <c r="H100" s="86" t="s">
        <v>261</v>
      </c>
      <c r="I100" s="86" t="s">
        <v>242</v>
      </c>
      <c r="J100" s="119" t="s">
        <v>259</v>
      </c>
      <c r="K100" s="87">
        <v>1</v>
      </c>
      <c r="L100" s="245" t="s">
        <v>260</v>
      </c>
      <c r="M100" s="159"/>
      <c r="N100" s="105">
        <v>0.38</v>
      </c>
      <c r="O100" s="108">
        <f>N100*K100</f>
        <v>0.38</v>
      </c>
      <c r="P100" s="107"/>
      <c r="Q100" s="108"/>
      <c r="R100" s="107"/>
      <c r="S100" s="107"/>
      <c r="T100" s="107"/>
      <c r="U100" s="107"/>
    </row>
    <row r="101" spans="1:45" hidden="1">
      <c r="A101" s="107">
        <v>22</v>
      </c>
      <c r="B101" s="4" t="s">
        <v>107</v>
      </c>
      <c r="C101" s="87">
        <v>1</v>
      </c>
      <c r="D101" s="92">
        <v>220</v>
      </c>
      <c r="E101" s="86">
        <f>D101*C101</f>
        <v>220</v>
      </c>
      <c r="F101" s="86">
        <v>2900</v>
      </c>
      <c r="G101" s="86">
        <v>1200</v>
      </c>
      <c r="H101" s="86">
        <v>600</v>
      </c>
      <c r="I101" s="86"/>
      <c r="J101" s="86"/>
      <c r="K101" s="87">
        <v>1</v>
      </c>
      <c r="L101" s="239"/>
      <c r="M101" s="89"/>
      <c r="N101" s="107">
        <v>0.55000000000000004</v>
      </c>
      <c r="O101" s="108">
        <f>N101*K101</f>
        <v>0.55000000000000004</v>
      </c>
      <c r="P101" s="105"/>
      <c r="R101" s="105"/>
      <c r="S101" s="105"/>
      <c r="T101" s="105"/>
      <c r="U101" s="105"/>
    </row>
    <row r="102" spans="1:45" hidden="1">
      <c r="A102" s="107">
        <v>23</v>
      </c>
      <c r="B102" s="16" t="s">
        <v>119</v>
      </c>
      <c r="C102" s="87">
        <v>1</v>
      </c>
      <c r="D102" s="86">
        <v>0.25</v>
      </c>
      <c r="E102" s="157">
        <f>D102*C102</f>
        <v>0.25</v>
      </c>
      <c r="F102" s="157"/>
      <c r="G102" s="157"/>
      <c r="H102" s="157"/>
      <c r="I102" s="157"/>
      <c r="J102" s="157" t="s">
        <v>300</v>
      </c>
      <c r="K102" s="87">
        <v>1</v>
      </c>
      <c r="L102" s="272"/>
      <c r="M102" s="158"/>
      <c r="N102" s="105">
        <v>0.25</v>
      </c>
      <c r="O102" s="108">
        <f>N102*K102</f>
        <v>0.25</v>
      </c>
      <c r="P102" s="105"/>
      <c r="R102" s="3"/>
      <c r="S102" s="3"/>
      <c r="T102" s="1"/>
      <c r="U102" s="1"/>
    </row>
    <row r="103" spans="1:45" hidden="1">
      <c r="A103" s="107">
        <v>24</v>
      </c>
      <c r="B103" s="16" t="s">
        <v>194</v>
      </c>
      <c r="C103" s="87">
        <v>1</v>
      </c>
      <c r="D103" s="86"/>
      <c r="E103" s="157"/>
      <c r="F103" s="86">
        <v>1000</v>
      </c>
      <c r="G103" s="86">
        <v>450</v>
      </c>
      <c r="H103" s="86">
        <v>1800</v>
      </c>
      <c r="I103" s="157"/>
      <c r="J103" s="86" t="s">
        <v>270</v>
      </c>
      <c r="K103" s="87">
        <v>1</v>
      </c>
      <c r="L103" s="272"/>
      <c r="M103" s="158"/>
      <c r="N103" s="105"/>
      <c r="O103" s="106"/>
      <c r="P103" s="105"/>
      <c r="R103" s="3"/>
      <c r="S103" s="3"/>
      <c r="T103" s="1"/>
      <c r="U103" s="1"/>
    </row>
    <row r="104" spans="1:45" s="73" customFormat="1" ht="20.6" hidden="1">
      <c r="A104" s="65"/>
      <c r="B104" s="113" t="s">
        <v>195</v>
      </c>
      <c r="C104" s="69"/>
      <c r="D104" s="67"/>
      <c r="E104" s="67"/>
      <c r="F104" s="67"/>
      <c r="G104" s="67"/>
      <c r="H104" s="67"/>
      <c r="I104" s="67"/>
      <c r="J104" s="67"/>
      <c r="K104" s="69"/>
      <c r="L104" s="269"/>
      <c r="M104" s="70"/>
      <c r="N104" s="65"/>
      <c r="O104" s="75">
        <f>N104*C104</f>
        <v>0</v>
      </c>
      <c r="P104" s="65"/>
      <c r="Q104" s="71"/>
      <c r="R104" s="65"/>
      <c r="S104" s="65"/>
      <c r="T104" s="65"/>
      <c r="U104" s="6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s="2" customFormat="1" hidden="1">
      <c r="A105" s="105">
        <v>1</v>
      </c>
      <c r="B105" s="4" t="s">
        <v>128</v>
      </c>
      <c r="C105" s="87">
        <v>1</v>
      </c>
      <c r="D105" s="92">
        <v>500</v>
      </c>
      <c r="E105" s="86">
        <f>D105*C105</f>
        <v>500</v>
      </c>
      <c r="F105" s="86">
        <v>1750</v>
      </c>
      <c r="G105" s="86">
        <v>1350</v>
      </c>
      <c r="H105" s="86">
        <v>2150</v>
      </c>
      <c r="I105" s="86" t="s">
        <v>237</v>
      </c>
      <c r="J105" s="86" t="s">
        <v>238</v>
      </c>
      <c r="K105" s="87">
        <v>1</v>
      </c>
      <c r="L105" s="239"/>
      <c r="M105" s="89"/>
      <c r="N105" s="60"/>
      <c r="O105" s="97">
        <f>N105*K105</f>
        <v>0</v>
      </c>
      <c r="P105" s="60">
        <v>15</v>
      </c>
      <c r="Q105" s="97">
        <f>P105*K105</f>
        <v>15</v>
      </c>
      <c r="R105" s="60" t="s">
        <v>108</v>
      </c>
      <c r="S105" s="107"/>
      <c r="T105" s="107"/>
      <c r="U105" s="107" t="s">
        <v>103</v>
      </c>
    </row>
    <row r="106" spans="1:45" hidden="1">
      <c r="A106" s="107">
        <v>2</v>
      </c>
      <c r="B106" s="10" t="s">
        <v>59</v>
      </c>
      <c r="C106" s="87">
        <v>1</v>
      </c>
      <c r="D106" s="86">
        <v>35</v>
      </c>
      <c r="E106" s="86">
        <f>D106*C106</f>
        <v>35</v>
      </c>
      <c r="F106" s="86">
        <v>465</v>
      </c>
      <c r="G106" s="86">
        <v>625</v>
      </c>
      <c r="H106" s="86">
        <v>1800</v>
      </c>
      <c r="I106" s="86"/>
      <c r="J106" s="86" t="s">
        <v>270</v>
      </c>
      <c r="K106" s="87">
        <v>1</v>
      </c>
      <c r="L106" s="239"/>
      <c r="M106" s="89"/>
      <c r="N106" s="105"/>
      <c r="O106" s="106">
        <f>N106*C106</f>
        <v>0</v>
      </c>
      <c r="P106" s="105"/>
      <c r="R106" s="105"/>
      <c r="S106" s="105"/>
      <c r="T106" s="105"/>
      <c r="U106" s="105"/>
    </row>
    <row r="107" spans="1:45" hidden="1">
      <c r="A107" s="107">
        <v>3</v>
      </c>
      <c r="B107" s="4" t="s">
        <v>190</v>
      </c>
      <c r="C107" s="87">
        <v>1</v>
      </c>
      <c r="D107" s="86">
        <v>225</v>
      </c>
      <c r="E107" s="86">
        <f>D107*C107</f>
        <v>225</v>
      </c>
      <c r="F107" s="86">
        <v>1800</v>
      </c>
      <c r="G107" s="86">
        <v>700</v>
      </c>
      <c r="H107" s="86" t="s">
        <v>0</v>
      </c>
      <c r="I107" s="86"/>
      <c r="J107" s="86" t="s">
        <v>270</v>
      </c>
      <c r="K107" s="87">
        <v>1</v>
      </c>
      <c r="L107" s="239"/>
      <c r="M107" s="89"/>
      <c r="N107" s="105">
        <v>0.5</v>
      </c>
      <c r="O107" s="108">
        <f>N107*K107</f>
        <v>0.5</v>
      </c>
      <c r="P107" s="105"/>
      <c r="R107" s="105"/>
      <c r="S107" s="105"/>
      <c r="T107" s="105"/>
      <c r="U107" s="105"/>
    </row>
    <row r="108" spans="1:45" hidden="1">
      <c r="A108" s="107">
        <v>4</v>
      </c>
      <c r="B108" s="10" t="s">
        <v>60</v>
      </c>
      <c r="C108" s="87">
        <v>1</v>
      </c>
      <c r="D108" s="86">
        <v>40</v>
      </c>
      <c r="E108" s="86">
        <f>D108*C108</f>
        <v>40</v>
      </c>
      <c r="F108" s="86">
        <v>1800</v>
      </c>
      <c r="G108" s="86">
        <v>300</v>
      </c>
      <c r="H108" s="86">
        <v>375</v>
      </c>
      <c r="I108" s="86"/>
      <c r="J108" s="86" t="s">
        <v>270</v>
      </c>
      <c r="K108" s="87">
        <v>1</v>
      </c>
      <c r="L108" s="239"/>
      <c r="M108" s="89"/>
      <c r="N108" s="105"/>
      <c r="O108" s="106">
        <f>N108*C108</f>
        <v>0</v>
      </c>
      <c r="P108" s="105"/>
      <c r="R108" s="105"/>
      <c r="S108" s="105"/>
      <c r="T108" s="105"/>
      <c r="U108" s="105"/>
    </row>
    <row r="109" spans="1:45" hidden="1">
      <c r="A109" s="107">
        <v>5</v>
      </c>
      <c r="B109" s="10" t="s">
        <v>58</v>
      </c>
      <c r="C109" s="87">
        <v>1</v>
      </c>
      <c r="D109" s="86">
        <v>40</v>
      </c>
      <c r="E109" s="86">
        <f>D109*C109</f>
        <v>40</v>
      </c>
      <c r="F109" s="86">
        <v>600</v>
      </c>
      <c r="G109" s="86">
        <v>700</v>
      </c>
      <c r="H109" s="86" t="s">
        <v>0</v>
      </c>
      <c r="I109" s="86"/>
      <c r="J109" s="86" t="s">
        <v>270</v>
      </c>
      <c r="K109" s="87">
        <v>1</v>
      </c>
      <c r="L109" s="39" t="s">
        <v>352</v>
      </c>
      <c r="M109" s="89"/>
      <c r="N109" s="105"/>
      <c r="O109" s="106">
        <f>N109*C109</f>
        <v>0</v>
      </c>
      <c r="P109" s="105"/>
      <c r="R109" s="105" t="s">
        <v>108</v>
      </c>
      <c r="S109" s="105" t="s">
        <v>108</v>
      </c>
      <c r="T109" s="105"/>
      <c r="U109" s="105" t="s">
        <v>100</v>
      </c>
    </row>
    <row r="110" spans="1:45" hidden="1">
      <c r="A110" s="107" t="s">
        <v>8</v>
      </c>
      <c r="B110" s="10" t="s">
        <v>303</v>
      </c>
      <c r="C110" s="87">
        <v>1</v>
      </c>
      <c r="D110" s="86"/>
      <c r="E110" s="86"/>
      <c r="F110" s="204">
        <v>512</v>
      </c>
      <c r="G110" s="144">
        <v>400</v>
      </c>
      <c r="H110" s="144">
        <v>343</v>
      </c>
      <c r="I110" s="118" t="s">
        <v>365</v>
      </c>
      <c r="J110" s="144" t="s">
        <v>366</v>
      </c>
      <c r="K110" s="87">
        <v>1</v>
      </c>
      <c r="L110" s="239"/>
      <c r="M110" s="89"/>
      <c r="N110" s="105"/>
      <c r="O110" s="106"/>
      <c r="P110" s="105"/>
      <c r="R110" s="105"/>
      <c r="S110" s="105"/>
      <c r="T110" s="105"/>
      <c r="U110" s="105" t="s">
        <v>103</v>
      </c>
    </row>
    <row r="111" spans="1:45" hidden="1">
      <c r="A111" s="107">
        <v>6</v>
      </c>
      <c r="B111" s="10" t="s">
        <v>63</v>
      </c>
      <c r="C111" s="87">
        <v>1</v>
      </c>
      <c r="D111" s="86">
        <v>140</v>
      </c>
      <c r="E111" s="86">
        <f>D111*C111</f>
        <v>140</v>
      </c>
      <c r="F111" s="86">
        <v>1700</v>
      </c>
      <c r="G111" s="86">
        <v>700</v>
      </c>
      <c r="H111" s="86" t="s">
        <v>0</v>
      </c>
      <c r="I111" s="86"/>
      <c r="J111" s="86" t="s">
        <v>270</v>
      </c>
      <c r="K111" s="87">
        <v>1</v>
      </c>
      <c r="L111" s="239"/>
      <c r="M111" s="89"/>
      <c r="N111" s="105"/>
      <c r="O111" s="106">
        <f>N111*C111</f>
        <v>0</v>
      </c>
      <c r="P111" s="105"/>
      <c r="R111" s="105"/>
      <c r="S111" s="105"/>
      <c r="T111" s="105"/>
      <c r="U111" s="105"/>
    </row>
    <row r="112" spans="1:45" hidden="1">
      <c r="A112" s="107">
        <v>7</v>
      </c>
      <c r="B112" s="10" t="s">
        <v>3</v>
      </c>
      <c r="C112" s="87">
        <v>1</v>
      </c>
      <c r="D112" s="86">
        <v>60</v>
      </c>
      <c r="E112" s="86">
        <f>D112*C112</f>
        <v>60</v>
      </c>
      <c r="F112" s="86">
        <v>900</v>
      </c>
      <c r="G112" s="86">
        <v>700</v>
      </c>
      <c r="H112" s="86" t="s">
        <v>0</v>
      </c>
      <c r="I112" s="86"/>
      <c r="J112" s="86" t="s">
        <v>270</v>
      </c>
      <c r="K112" s="87">
        <v>1</v>
      </c>
      <c r="L112" s="239"/>
      <c r="M112" s="89"/>
      <c r="N112" s="105"/>
      <c r="O112" s="106">
        <f>N112*C112</f>
        <v>0</v>
      </c>
      <c r="P112" s="105"/>
      <c r="R112" s="105" t="s">
        <v>108</v>
      </c>
      <c r="S112" s="105" t="s">
        <v>108</v>
      </c>
      <c r="T112" s="105"/>
      <c r="U112" s="105" t="s">
        <v>100</v>
      </c>
    </row>
    <row r="113" spans="1:21" hidden="1">
      <c r="A113" s="107" t="s">
        <v>9</v>
      </c>
      <c r="B113" s="10" t="s">
        <v>303</v>
      </c>
      <c r="C113" s="87">
        <v>1</v>
      </c>
      <c r="D113" s="86"/>
      <c r="E113" s="86"/>
      <c r="F113" s="204">
        <v>512</v>
      </c>
      <c r="G113" s="144">
        <v>400</v>
      </c>
      <c r="H113" s="144">
        <v>343</v>
      </c>
      <c r="I113" s="118" t="s">
        <v>365</v>
      </c>
      <c r="J113" s="144" t="s">
        <v>366</v>
      </c>
      <c r="K113" s="87">
        <v>1</v>
      </c>
      <c r="L113" s="239"/>
      <c r="M113" s="89"/>
      <c r="N113" s="105"/>
      <c r="O113" s="106"/>
      <c r="P113" s="105"/>
      <c r="R113" s="105"/>
      <c r="S113" s="105"/>
      <c r="T113" s="105"/>
      <c r="U113" s="105" t="s">
        <v>103</v>
      </c>
    </row>
    <row r="114" spans="1:21" hidden="1">
      <c r="A114" s="107">
        <v>8</v>
      </c>
      <c r="B114" s="10" t="s">
        <v>60</v>
      </c>
      <c r="C114" s="87">
        <v>1</v>
      </c>
      <c r="D114" s="86">
        <v>22</v>
      </c>
      <c r="E114" s="86">
        <f t="shared" ref="E114:E128" si="3">D114*C114</f>
        <v>22</v>
      </c>
      <c r="F114" s="86">
        <v>900</v>
      </c>
      <c r="G114" s="86">
        <v>300</v>
      </c>
      <c r="H114" s="86">
        <v>375</v>
      </c>
      <c r="I114" s="86"/>
      <c r="J114" s="86" t="s">
        <v>270</v>
      </c>
      <c r="K114" s="87">
        <v>1</v>
      </c>
      <c r="L114" s="239"/>
      <c r="M114" s="89"/>
      <c r="N114" s="105"/>
      <c r="O114" s="106">
        <f>N114*C114</f>
        <v>0</v>
      </c>
      <c r="P114" s="105"/>
      <c r="R114" s="105"/>
      <c r="S114" s="105"/>
      <c r="T114" s="105"/>
      <c r="U114" s="105"/>
    </row>
    <row r="115" spans="1:21" hidden="1">
      <c r="A115" s="107">
        <v>9</v>
      </c>
      <c r="B115" s="10" t="s">
        <v>129</v>
      </c>
      <c r="C115" s="87">
        <v>1</v>
      </c>
      <c r="D115" s="86">
        <v>150</v>
      </c>
      <c r="E115" s="86">
        <f t="shared" si="3"/>
        <v>150</v>
      </c>
      <c r="F115" s="86">
        <f>29/12*300</f>
        <v>725</v>
      </c>
      <c r="G115" s="86">
        <f>33/12*300</f>
        <v>825</v>
      </c>
      <c r="H115" s="86">
        <f>79/12*300</f>
        <v>1975</v>
      </c>
      <c r="I115" s="86" t="s">
        <v>276</v>
      </c>
      <c r="J115" s="86" t="s">
        <v>280</v>
      </c>
      <c r="K115" s="87">
        <v>1</v>
      </c>
      <c r="L115" s="239" t="s">
        <v>279</v>
      </c>
      <c r="M115" s="89"/>
      <c r="N115" s="105">
        <v>0.95</v>
      </c>
      <c r="O115" s="108">
        <f>N115*K115</f>
        <v>0.95</v>
      </c>
      <c r="P115" s="105"/>
      <c r="R115" s="105"/>
      <c r="S115" s="105"/>
      <c r="T115" s="105"/>
      <c r="U115" s="105"/>
    </row>
    <row r="116" spans="1:21" s="2" customFormat="1" hidden="1">
      <c r="A116" s="107">
        <v>10</v>
      </c>
      <c r="B116" s="4" t="s">
        <v>112</v>
      </c>
      <c r="C116" s="87">
        <v>1</v>
      </c>
      <c r="D116" s="92">
        <v>20</v>
      </c>
      <c r="E116" s="86">
        <f t="shared" si="3"/>
        <v>20</v>
      </c>
      <c r="F116" s="86">
        <v>450</v>
      </c>
      <c r="G116" s="86">
        <v>450</v>
      </c>
      <c r="H116" s="86" t="s">
        <v>295</v>
      </c>
      <c r="I116" s="86"/>
      <c r="J116" s="86" t="s">
        <v>270</v>
      </c>
      <c r="K116" s="87">
        <v>1</v>
      </c>
      <c r="L116" s="239"/>
      <c r="M116" s="89"/>
      <c r="N116" s="107"/>
      <c r="O116" s="106">
        <f>N116*C116</f>
        <v>0</v>
      </c>
      <c r="P116" s="107"/>
      <c r="Q116" s="108"/>
      <c r="R116" s="105" t="s">
        <v>108</v>
      </c>
      <c r="S116" s="105" t="s">
        <v>108</v>
      </c>
      <c r="T116" s="105"/>
      <c r="U116" s="105" t="s">
        <v>100</v>
      </c>
    </row>
    <row r="117" spans="1:21" hidden="1">
      <c r="A117" s="107">
        <v>11</v>
      </c>
      <c r="B117" s="10" t="s">
        <v>130</v>
      </c>
      <c r="C117" s="160">
        <v>1</v>
      </c>
      <c r="D117" s="86">
        <v>150</v>
      </c>
      <c r="E117" s="86">
        <f t="shared" si="3"/>
        <v>150</v>
      </c>
      <c r="F117" s="92">
        <v>700</v>
      </c>
      <c r="G117" s="93">
        <v>818</v>
      </c>
      <c r="H117" s="93">
        <v>2050</v>
      </c>
      <c r="I117" s="93" t="s">
        <v>242</v>
      </c>
      <c r="J117" s="93" t="s">
        <v>281</v>
      </c>
      <c r="K117" s="160">
        <v>1</v>
      </c>
      <c r="L117" s="107" t="s">
        <v>244</v>
      </c>
      <c r="M117" s="93"/>
      <c r="N117" s="105">
        <v>0.33</v>
      </c>
      <c r="O117" s="108">
        <f>N117*K117</f>
        <v>0.33</v>
      </c>
      <c r="P117" s="105"/>
      <c r="R117" s="105"/>
      <c r="S117" s="105"/>
      <c r="T117" s="105"/>
      <c r="U117" s="105"/>
    </row>
    <row r="118" spans="1:21" hidden="1">
      <c r="A118" s="107">
        <v>12</v>
      </c>
      <c r="B118" s="10" t="s">
        <v>35</v>
      </c>
      <c r="C118" s="87">
        <v>1</v>
      </c>
      <c r="D118" s="86">
        <v>70</v>
      </c>
      <c r="E118" s="86">
        <f t="shared" si="3"/>
        <v>70</v>
      </c>
      <c r="F118" s="86">
        <v>1900</v>
      </c>
      <c r="G118" s="86">
        <v>800</v>
      </c>
      <c r="H118" s="86">
        <v>850</v>
      </c>
      <c r="I118" s="86"/>
      <c r="J118" s="86" t="s">
        <v>270</v>
      </c>
      <c r="K118" s="87">
        <v>1</v>
      </c>
      <c r="L118" s="239"/>
      <c r="M118" s="89"/>
      <c r="N118" s="105"/>
      <c r="O118" s="106">
        <f t="shared" ref="O118:O123" si="4">N118*C118</f>
        <v>0</v>
      </c>
      <c r="P118" s="105"/>
      <c r="R118" s="105"/>
      <c r="S118" s="105"/>
      <c r="T118" s="105"/>
      <c r="U118" s="105"/>
    </row>
    <row r="119" spans="1:21" ht="29.15" hidden="1">
      <c r="A119" s="107">
        <v>13</v>
      </c>
      <c r="B119" s="10" t="s">
        <v>131</v>
      </c>
      <c r="C119" s="87">
        <v>1</v>
      </c>
      <c r="D119" s="86">
        <v>120</v>
      </c>
      <c r="E119" s="86">
        <f t="shared" si="3"/>
        <v>120</v>
      </c>
      <c r="F119" s="86">
        <v>1800</v>
      </c>
      <c r="G119" s="86">
        <v>760</v>
      </c>
      <c r="H119" s="86">
        <v>600</v>
      </c>
      <c r="I119" s="86" t="s">
        <v>132</v>
      </c>
      <c r="J119" s="86" t="s">
        <v>133</v>
      </c>
      <c r="K119" s="87">
        <v>1</v>
      </c>
      <c r="L119" s="239"/>
      <c r="M119" s="88" t="s">
        <v>324</v>
      </c>
      <c r="N119" s="105"/>
      <c r="O119" s="106">
        <f t="shared" si="4"/>
        <v>0</v>
      </c>
      <c r="P119" s="105">
        <v>0.75</v>
      </c>
      <c r="Q119" s="108">
        <f>P119*K119</f>
        <v>0.75</v>
      </c>
      <c r="R119" s="105"/>
      <c r="S119" s="105"/>
      <c r="T119" s="105"/>
      <c r="U119" s="105"/>
    </row>
    <row r="120" spans="1:21" hidden="1">
      <c r="A120" s="107">
        <v>14</v>
      </c>
      <c r="B120" s="10" t="s">
        <v>134</v>
      </c>
      <c r="C120" s="87">
        <v>4</v>
      </c>
      <c r="D120" s="86">
        <v>77</v>
      </c>
      <c r="E120" s="86">
        <f t="shared" si="3"/>
        <v>308</v>
      </c>
      <c r="F120" s="86"/>
      <c r="G120" s="86"/>
      <c r="H120" s="86"/>
      <c r="I120" s="86" t="s">
        <v>135</v>
      </c>
      <c r="J120" s="86" t="s">
        <v>136</v>
      </c>
      <c r="K120" s="87">
        <v>4</v>
      </c>
      <c r="L120" s="239"/>
      <c r="M120" s="89"/>
      <c r="N120" s="105"/>
      <c r="O120" s="106">
        <f t="shared" si="4"/>
        <v>0</v>
      </c>
      <c r="P120" s="105"/>
      <c r="R120" s="105"/>
      <c r="S120" s="105"/>
      <c r="T120" s="105"/>
      <c r="U120" s="105"/>
    </row>
    <row r="121" spans="1:21" hidden="1">
      <c r="A121" s="107">
        <v>15</v>
      </c>
      <c r="B121" s="10" t="s">
        <v>137</v>
      </c>
      <c r="C121" s="87">
        <v>1</v>
      </c>
      <c r="D121" s="86">
        <v>200</v>
      </c>
      <c r="E121" s="86">
        <f t="shared" si="3"/>
        <v>200</v>
      </c>
      <c r="F121" s="86">
        <v>650</v>
      </c>
      <c r="G121" s="86">
        <v>610</v>
      </c>
      <c r="H121" s="86">
        <v>1070</v>
      </c>
      <c r="I121" s="86" t="s">
        <v>132</v>
      </c>
      <c r="J121" s="86" t="s">
        <v>138</v>
      </c>
      <c r="K121" s="87">
        <v>1</v>
      </c>
      <c r="L121" s="239"/>
      <c r="M121" s="89"/>
      <c r="N121" s="105"/>
      <c r="O121" s="106">
        <f t="shared" si="4"/>
        <v>0</v>
      </c>
      <c r="P121" s="105">
        <v>1.5</v>
      </c>
      <c r="Q121" s="108">
        <f>P121*K121</f>
        <v>1.5</v>
      </c>
      <c r="R121" s="105"/>
      <c r="S121" s="105"/>
      <c r="T121" s="105"/>
      <c r="U121" s="105"/>
    </row>
    <row r="122" spans="1:21" ht="29.15" hidden="1">
      <c r="A122" s="107">
        <v>16</v>
      </c>
      <c r="B122" s="10" t="s">
        <v>139</v>
      </c>
      <c r="C122" s="87">
        <v>1</v>
      </c>
      <c r="D122" s="86">
        <v>346</v>
      </c>
      <c r="E122" s="86">
        <f t="shared" si="3"/>
        <v>346</v>
      </c>
      <c r="F122" s="86">
        <v>588</v>
      </c>
      <c r="G122" s="86">
        <v>1037</v>
      </c>
      <c r="H122" s="86">
        <v>1210</v>
      </c>
      <c r="I122" s="86" t="s">
        <v>132</v>
      </c>
      <c r="J122" s="86" t="s">
        <v>140</v>
      </c>
      <c r="K122" s="87">
        <v>1</v>
      </c>
      <c r="L122" s="239"/>
      <c r="M122" s="88" t="s">
        <v>325</v>
      </c>
      <c r="N122" s="105"/>
      <c r="O122" s="106">
        <f t="shared" si="4"/>
        <v>0</v>
      </c>
      <c r="P122" s="105">
        <v>3</v>
      </c>
      <c r="Q122" s="108">
        <f>P122*K122</f>
        <v>3</v>
      </c>
      <c r="R122" s="105"/>
      <c r="S122" s="105"/>
      <c r="T122" s="105"/>
      <c r="U122" s="105"/>
    </row>
    <row r="123" spans="1:21" hidden="1">
      <c r="A123" s="107">
        <v>17</v>
      </c>
      <c r="B123" s="10" t="s">
        <v>63</v>
      </c>
      <c r="C123" s="87">
        <v>1</v>
      </c>
      <c r="D123" s="86">
        <v>90</v>
      </c>
      <c r="E123" s="86">
        <f t="shared" si="3"/>
        <v>90</v>
      </c>
      <c r="F123" s="86">
        <v>950</v>
      </c>
      <c r="G123" s="86">
        <v>700</v>
      </c>
      <c r="H123" s="86" t="s">
        <v>0</v>
      </c>
      <c r="I123" s="86"/>
      <c r="J123" s="86" t="s">
        <v>270</v>
      </c>
      <c r="K123" s="87">
        <v>1</v>
      </c>
      <c r="L123" s="239"/>
      <c r="M123" s="89"/>
      <c r="N123" s="105"/>
      <c r="O123" s="106">
        <f t="shared" si="4"/>
        <v>0</v>
      </c>
      <c r="P123" s="105"/>
      <c r="R123" s="105"/>
      <c r="S123" s="105"/>
      <c r="T123" s="105"/>
      <c r="U123" s="105"/>
    </row>
    <row r="124" spans="1:21" hidden="1">
      <c r="A124" s="107">
        <v>18</v>
      </c>
      <c r="B124" s="10" t="s">
        <v>141</v>
      </c>
      <c r="C124" s="87">
        <v>2</v>
      </c>
      <c r="D124" s="86">
        <v>15</v>
      </c>
      <c r="E124" s="86">
        <f t="shared" si="3"/>
        <v>30</v>
      </c>
      <c r="F124" s="86">
        <v>410</v>
      </c>
      <c r="G124" s="86">
        <v>380</v>
      </c>
      <c r="H124" s="86">
        <v>135</v>
      </c>
      <c r="I124" s="86" t="s">
        <v>203</v>
      </c>
      <c r="J124" s="86" t="s">
        <v>236</v>
      </c>
      <c r="K124" s="87">
        <v>2</v>
      </c>
      <c r="L124" s="239"/>
      <c r="M124" s="89"/>
      <c r="N124" s="105">
        <v>3.5</v>
      </c>
      <c r="O124" s="108">
        <f>N124*K124</f>
        <v>7</v>
      </c>
      <c r="P124" s="105"/>
      <c r="R124" s="105"/>
      <c r="S124" s="105"/>
      <c r="T124" s="105"/>
      <c r="U124" s="105"/>
    </row>
    <row r="125" spans="1:21" hidden="1">
      <c r="A125" s="107">
        <v>19</v>
      </c>
      <c r="B125" s="10" t="s">
        <v>142</v>
      </c>
      <c r="C125" s="87">
        <v>1</v>
      </c>
      <c r="D125" s="86">
        <v>35</v>
      </c>
      <c r="E125" s="86">
        <f t="shared" si="3"/>
        <v>35</v>
      </c>
      <c r="F125" s="86">
        <v>400</v>
      </c>
      <c r="G125" s="86">
        <v>300</v>
      </c>
      <c r="H125" s="86">
        <v>580</v>
      </c>
      <c r="I125" s="86" t="s">
        <v>143</v>
      </c>
      <c r="J125" s="86" t="s">
        <v>144</v>
      </c>
      <c r="K125" s="87">
        <v>1</v>
      </c>
      <c r="L125" s="239"/>
      <c r="M125" s="89"/>
      <c r="N125" s="105">
        <v>0.2</v>
      </c>
      <c r="O125" s="108">
        <f>N125*K125</f>
        <v>0.2</v>
      </c>
      <c r="P125" s="105"/>
      <c r="R125" s="105"/>
      <c r="S125" s="105"/>
      <c r="T125" s="105"/>
      <c r="U125" s="105"/>
    </row>
    <row r="126" spans="1:21" s="2" customFormat="1" hidden="1">
      <c r="A126" s="107">
        <v>20</v>
      </c>
      <c r="B126" s="4" t="s">
        <v>107</v>
      </c>
      <c r="C126" s="87">
        <v>1</v>
      </c>
      <c r="D126" s="92">
        <v>110</v>
      </c>
      <c r="E126" s="86">
        <f t="shared" si="3"/>
        <v>110</v>
      </c>
      <c r="F126" s="86">
        <v>2100</v>
      </c>
      <c r="G126" s="86">
        <v>1900</v>
      </c>
      <c r="H126" s="86">
        <v>600</v>
      </c>
      <c r="I126" s="86"/>
      <c r="J126" s="86"/>
      <c r="K126" s="87">
        <v>1</v>
      </c>
      <c r="L126" s="239"/>
      <c r="M126" s="89"/>
      <c r="N126" s="107">
        <v>0.55000000000000004</v>
      </c>
      <c r="O126" s="108">
        <f>N126*K126</f>
        <v>0.55000000000000004</v>
      </c>
      <c r="P126" s="107"/>
      <c r="Q126" s="108"/>
      <c r="R126" s="107"/>
      <c r="S126" s="107"/>
      <c r="T126" s="107"/>
      <c r="U126" s="107"/>
    </row>
    <row r="127" spans="1:21" hidden="1">
      <c r="A127" s="107">
        <v>21</v>
      </c>
      <c r="B127" s="10" t="s">
        <v>1</v>
      </c>
      <c r="C127" s="87">
        <v>2</v>
      </c>
      <c r="D127" s="86">
        <v>20</v>
      </c>
      <c r="E127" s="86">
        <f t="shared" si="3"/>
        <v>40</v>
      </c>
      <c r="F127" s="86">
        <v>350</v>
      </c>
      <c r="G127" s="86">
        <v>350</v>
      </c>
      <c r="H127" s="105" t="s">
        <v>294</v>
      </c>
      <c r="I127" s="86"/>
      <c r="J127" s="86" t="s">
        <v>270</v>
      </c>
      <c r="K127" s="87">
        <v>2</v>
      </c>
      <c r="L127" s="239"/>
      <c r="M127" s="89"/>
      <c r="N127" s="105"/>
      <c r="O127" s="106">
        <f>N127*C127</f>
        <v>0</v>
      </c>
      <c r="P127" s="105"/>
      <c r="R127" s="105"/>
      <c r="S127" s="105"/>
      <c r="T127" s="105"/>
      <c r="U127" s="105" t="s">
        <v>103</v>
      </c>
    </row>
    <row r="128" spans="1:21" hidden="1">
      <c r="A128" s="107">
        <v>22</v>
      </c>
      <c r="B128" s="16" t="s">
        <v>119</v>
      </c>
      <c r="C128" s="87">
        <v>1</v>
      </c>
      <c r="D128" s="86">
        <v>0.25</v>
      </c>
      <c r="E128" s="157">
        <f t="shared" si="3"/>
        <v>0.25</v>
      </c>
      <c r="F128" s="157"/>
      <c r="G128" s="157"/>
      <c r="H128" s="157"/>
      <c r="I128" s="157"/>
      <c r="J128" s="157" t="s">
        <v>300</v>
      </c>
      <c r="K128" s="87">
        <v>1</v>
      </c>
      <c r="L128" s="272"/>
      <c r="M128" s="158"/>
      <c r="N128" s="107">
        <v>0.25</v>
      </c>
      <c r="O128" s="108">
        <f>N128*K128</f>
        <v>0.25</v>
      </c>
      <c r="P128" s="105"/>
      <c r="R128" s="3"/>
      <c r="S128" s="3"/>
      <c r="T128" s="1"/>
      <c r="U128" s="1"/>
    </row>
    <row r="129" spans="1:45" s="73" customFormat="1" ht="20.6" hidden="1">
      <c r="A129" s="65"/>
      <c r="B129" s="113" t="s">
        <v>6</v>
      </c>
      <c r="C129" s="69"/>
      <c r="D129" s="67"/>
      <c r="E129" s="67"/>
      <c r="F129" s="67"/>
      <c r="G129" s="67"/>
      <c r="H129" s="67"/>
      <c r="I129" s="67"/>
      <c r="J129" s="67"/>
      <c r="K129" s="69"/>
      <c r="L129" s="269"/>
      <c r="M129" s="70"/>
      <c r="N129" s="65"/>
      <c r="O129" s="75">
        <f>N129*C129</f>
        <v>0</v>
      </c>
      <c r="P129" s="65"/>
      <c r="Q129" s="71"/>
      <c r="R129" s="65"/>
      <c r="S129" s="65"/>
      <c r="T129" s="65"/>
      <c r="U129" s="6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idden="1">
      <c r="A130" s="105">
        <v>1</v>
      </c>
      <c r="B130" s="10" t="s">
        <v>145</v>
      </c>
      <c r="C130" s="87">
        <v>2</v>
      </c>
      <c r="D130" s="86">
        <v>100</v>
      </c>
      <c r="E130" s="86">
        <f>D130*C130</f>
        <v>200</v>
      </c>
      <c r="F130" s="86">
        <v>2050</v>
      </c>
      <c r="G130" s="86">
        <v>3200</v>
      </c>
      <c r="H130" s="86">
        <v>2500</v>
      </c>
      <c r="I130" s="86" t="s">
        <v>337</v>
      </c>
      <c r="J130" s="86"/>
      <c r="K130" s="87">
        <v>2</v>
      </c>
      <c r="L130" s="239"/>
      <c r="M130" s="89"/>
      <c r="N130" s="105">
        <v>0.5</v>
      </c>
      <c r="O130" s="108">
        <f>N130*K130</f>
        <v>1</v>
      </c>
      <c r="P130" s="105">
        <v>3.3</v>
      </c>
      <c r="Q130" s="108">
        <f>P130*K130</f>
        <v>6.6</v>
      </c>
      <c r="R130" s="105"/>
      <c r="S130" s="105"/>
      <c r="T130" s="105"/>
      <c r="U130" s="105" t="s">
        <v>111</v>
      </c>
    </row>
    <row r="131" spans="1:45" s="2" customFormat="1" hidden="1">
      <c r="A131" s="107">
        <v>2</v>
      </c>
      <c r="B131" s="4" t="s">
        <v>146</v>
      </c>
      <c r="C131" s="87">
        <v>8</v>
      </c>
      <c r="D131" s="92">
        <v>55</v>
      </c>
      <c r="E131" s="86">
        <f>D131*C131</f>
        <v>440</v>
      </c>
      <c r="F131" s="86">
        <v>1200</v>
      </c>
      <c r="G131" s="86">
        <v>450</v>
      </c>
      <c r="H131" s="86">
        <v>1800</v>
      </c>
      <c r="I131" s="86"/>
      <c r="J131" s="86" t="s">
        <v>270</v>
      </c>
      <c r="K131" s="87">
        <v>8</v>
      </c>
      <c r="L131" s="239"/>
      <c r="M131" s="89"/>
      <c r="N131" s="107"/>
      <c r="O131" s="106">
        <f>N131*C131</f>
        <v>0</v>
      </c>
      <c r="P131" s="107"/>
      <c r="Q131" s="108"/>
      <c r="R131" s="107"/>
      <c r="S131" s="107"/>
      <c r="T131" s="107"/>
      <c r="U131" s="107"/>
    </row>
    <row r="132" spans="1:45" hidden="1">
      <c r="A132" s="107">
        <v>3</v>
      </c>
      <c r="B132" s="10" t="s">
        <v>22</v>
      </c>
      <c r="C132" s="87">
        <v>2</v>
      </c>
      <c r="D132" s="86">
        <v>30</v>
      </c>
      <c r="E132" s="86">
        <f>D132*C132</f>
        <v>60</v>
      </c>
      <c r="F132" s="86">
        <v>400</v>
      </c>
      <c r="G132" s="86">
        <v>600</v>
      </c>
      <c r="H132" s="86">
        <v>1800</v>
      </c>
      <c r="I132" s="86"/>
      <c r="J132" s="86" t="s">
        <v>270</v>
      </c>
      <c r="K132" s="87">
        <v>2</v>
      </c>
      <c r="L132" s="239"/>
      <c r="M132" s="89"/>
      <c r="N132" s="105"/>
      <c r="O132" s="106">
        <f>N132*C132</f>
        <v>0</v>
      </c>
      <c r="P132" s="105"/>
      <c r="R132" s="105"/>
      <c r="S132" s="105"/>
      <c r="T132" s="105"/>
      <c r="U132" s="105"/>
    </row>
    <row r="133" spans="1:45" hidden="1">
      <c r="A133" s="107">
        <v>4</v>
      </c>
      <c r="B133" s="10" t="s">
        <v>1</v>
      </c>
      <c r="C133" s="87">
        <v>2</v>
      </c>
      <c r="D133" s="86">
        <v>8</v>
      </c>
      <c r="E133" s="86">
        <f>D133*C133</f>
        <v>16</v>
      </c>
      <c r="F133" s="86">
        <v>350</v>
      </c>
      <c r="G133" s="86">
        <v>350</v>
      </c>
      <c r="H133" s="105" t="s">
        <v>294</v>
      </c>
      <c r="I133" s="86"/>
      <c r="J133" s="86" t="s">
        <v>270</v>
      </c>
      <c r="K133" s="87">
        <v>2</v>
      </c>
      <c r="L133" s="239"/>
      <c r="M133" s="89"/>
      <c r="N133" s="105"/>
      <c r="O133" s="106">
        <f>N133*C133</f>
        <v>0</v>
      </c>
      <c r="P133" s="105"/>
      <c r="R133" s="105"/>
      <c r="S133" s="105"/>
      <c r="T133" s="105"/>
      <c r="U133" s="105" t="s">
        <v>103</v>
      </c>
    </row>
    <row r="134" spans="1:45" s="73" customFormat="1" ht="20.6" hidden="1">
      <c r="A134" s="65"/>
      <c r="B134" s="113" t="s">
        <v>15</v>
      </c>
      <c r="C134" s="69"/>
      <c r="D134" s="67"/>
      <c r="E134" s="67"/>
      <c r="F134" s="67"/>
      <c r="G134" s="67"/>
      <c r="H134" s="67"/>
      <c r="I134" s="67"/>
      <c r="J134" s="67"/>
      <c r="K134" s="69"/>
      <c r="L134" s="269"/>
      <c r="M134" s="70"/>
      <c r="N134" s="65"/>
      <c r="O134" s="75">
        <f>N134*C134</f>
        <v>0</v>
      </c>
      <c r="P134" s="65"/>
      <c r="Q134" s="71"/>
      <c r="R134" s="65"/>
      <c r="S134" s="65"/>
      <c r="T134" s="65"/>
      <c r="U134" s="6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idden="1">
      <c r="A135" s="105">
        <v>1</v>
      </c>
      <c r="B135" s="10" t="s">
        <v>147</v>
      </c>
      <c r="C135" s="87">
        <v>1</v>
      </c>
      <c r="D135" s="86">
        <v>120</v>
      </c>
      <c r="E135" s="86">
        <f>D135*C135</f>
        <v>120</v>
      </c>
      <c r="F135" s="86">
        <v>2150</v>
      </c>
      <c r="G135" s="86">
        <v>3200</v>
      </c>
      <c r="H135" s="86">
        <v>2500</v>
      </c>
      <c r="I135" s="86" t="s">
        <v>337</v>
      </c>
      <c r="J135" s="86"/>
      <c r="K135" s="87">
        <v>1</v>
      </c>
      <c r="L135" s="239"/>
      <c r="M135" s="89"/>
      <c r="N135" s="105">
        <v>0.5</v>
      </c>
      <c r="O135" s="108">
        <f>N135*K135</f>
        <v>0.5</v>
      </c>
      <c r="P135" s="105">
        <v>5.0999999999999996</v>
      </c>
      <c r="Q135" s="108">
        <f>P135*K135</f>
        <v>5.0999999999999996</v>
      </c>
      <c r="R135" s="105"/>
      <c r="S135" s="105"/>
      <c r="T135" s="105"/>
      <c r="U135" s="105" t="s">
        <v>111</v>
      </c>
    </row>
    <row r="136" spans="1:45" s="2" customFormat="1" hidden="1">
      <c r="A136" s="107">
        <v>2</v>
      </c>
      <c r="B136" s="4" t="s">
        <v>146</v>
      </c>
      <c r="C136" s="87">
        <v>4</v>
      </c>
      <c r="D136" s="92">
        <v>55</v>
      </c>
      <c r="E136" s="86">
        <f>D136*C136</f>
        <v>220</v>
      </c>
      <c r="F136" s="92">
        <v>1200</v>
      </c>
      <c r="G136" s="107">
        <v>450</v>
      </c>
      <c r="H136" s="105">
        <v>1800</v>
      </c>
      <c r="I136" s="86"/>
      <c r="J136" s="86" t="s">
        <v>270</v>
      </c>
      <c r="K136" s="87">
        <v>4</v>
      </c>
      <c r="L136" s="239"/>
      <c r="M136" s="89"/>
      <c r="N136" s="107"/>
      <c r="O136" s="106">
        <f>N136*C136</f>
        <v>0</v>
      </c>
      <c r="P136" s="107"/>
      <c r="Q136" s="108"/>
      <c r="R136" s="107"/>
      <c r="S136" s="107"/>
      <c r="T136" s="107"/>
      <c r="U136" s="107"/>
    </row>
    <row r="137" spans="1:45" hidden="1">
      <c r="A137" s="107">
        <v>3</v>
      </c>
      <c r="B137" s="10" t="s">
        <v>22</v>
      </c>
      <c r="C137" s="87">
        <v>1</v>
      </c>
      <c r="D137" s="86">
        <v>30</v>
      </c>
      <c r="E137" s="86">
        <f>D137*C137</f>
        <v>30</v>
      </c>
      <c r="F137" s="86">
        <v>400</v>
      </c>
      <c r="G137" s="86">
        <v>600</v>
      </c>
      <c r="H137" s="86">
        <v>1800</v>
      </c>
      <c r="I137" s="86"/>
      <c r="J137" s="86" t="s">
        <v>270</v>
      </c>
      <c r="K137" s="87">
        <v>1</v>
      </c>
      <c r="L137" s="239"/>
      <c r="M137" s="89"/>
      <c r="N137" s="105"/>
      <c r="O137" s="106">
        <f>N137*C137</f>
        <v>0</v>
      </c>
      <c r="P137" s="105"/>
      <c r="R137" s="105"/>
      <c r="S137" s="105"/>
      <c r="T137" s="105"/>
      <c r="U137" s="105"/>
    </row>
    <row r="138" spans="1:45" hidden="1">
      <c r="A138" s="107">
        <v>4</v>
      </c>
      <c r="B138" s="10" t="s">
        <v>1</v>
      </c>
      <c r="C138" s="87">
        <v>1</v>
      </c>
      <c r="D138" s="86">
        <v>8</v>
      </c>
      <c r="E138" s="86">
        <f>D138*C138</f>
        <v>8</v>
      </c>
      <c r="F138" s="86">
        <v>350</v>
      </c>
      <c r="G138" s="86">
        <v>350</v>
      </c>
      <c r="H138" s="105" t="s">
        <v>294</v>
      </c>
      <c r="I138" s="86"/>
      <c r="J138" s="86" t="s">
        <v>270</v>
      </c>
      <c r="K138" s="87">
        <v>1</v>
      </c>
      <c r="L138" s="239"/>
      <c r="M138" s="89"/>
      <c r="N138" s="105"/>
      <c r="O138" s="106">
        <f>N138*C138</f>
        <v>0</v>
      </c>
      <c r="P138" s="105"/>
      <c r="R138" s="105"/>
      <c r="S138" s="105"/>
      <c r="T138" s="105"/>
      <c r="U138" s="105" t="s">
        <v>103</v>
      </c>
    </row>
    <row r="139" spans="1:45" s="73" customFormat="1" ht="20.6" hidden="1">
      <c r="A139" s="65"/>
      <c r="B139" s="113" t="s">
        <v>20</v>
      </c>
      <c r="C139" s="69"/>
      <c r="D139" s="67"/>
      <c r="E139" s="67"/>
      <c r="F139" s="67"/>
      <c r="G139" s="67"/>
      <c r="H139" s="67"/>
      <c r="I139" s="67"/>
      <c r="J139" s="67"/>
      <c r="K139" s="69"/>
      <c r="L139" s="269"/>
      <c r="M139" s="70"/>
      <c r="N139" s="65"/>
      <c r="O139" s="75">
        <f>N139*C139</f>
        <v>0</v>
      </c>
      <c r="P139" s="65"/>
      <c r="Q139" s="71"/>
      <c r="R139" s="65"/>
      <c r="S139" s="65"/>
      <c r="T139" s="65"/>
      <c r="U139" s="6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s="2" customFormat="1" hidden="1">
      <c r="A140" s="105">
        <v>1</v>
      </c>
      <c r="B140" s="4" t="s">
        <v>64</v>
      </c>
      <c r="C140" s="87">
        <v>1</v>
      </c>
      <c r="D140" s="92">
        <v>60</v>
      </c>
      <c r="E140" s="86">
        <f>D140*C140</f>
        <v>60</v>
      </c>
      <c r="F140" s="92">
        <v>850</v>
      </c>
      <c r="G140" s="107">
        <v>750</v>
      </c>
      <c r="H140" s="105" t="s">
        <v>0</v>
      </c>
      <c r="I140" s="86"/>
      <c r="J140" s="86" t="s">
        <v>270</v>
      </c>
      <c r="K140" s="87">
        <v>1</v>
      </c>
      <c r="L140" s="239"/>
      <c r="M140" s="89"/>
      <c r="N140" s="107"/>
      <c r="O140" s="106">
        <f>N140*C140</f>
        <v>0</v>
      </c>
      <c r="P140" s="107"/>
      <c r="Q140" s="108"/>
      <c r="R140" s="107" t="s">
        <v>108</v>
      </c>
      <c r="S140" s="107" t="s">
        <v>108</v>
      </c>
      <c r="T140" s="107"/>
      <c r="U140" s="107" t="s">
        <v>111</v>
      </c>
    </row>
    <row r="141" spans="1:45" hidden="1">
      <c r="A141" s="107" t="s">
        <v>12</v>
      </c>
      <c r="B141" s="10" t="s">
        <v>303</v>
      </c>
      <c r="C141" s="87">
        <v>1</v>
      </c>
      <c r="D141" s="86"/>
      <c r="E141" s="86"/>
      <c r="F141" s="204">
        <v>556</v>
      </c>
      <c r="G141" s="144">
        <v>762</v>
      </c>
      <c r="H141" s="144">
        <v>537</v>
      </c>
      <c r="I141" s="86" t="s">
        <v>365</v>
      </c>
      <c r="J141" s="144" t="s">
        <v>370</v>
      </c>
      <c r="K141" s="87">
        <v>1</v>
      </c>
      <c r="L141" s="239"/>
      <c r="M141" s="89"/>
      <c r="N141" s="105"/>
      <c r="O141" s="106"/>
      <c r="P141" s="105"/>
      <c r="R141" s="105"/>
      <c r="S141" s="105"/>
      <c r="T141" s="105"/>
      <c r="U141" s="105" t="s">
        <v>103</v>
      </c>
    </row>
    <row r="142" spans="1:45" s="2" customFormat="1" hidden="1">
      <c r="A142" s="107">
        <v>2</v>
      </c>
      <c r="B142" s="4" t="s">
        <v>65</v>
      </c>
      <c r="C142" s="87">
        <v>2</v>
      </c>
      <c r="D142" s="92">
        <v>54</v>
      </c>
      <c r="E142" s="86">
        <f>D142*C142</f>
        <v>108</v>
      </c>
      <c r="F142" s="86">
        <v>1500</v>
      </c>
      <c r="G142" s="86">
        <v>600</v>
      </c>
      <c r="H142" s="86">
        <v>1800</v>
      </c>
      <c r="I142" s="86"/>
      <c r="J142" s="86" t="s">
        <v>270</v>
      </c>
      <c r="K142" s="87">
        <v>2</v>
      </c>
      <c r="L142" s="239"/>
      <c r="M142" s="89"/>
      <c r="N142" s="107"/>
      <c r="O142" s="106">
        <f>N142*C142</f>
        <v>0</v>
      </c>
      <c r="P142" s="107"/>
      <c r="Q142" s="108"/>
      <c r="R142" s="107"/>
      <c r="S142" s="107"/>
      <c r="T142" s="107"/>
      <c r="U142" s="107"/>
    </row>
    <row r="143" spans="1:45" s="2" customFormat="1" hidden="1">
      <c r="A143" s="105">
        <v>3</v>
      </c>
      <c r="B143" s="4" t="s">
        <v>65</v>
      </c>
      <c r="C143" s="87">
        <v>1</v>
      </c>
      <c r="D143" s="92">
        <v>65</v>
      </c>
      <c r="E143" s="86">
        <f>D143*C143</f>
        <v>65</v>
      </c>
      <c r="F143" s="86">
        <v>1800</v>
      </c>
      <c r="G143" s="86">
        <v>600</v>
      </c>
      <c r="H143" s="86">
        <v>1800</v>
      </c>
      <c r="I143" s="86"/>
      <c r="J143" s="86" t="s">
        <v>270</v>
      </c>
      <c r="K143" s="87">
        <v>1</v>
      </c>
      <c r="L143" s="239"/>
      <c r="M143" s="89"/>
      <c r="N143" s="107"/>
      <c r="O143" s="106">
        <f>N143*C143</f>
        <v>0</v>
      </c>
      <c r="P143" s="107"/>
      <c r="Q143" s="108"/>
      <c r="R143" s="107"/>
      <c r="S143" s="107"/>
      <c r="T143" s="107"/>
      <c r="U143" s="107"/>
    </row>
    <row r="144" spans="1:45" s="2" customFormat="1" hidden="1">
      <c r="A144" s="17">
        <v>4</v>
      </c>
      <c r="B144" s="5" t="s">
        <v>185</v>
      </c>
      <c r="C144" s="162"/>
      <c r="D144" s="207"/>
      <c r="E144" s="161"/>
      <c r="F144" s="161"/>
      <c r="G144" s="161"/>
      <c r="H144" s="161"/>
      <c r="I144" s="161"/>
      <c r="J144" s="161"/>
      <c r="K144" s="162"/>
      <c r="L144" s="273"/>
      <c r="M144" s="163"/>
      <c r="N144" s="17"/>
      <c r="O144" s="18"/>
      <c r="P144" s="17"/>
      <c r="Q144" s="108"/>
      <c r="R144" s="17"/>
      <c r="S144" s="17"/>
      <c r="T144" s="17"/>
      <c r="U144" s="17"/>
    </row>
    <row r="145" spans="1:45" s="3" customFormat="1" hidden="1">
      <c r="A145" s="105">
        <v>5</v>
      </c>
      <c r="B145" s="4" t="s">
        <v>305</v>
      </c>
      <c r="C145" s="87">
        <v>1</v>
      </c>
      <c r="D145" s="86"/>
      <c r="E145" s="86"/>
      <c r="F145" s="86">
        <v>1200</v>
      </c>
      <c r="G145" s="86">
        <v>600</v>
      </c>
      <c r="H145" s="86">
        <v>850</v>
      </c>
      <c r="I145" s="86"/>
      <c r="J145" s="86" t="s">
        <v>270</v>
      </c>
      <c r="K145" s="87">
        <v>1</v>
      </c>
      <c r="L145" s="239"/>
      <c r="M145" s="89"/>
      <c r="N145" s="105"/>
      <c r="O145" s="105"/>
      <c r="P145" s="105"/>
      <c r="Q145" s="108"/>
      <c r="R145" s="105"/>
      <c r="S145" s="105"/>
      <c r="T145" s="105"/>
      <c r="U145" s="105"/>
      <c r="V145" s="23"/>
    </row>
    <row r="146" spans="1:45" hidden="1">
      <c r="A146" s="105">
        <v>6</v>
      </c>
      <c r="B146" s="10" t="s">
        <v>1</v>
      </c>
      <c r="C146" s="87">
        <v>1</v>
      </c>
      <c r="D146" s="86">
        <v>25</v>
      </c>
      <c r="E146" s="86">
        <f>D146*C146</f>
        <v>25</v>
      </c>
      <c r="F146" s="92">
        <v>950</v>
      </c>
      <c r="G146" s="107">
        <v>350</v>
      </c>
      <c r="H146" s="105" t="s">
        <v>294</v>
      </c>
      <c r="I146" s="86"/>
      <c r="J146" s="86" t="s">
        <v>270</v>
      </c>
      <c r="K146" s="87">
        <v>1</v>
      </c>
      <c r="L146" s="239"/>
      <c r="M146" s="89"/>
      <c r="N146" s="105"/>
      <c r="O146" s="106">
        <f>N146*C146</f>
        <v>0</v>
      </c>
      <c r="P146" s="105"/>
      <c r="R146" s="105"/>
      <c r="S146" s="105"/>
      <c r="T146" s="105"/>
      <c r="U146" s="105" t="s">
        <v>103</v>
      </c>
    </row>
    <row r="147" spans="1:45" hidden="1">
      <c r="A147" s="107">
        <v>7</v>
      </c>
      <c r="B147" s="16" t="s">
        <v>119</v>
      </c>
      <c r="C147" s="87">
        <v>1</v>
      </c>
      <c r="D147" s="86">
        <v>0.25</v>
      </c>
      <c r="E147" s="157">
        <f>D147*C147</f>
        <v>0.25</v>
      </c>
      <c r="F147" s="157"/>
      <c r="G147" s="157"/>
      <c r="H147" s="157"/>
      <c r="I147" s="157"/>
      <c r="J147" s="157" t="s">
        <v>300</v>
      </c>
      <c r="K147" s="87">
        <v>1</v>
      </c>
      <c r="L147" s="272"/>
      <c r="M147" s="158"/>
      <c r="N147" s="107">
        <v>0.25</v>
      </c>
      <c r="O147" s="108">
        <f>N147*K147</f>
        <v>0.25</v>
      </c>
      <c r="P147" s="105"/>
      <c r="R147" s="3"/>
      <c r="S147" s="3"/>
      <c r="T147" s="1"/>
      <c r="U147" s="1"/>
    </row>
    <row r="148" spans="1:45" s="73" customFormat="1" ht="20.6" hidden="1">
      <c r="A148" s="65"/>
      <c r="B148" s="113" t="s">
        <v>16</v>
      </c>
      <c r="C148" s="69"/>
      <c r="D148" s="67"/>
      <c r="E148" s="67"/>
      <c r="F148" s="67"/>
      <c r="G148" s="67"/>
      <c r="H148" s="67"/>
      <c r="I148" s="67"/>
      <c r="J148" s="67"/>
      <c r="K148" s="69"/>
      <c r="L148" s="269"/>
      <c r="M148" s="70"/>
      <c r="N148" s="65"/>
      <c r="O148" s="75">
        <f>N148*C148</f>
        <v>0</v>
      </c>
      <c r="P148" s="65"/>
      <c r="Q148" s="71"/>
      <c r="R148" s="65"/>
      <c r="S148" s="65"/>
      <c r="T148" s="65"/>
      <c r="U148" s="6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s="2" customFormat="1" hidden="1">
      <c r="A149" s="105">
        <v>1</v>
      </c>
      <c r="B149" s="4" t="s">
        <v>66</v>
      </c>
      <c r="C149" s="87">
        <v>2</v>
      </c>
      <c r="D149" s="92">
        <v>65</v>
      </c>
      <c r="E149" s="86">
        <f>D149*C149</f>
        <v>130</v>
      </c>
      <c r="F149" s="86">
        <v>1100</v>
      </c>
      <c r="G149" s="86">
        <v>650</v>
      </c>
      <c r="H149" s="86" t="s">
        <v>2</v>
      </c>
      <c r="I149" s="86"/>
      <c r="J149" s="86" t="s">
        <v>270</v>
      </c>
      <c r="K149" s="87">
        <v>2</v>
      </c>
      <c r="L149" s="239"/>
      <c r="M149" s="89"/>
      <c r="N149" s="107"/>
      <c r="O149" s="106">
        <f>N149*C149</f>
        <v>0</v>
      </c>
      <c r="P149" s="107"/>
      <c r="Q149" s="108"/>
      <c r="R149" s="107"/>
      <c r="S149" s="107"/>
      <c r="T149" s="107"/>
      <c r="U149" s="107" t="s">
        <v>100</v>
      </c>
    </row>
    <row r="150" spans="1:45" s="2" customFormat="1" hidden="1">
      <c r="A150" s="107">
        <v>2</v>
      </c>
      <c r="B150" s="4" t="s">
        <v>72</v>
      </c>
      <c r="C150" s="87">
        <v>4</v>
      </c>
      <c r="D150" s="92">
        <v>30</v>
      </c>
      <c r="E150" s="86">
        <f>D150*C150</f>
        <v>120</v>
      </c>
      <c r="F150" s="86">
        <v>300</v>
      </c>
      <c r="G150" s="86">
        <v>450</v>
      </c>
      <c r="H150" s="86">
        <v>600</v>
      </c>
      <c r="I150" s="86"/>
      <c r="J150" s="86" t="s">
        <v>270</v>
      </c>
      <c r="K150" s="87">
        <v>4</v>
      </c>
      <c r="L150" s="239"/>
      <c r="M150" s="89"/>
      <c r="N150" s="107"/>
      <c r="O150" s="106">
        <f>N150*C150</f>
        <v>0</v>
      </c>
      <c r="P150" s="107"/>
      <c r="Q150" s="108"/>
      <c r="R150" s="107"/>
      <c r="S150" s="107"/>
      <c r="T150" s="107"/>
      <c r="U150" s="107"/>
    </row>
    <row r="151" spans="1:45" s="2" customFormat="1" hidden="1">
      <c r="A151" s="107">
        <v>3</v>
      </c>
      <c r="B151" s="4" t="s">
        <v>206</v>
      </c>
      <c r="C151" s="87">
        <v>2</v>
      </c>
      <c r="D151" s="92">
        <v>80</v>
      </c>
      <c r="E151" s="86">
        <f>D151*C151</f>
        <v>160</v>
      </c>
      <c r="F151" s="86">
        <v>1500</v>
      </c>
      <c r="G151" s="86">
        <v>750</v>
      </c>
      <c r="H151" s="86" t="s">
        <v>0</v>
      </c>
      <c r="I151" s="86"/>
      <c r="J151" s="86" t="s">
        <v>270</v>
      </c>
      <c r="K151" s="87">
        <v>2</v>
      </c>
      <c r="L151" s="239"/>
      <c r="M151" s="89"/>
      <c r="N151" s="107"/>
      <c r="O151" s="106">
        <f>N151*C151</f>
        <v>0</v>
      </c>
      <c r="P151" s="107"/>
      <c r="Q151" s="108"/>
      <c r="R151" s="107" t="s">
        <v>108</v>
      </c>
      <c r="S151" s="107" t="s">
        <v>108</v>
      </c>
      <c r="T151" s="107"/>
      <c r="U151" s="107" t="s">
        <v>111</v>
      </c>
    </row>
    <row r="152" spans="1:45" hidden="1">
      <c r="A152" s="107" t="s">
        <v>49</v>
      </c>
      <c r="B152" s="10" t="s">
        <v>303</v>
      </c>
      <c r="C152" s="87">
        <v>1</v>
      </c>
      <c r="D152" s="86"/>
      <c r="E152" s="86"/>
      <c r="F152" s="204">
        <v>512</v>
      </c>
      <c r="G152" s="144">
        <v>400</v>
      </c>
      <c r="H152" s="144">
        <v>343</v>
      </c>
      <c r="I152" s="118" t="s">
        <v>365</v>
      </c>
      <c r="J152" s="144" t="s">
        <v>366</v>
      </c>
      <c r="K152" s="87">
        <v>1</v>
      </c>
      <c r="L152" s="239"/>
      <c r="M152" s="89"/>
      <c r="N152" s="105"/>
      <c r="O152" s="106"/>
      <c r="P152" s="105"/>
      <c r="R152" s="105"/>
      <c r="S152" s="105"/>
      <c r="T152" s="105"/>
      <c r="U152" s="105" t="s">
        <v>103</v>
      </c>
    </row>
    <row r="153" spans="1:45" s="2" customFormat="1" hidden="1">
      <c r="A153" s="107">
        <v>4</v>
      </c>
      <c r="B153" s="4" t="s">
        <v>148</v>
      </c>
      <c r="C153" s="87"/>
      <c r="D153" s="92">
        <v>15</v>
      </c>
      <c r="E153" s="86">
        <f>D153*C153</f>
        <v>0</v>
      </c>
      <c r="F153" s="86"/>
      <c r="G153" s="86"/>
      <c r="H153" s="86"/>
      <c r="I153" s="86"/>
      <c r="J153" s="86"/>
      <c r="K153" s="87"/>
      <c r="L153" s="239"/>
      <c r="M153" s="89"/>
      <c r="N153" s="107"/>
      <c r="O153" s="106">
        <f>N153*C153</f>
        <v>0</v>
      </c>
      <c r="P153" s="107"/>
      <c r="Q153" s="108"/>
      <c r="R153" s="107" t="s">
        <v>108</v>
      </c>
      <c r="S153" s="107" t="s">
        <v>108</v>
      </c>
      <c r="T153" s="107"/>
      <c r="U153" s="107"/>
    </row>
    <row r="154" spans="1:45" s="2" customFormat="1" hidden="1">
      <c r="A154" s="17">
        <v>5</v>
      </c>
      <c r="B154" s="5" t="s">
        <v>185</v>
      </c>
      <c r="C154" s="87"/>
      <c r="D154" s="207"/>
      <c r="E154" s="161"/>
      <c r="F154" s="86"/>
      <c r="G154" s="86"/>
      <c r="H154" s="86"/>
      <c r="I154" s="86"/>
      <c r="J154" s="86"/>
      <c r="K154" s="87"/>
      <c r="L154" s="273"/>
      <c r="M154" s="163"/>
      <c r="N154" s="17"/>
      <c r="O154" s="18"/>
      <c r="P154" s="17"/>
      <c r="Q154" s="108"/>
      <c r="R154" s="17"/>
      <c r="S154" s="17"/>
      <c r="T154" s="17"/>
      <c r="U154" s="17"/>
    </row>
    <row r="155" spans="1:45" s="2" customFormat="1" ht="43.75" hidden="1">
      <c r="A155" s="107">
        <v>6</v>
      </c>
      <c r="B155" s="4" t="s">
        <v>149</v>
      </c>
      <c r="C155" s="87">
        <v>1</v>
      </c>
      <c r="D155" s="92"/>
      <c r="E155" s="86"/>
      <c r="F155" s="86">
        <v>2000</v>
      </c>
      <c r="G155" s="86">
        <v>773</v>
      </c>
      <c r="H155" s="86">
        <v>2150</v>
      </c>
      <c r="I155" s="86" t="s">
        <v>235</v>
      </c>
      <c r="J155" s="86" t="s">
        <v>234</v>
      </c>
      <c r="K155" s="87">
        <v>1</v>
      </c>
      <c r="L155" s="239"/>
      <c r="M155" s="88" t="s">
        <v>326</v>
      </c>
      <c r="N155" s="107"/>
      <c r="O155" s="106">
        <f>N155*C155</f>
        <v>0</v>
      </c>
      <c r="P155" s="107">
        <v>40</v>
      </c>
      <c r="Q155" s="108">
        <f>P155*K155</f>
        <v>40</v>
      </c>
      <c r="R155" s="107"/>
      <c r="S155" s="107"/>
      <c r="T155" s="107" t="s">
        <v>99</v>
      </c>
      <c r="U155" s="107" t="s">
        <v>111</v>
      </c>
    </row>
    <row r="156" spans="1:45" hidden="1">
      <c r="A156" s="107" t="s">
        <v>10</v>
      </c>
      <c r="B156" s="10" t="s">
        <v>303</v>
      </c>
      <c r="C156" s="87">
        <v>1</v>
      </c>
      <c r="D156" s="86"/>
      <c r="E156" s="86"/>
      <c r="F156" s="204">
        <v>512</v>
      </c>
      <c r="G156" s="144">
        <v>400</v>
      </c>
      <c r="H156" s="144">
        <v>343</v>
      </c>
      <c r="I156" s="118" t="s">
        <v>365</v>
      </c>
      <c r="J156" s="144" t="s">
        <v>366</v>
      </c>
      <c r="K156" s="87">
        <v>1</v>
      </c>
      <c r="L156" s="239"/>
      <c r="M156" s="89"/>
      <c r="N156" s="105"/>
      <c r="O156" s="106"/>
      <c r="P156" s="105"/>
      <c r="R156" s="105"/>
      <c r="S156" s="105"/>
      <c r="T156" s="105"/>
      <c r="U156" s="105" t="s">
        <v>103</v>
      </c>
    </row>
    <row r="157" spans="1:45" s="2" customFormat="1" hidden="1">
      <c r="A157" s="107">
        <v>7</v>
      </c>
      <c r="B157" s="4" t="s">
        <v>359</v>
      </c>
      <c r="C157" s="87">
        <v>1</v>
      </c>
      <c r="D157" s="92">
        <v>100</v>
      </c>
      <c r="E157" s="86">
        <f>D157*C157</f>
        <v>100</v>
      </c>
      <c r="F157" s="161">
        <v>1800</v>
      </c>
      <c r="G157" s="161">
        <v>750</v>
      </c>
      <c r="H157" s="161" t="s">
        <v>0</v>
      </c>
      <c r="I157" s="86"/>
      <c r="J157" s="86" t="s">
        <v>270</v>
      </c>
      <c r="K157" s="87">
        <v>1</v>
      </c>
      <c r="L157" s="239"/>
      <c r="M157" s="89"/>
      <c r="N157" s="107"/>
      <c r="O157" s="106">
        <f>N157*C157</f>
        <v>0</v>
      </c>
      <c r="P157" s="107"/>
      <c r="Q157" s="108"/>
      <c r="R157" s="107"/>
      <c r="S157" s="107"/>
      <c r="T157" s="107"/>
      <c r="U157" s="107"/>
    </row>
    <row r="158" spans="1:45" s="2" customFormat="1" hidden="1">
      <c r="A158" s="17">
        <v>8</v>
      </c>
      <c r="B158" s="5" t="s">
        <v>358</v>
      </c>
      <c r="C158" s="162">
        <v>1</v>
      </c>
      <c r="D158" s="207"/>
      <c r="E158" s="161"/>
      <c r="F158" s="86">
        <v>1200</v>
      </c>
      <c r="G158" s="86">
        <v>750</v>
      </c>
      <c r="H158" s="86" t="s">
        <v>0</v>
      </c>
      <c r="I158" s="161"/>
      <c r="J158" s="86" t="s">
        <v>270</v>
      </c>
      <c r="K158" s="162">
        <v>1</v>
      </c>
      <c r="L158" s="273"/>
      <c r="M158" s="163"/>
      <c r="N158" s="17"/>
      <c r="O158" s="18"/>
      <c r="P158" s="17"/>
      <c r="Q158" s="108"/>
      <c r="R158" s="17"/>
      <c r="S158" s="17"/>
      <c r="T158" s="17"/>
      <c r="U158" s="17"/>
    </row>
    <row r="159" spans="1:45" s="2" customFormat="1" hidden="1">
      <c r="A159" s="17">
        <v>9</v>
      </c>
      <c r="B159" s="5" t="s">
        <v>150</v>
      </c>
      <c r="C159" s="162">
        <v>1</v>
      </c>
      <c r="D159" s="207"/>
      <c r="E159" s="161"/>
      <c r="F159" s="86">
        <v>1000</v>
      </c>
      <c r="G159" s="86">
        <v>650</v>
      </c>
      <c r="H159" s="86">
        <v>850</v>
      </c>
      <c r="I159" s="161"/>
      <c r="J159" s="86" t="s">
        <v>270</v>
      </c>
      <c r="K159" s="162">
        <v>1</v>
      </c>
      <c r="L159" s="273"/>
      <c r="M159" s="163"/>
      <c r="N159" s="17"/>
      <c r="O159" s="19">
        <f t="shared" ref="O159:O164" si="5">N159*C159</f>
        <v>0</v>
      </c>
      <c r="P159" s="17"/>
      <c r="Q159" s="108"/>
      <c r="R159" s="17"/>
      <c r="S159" s="17"/>
      <c r="T159" s="17"/>
      <c r="U159" s="17"/>
    </row>
    <row r="160" spans="1:45" s="2" customFormat="1" hidden="1">
      <c r="A160" s="105">
        <v>10</v>
      </c>
      <c r="B160" s="4" t="s">
        <v>61</v>
      </c>
      <c r="C160" s="87">
        <v>1</v>
      </c>
      <c r="D160" s="92"/>
      <c r="E160" s="86">
        <f t="shared" ref="E160:E165" si="6">D160*C160</f>
        <v>0</v>
      </c>
      <c r="F160" s="86"/>
      <c r="G160" s="86"/>
      <c r="H160" s="86"/>
      <c r="I160" s="86"/>
      <c r="J160" s="86" t="s">
        <v>270</v>
      </c>
      <c r="K160" s="87">
        <v>1</v>
      </c>
      <c r="L160" s="239"/>
      <c r="M160" s="89"/>
      <c r="N160" s="107"/>
      <c r="O160" s="106">
        <f t="shared" si="5"/>
        <v>0</v>
      </c>
      <c r="P160" s="107"/>
      <c r="Q160" s="108"/>
      <c r="R160" s="107"/>
      <c r="S160" s="107"/>
      <c r="T160" s="107"/>
      <c r="U160" s="107"/>
    </row>
    <row r="161" spans="1:45" s="2" customFormat="1" hidden="1">
      <c r="A161" s="107">
        <v>11</v>
      </c>
      <c r="B161" s="4" t="s">
        <v>151</v>
      </c>
      <c r="C161" s="87"/>
      <c r="D161" s="92">
        <v>28</v>
      </c>
      <c r="E161" s="86">
        <f t="shared" si="6"/>
        <v>0</v>
      </c>
      <c r="F161" s="86"/>
      <c r="G161" s="86"/>
      <c r="H161" s="86"/>
      <c r="I161" s="86"/>
      <c r="J161" s="86"/>
      <c r="K161" s="87"/>
      <c r="L161" s="239"/>
      <c r="M161" s="89"/>
      <c r="N161" s="107"/>
      <c r="O161" s="106">
        <f t="shared" si="5"/>
        <v>0</v>
      </c>
      <c r="P161" s="107"/>
      <c r="Q161" s="108"/>
      <c r="R161" s="107"/>
      <c r="S161" s="107"/>
      <c r="T161" s="107"/>
      <c r="U161" s="107"/>
    </row>
    <row r="162" spans="1:45" s="2" customFormat="1" hidden="1">
      <c r="A162" s="107">
        <v>12</v>
      </c>
      <c r="B162" s="4" t="s">
        <v>152</v>
      </c>
      <c r="C162" s="87">
        <v>3</v>
      </c>
      <c r="D162" s="92">
        <v>55</v>
      </c>
      <c r="E162" s="86">
        <f t="shared" si="6"/>
        <v>165</v>
      </c>
      <c r="F162" s="86">
        <v>1075</v>
      </c>
      <c r="G162" s="86">
        <v>500</v>
      </c>
      <c r="H162" s="86">
        <v>1800</v>
      </c>
      <c r="I162" s="86"/>
      <c r="J162" s="86" t="s">
        <v>270</v>
      </c>
      <c r="K162" s="87">
        <v>3</v>
      </c>
      <c r="L162" s="239"/>
      <c r="M162" s="89"/>
      <c r="N162" s="107"/>
      <c r="O162" s="106">
        <f t="shared" si="5"/>
        <v>0</v>
      </c>
      <c r="P162" s="107"/>
      <c r="Q162" s="108"/>
      <c r="R162" s="107"/>
      <c r="S162" s="107"/>
      <c r="T162" s="107"/>
      <c r="U162" s="107"/>
    </row>
    <row r="163" spans="1:45" s="2" customFormat="1" hidden="1">
      <c r="A163" s="107">
        <v>13</v>
      </c>
      <c r="B163" s="4" t="s">
        <v>77</v>
      </c>
      <c r="C163" s="87">
        <v>1</v>
      </c>
      <c r="D163" s="92">
        <v>96</v>
      </c>
      <c r="E163" s="86">
        <f t="shared" si="6"/>
        <v>96</v>
      </c>
      <c r="F163" s="86">
        <v>1000</v>
      </c>
      <c r="G163" s="86">
        <v>700</v>
      </c>
      <c r="H163" s="86" t="s">
        <v>0</v>
      </c>
      <c r="I163" s="86"/>
      <c r="J163" s="86" t="s">
        <v>270</v>
      </c>
      <c r="K163" s="87">
        <v>1</v>
      </c>
      <c r="L163" s="239"/>
      <c r="M163" s="89"/>
      <c r="N163" s="107"/>
      <c r="O163" s="106">
        <f t="shared" si="5"/>
        <v>0</v>
      </c>
      <c r="P163" s="107"/>
      <c r="Q163" s="108"/>
      <c r="R163" s="107"/>
      <c r="S163" s="107"/>
      <c r="T163" s="107"/>
      <c r="U163" s="107"/>
    </row>
    <row r="164" spans="1:45" hidden="1">
      <c r="A164" s="107">
        <v>14</v>
      </c>
      <c r="B164" s="10" t="s">
        <v>60</v>
      </c>
      <c r="C164" s="87">
        <v>1</v>
      </c>
      <c r="D164" s="86">
        <v>25</v>
      </c>
      <c r="E164" s="86">
        <f t="shared" si="6"/>
        <v>25</v>
      </c>
      <c r="F164" s="86">
        <v>1000</v>
      </c>
      <c r="G164" s="86">
        <v>300</v>
      </c>
      <c r="H164" s="86">
        <v>375</v>
      </c>
      <c r="I164" s="86"/>
      <c r="J164" s="86" t="s">
        <v>270</v>
      </c>
      <c r="K164" s="87">
        <v>1</v>
      </c>
      <c r="L164" s="239"/>
      <c r="M164" s="89"/>
      <c r="N164" s="105"/>
      <c r="O164" s="106">
        <f t="shared" si="5"/>
        <v>0</v>
      </c>
      <c r="P164" s="105"/>
      <c r="R164" s="105"/>
      <c r="S164" s="105"/>
      <c r="T164" s="105"/>
      <c r="U164" s="105"/>
    </row>
    <row r="165" spans="1:45" hidden="1">
      <c r="A165" s="107">
        <v>15</v>
      </c>
      <c r="B165" s="114" t="s">
        <v>119</v>
      </c>
      <c r="C165" s="87">
        <v>1</v>
      </c>
      <c r="D165" s="86">
        <v>0.25</v>
      </c>
      <c r="E165" s="157">
        <f t="shared" si="6"/>
        <v>0.25</v>
      </c>
      <c r="F165" s="157"/>
      <c r="G165" s="157"/>
      <c r="H165" s="157"/>
      <c r="I165" s="157"/>
      <c r="J165" s="157"/>
      <c r="K165" s="87">
        <v>1</v>
      </c>
      <c r="L165" s="272"/>
      <c r="M165" s="158"/>
      <c r="N165" s="107">
        <v>0.25</v>
      </c>
      <c r="O165" s="108">
        <f>N165*K165</f>
        <v>0.25</v>
      </c>
      <c r="P165" s="105"/>
      <c r="R165" s="3"/>
      <c r="S165" s="3"/>
      <c r="T165" s="1"/>
      <c r="U165" s="1"/>
    </row>
    <row r="166" spans="1:45" s="2" customFormat="1" ht="43.75" hidden="1">
      <c r="A166" s="107">
        <v>16</v>
      </c>
      <c r="B166" s="4" t="s">
        <v>207</v>
      </c>
      <c r="C166" s="87">
        <v>1</v>
      </c>
      <c r="D166" s="92"/>
      <c r="E166" s="86"/>
      <c r="F166" s="86">
        <v>635</v>
      </c>
      <c r="G166" s="86">
        <v>742</v>
      </c>
      <c r="H166" s="86">
        <v>1480</v>
      </c>
      <c r="I166" s="86" t="s">
        <v>235</v>
      </c>
      <c r="J166" s="86" t="s">
        <v>208</v>
      </c>
      <c r="K166" s="87">
        <v>1</v>
      </c>
      <c r="L166" s="239"/>
      <c r="M166" s="88" t="s">
        <v>327</v>
      </c>
      <c r="N166" s="107"/>
      <c r="O166" s="106">
        <f>N166*C166</f>
        <v>0</v>
      </c>
      <c r="P166" s="107">
        <v>6</v>
      </c>
      <c r="Q166" s="108">
        <f>P166*K166</f>
        <v>6</v>
      </c>
      <c r="R166" s="107"/>
      <c r="S166" s="107"/>
      <c r="T166" s="107" t="s">
        <v>99</v>
      </c>
      <c r="U166" s="107" t="s">
        <v>111</v>
      </c>
    </row>
    <row r="167" spans="1:45" hidden="1">
      <c r="A167" s="107" t="s">
        <v>304</v>
      </c>
      <c r="B167" s="10" t="s">
        <v>303</v>
      </c>
      <c r="C167" s="87">
        <v>1</v>
      </c>
      <c r="D167" s="86"/>
      <c r="E167" s="86"/>
      <c r="F167" s="204">
        <v>512</v>
      </c>
      <c r="G167" s="144">
        <v>400</v>
      </c>
      <c r="H167" s="144">
        <v>343</v>
      </c>
      <c r="I167" s="118" t="s">
        <v>365</v>
      </c>
      <c r="J167" s="144" t="s">
        <v>366</v>
      </c>
      <c r="K167" s="87">
        <v>1</v>
      </c>
      <c r="L167" s="239"/>
      <c r="M167" s="89"/>
      <c r="N167" s="105"/>
      <c r="O167" s="106"/>
      <c r="P167" s="105"/>
      <c r="R167" s="105"/>
      <c r="S167" s="105"/>
      <c r="T167" s="105"/>
      <c r="U167" s="105" t="s">
        <v>103</v>
      </c>
    </row>
    <row r="168" spans="1:45" s="2" customFormat="1" hidden="1">
      <c r="A168" s="107">
        <v>20</v>
      </c>
      <c r="B168" s="4" t="s">
        <v>153</v>
      </c>
      <c r="C168" s="87">
        <v>1</v>
      </c>
      <c r="D168" s="92">
        <v>100</v>
      </c>
      <c r="E168" s="86">
        <f>D168*C168</f>
        <v>100</v>
      </c>
      <c r="F168" s="86">
        <v>1000</v>
      </c>
      <c r="G168" s="86">
        <v>1000</v>
      </c>
      <c r="H168" s="86">
        <v>600</v>
      </c>
      <c r="I168" s="86"/>
      <c r="J168" s="86"/>
      <c r="K168" s="87">
        <v>1</v>
      </c>
      <c r="L168" s="239"/>
      <c r="M168" s="89"/>
      <c r="N168" s="107"/>
      <c r="O168" s="106"/>
      <c r="P168" s="107"/>
      <c r="Q168" s="108"/>
      <c r="R168" s="107"/>
      <c r="S168" s="107"/>
      <c r="T168" s="107"/>
      <c r="U168" s="107"/>
    </row>
    <row r="169" spans="1:45" hidden="1">
      <c r="A169" s="107">
        <v>21</v>
      </c>
      <c r="B169" s="10" t="s">
        <v>1</v>
      </c>
      <c r="C169" s="87">
        <v>2</v>
      </c>
      <c r="D169" s="86">
        <v>28</v>
      </c>
      <c r="E169" s="86">
        <f>D169*C169</f>
        <v>56</v>
      </c>
      <c r="F169" s="92">
        <v>350</v>
      </c>
      <c r="G169" s="107">
        <v>350</v>
      </c>
      <c r="H169" s="105" t="s">
        <v>294</v>
      </c>
      <c r="I169" s="86"/>
      <c r="J169" s="86" t="s">
        <v>270</v>
      </c>
      <c r="K169" s="87">
        <v>2</v>
      </c>
      <c r="L169" s="239"/>
      <c r="M169" s="89"/>
      <c r="N169" s="105"/>
      <c r="O169" s="106">
        <f>N169*C169</f>
        <v>0</v>
      </c>
      <c r="P169" s="105"/>
      <c r="R169" s="105"/>
      <c r="S169" s="105"/>
      <c r="T169" s="105"/>
      <c r="U169" s="105" t="s">
        <v>103</v>
      </c>
    </row>
    <row r="170" spans="1:45" s="73" customFormat="1" ht="20.6" hidden="1">
      <c r="A170" s="74"/>
      <c r="B170" s="113" t="s">
        <v>196</v>
      </c>
      <c r="C170" s="69"/>
      <c r="D170" s="67"/>
      <c r="E170" s="67"/>
      <c r="F170" s="67"/>
      <c r="G170" s="67"/>
      <c r="H170" s="67"/>
      <c r="I170" s="67"/>
      <c r="J170" s="67"/>
      <c r="K170" s="69"/>
      <c r="L170" s="269"/>
      <c r="M170" s="70"/>
      <c r="N170" s="65"/>
      <c r="O170" s="75">
        <f>N170*C170</f>
        <v>0</v>
      </c>
      <c r="P170" s="65"/>
      <c r="Q170" s="71"/>
      <c r="R170" s="65"/>
      <c r="S170" s="65"/>
      <c r="T170" s="65"/>
      <c r="U170" s="6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31.75" hidden="1">
      <c r="A171" s="105">
        <v>1</v>
      </c>
      <c r="B171" s="10" t="s">
        <v>154</v>
      </c>
      <c r="C171" s="87">
        <v>1</v>
      </c>
      <c r="D171" s="86">
        <v>100</v>
      </c>
      <c r="E171" s="86">
        <f>D171*C171</f>
        <v>100</v>
      </c>
      <c r="F171" s="86">
        <v>1520</v>
      </c>
      <c r="G171" s="86">
        <v>700</v>
      </c>
      <c r="H171" s="86">
        <v>1238</v>
      </c>
      <c r="I171" s="86" t="s">
        <v>267</v>
      </c>
      <c r="J171" s="86" t="s">
        <v>270</v>
      </c>
      <c r="K171" s="87">
        <v>1</v>
      </c>
      <c r="L171" s="239" t="s">
        <v>268</v>
      </c>
      <c r="M171" s="89"/>
      <c r="N171" s="96">
        <v>3</v>
      </c>
      <c r="O171" s="97">
        <f>N171*K171</f>
        <v>3</v>
      </c>
      <c r="P171" s="105"/>
      <c r="R171" s="105"/>
      <c r="S171" s="105"/>
      <c r="T171" s="105"/>
      <c r="U171" s="105" t="s">
        <v>100</v>
      </c>
    </row>
    <row r="172" spans="1:45" hidden="1">
      <c r="A172" s="105">
        <v>2</v>
      </c>
      <c r="B172" s="10" t="s">
        <v>155</v>
      </c>
      <c r="C172" s="87">
        <v>1</v>
      </c>
      <c r="D172" s="86">
        <v>40</v>
      </c>
      <c r="E172" s="86">
        <f>D172*C172</f>
        <v>40</v>
      </c>
      <c r="F172" s="86">
        <v>316</v>
      </c>
      <c r="G172" s="86">
        <v>316</v>
      </c>
      <c r="H172" s="86"/>
      <c r="I172" s="86" t="s">
        <v>348</v>
      </c>
      <c r="J172" s="164" t="s">
        <v>347</v>
      </c>
      <c r="K172" s="87">
        <v>1</v>
      </c>
      <c r="L172" s="239" t="s">
        <v>334</v>
      </c>
      <c r="M172" s="89"/>
      <c r="N172" s="105">
        <v>7.5</v>
      </c>
      <c r="O172" s="108">
        <f>N172*K172</f>
        <v>7.5</v>
      </c>
      <c r="P172" s="105"/>
      <c r="R172" s="105"/>
      <c r="S172" s="105"/>
      <c r="T172" s="105"/>
      <c r="U172" s="105"/>
    </row>
    <row r="173" spans="1:45" ht="31.75" hidden="1">
      <c r="A173" s="105">
        <v>3</v>
      </c>
      <c r="B173" s="10" t="s">
        <v>155</v>
      </c>
      <c r="C173" s="87">
        <v>6</v>
      </c>
      <c r="D173" s="86">
        <v>68</v>
      </c>
      <c r="E173" s="86">
        <f>D173*C173</f>
        <v>408</v>
      </c>
      <c r="F173" s="86">
        <v>316</v>
      </c>
      <c r="G173" s="86">
        <v>316</v>
      </c>
      <c r="H173" s="86"/>
      <c r="I173" s="86" t="s">
        <v>203</v>
      </c>
      <c r="J173" s="119" t="s">
        <v>266</v>
      </c>
      <c r="K173" s="87">
        <v>6</v>
      </c>
      <c r="L173" s="239" t="s">
        <v>334</v>
      </c>
      <c r="M173" s="89"/>
      <c r="N173" s="105">
        <v>2.2000000000000002</v>
      </c>
      <c r="O173" s="108">
        <f>N173*K173</f>
        <v>13.200000000000001</v>
      </c>
      <c r="P173" s="105"/>
      <c r="R173" s="105"/>
      <c r="S173" s="105"/>
      <c r="T173" s="105"/>
      <c r="U173" s="105"/>
    </row>
    <row r="174" spans="1:45" hidden="1">
      <c r="A174" s="105" t="s">
        <v>49</v>
      </c>
      <c r="B174" s="10"/>
      <c r="C174" s="87"/>
      <c r="D174" s="86"/>
      <c r="E174" s="86"/>
      <c r="F174" s="86"/>
      <c r="G174" s="86"/>
      <c r="H174" s="86"/>
      <c r="I174" s="86"/>
      <c r="J174" s="119"/>
      <c r="K174" s="87"/>
      <c r="L174" s="239"/>
      <c r="M174" s="89"/>
      <c r="N174" s="105"/>
      <c r="O174" s="108"/>
      <c r="P174" s="105"/>
      <c r="R174" s="105"/>
      <c r="S174" s="105"/>
      <c r="T174" s="105"/>
      <c r="U174" s="105"/>
    </row>
    <row r="175" spans="1:45" hidden="1">
      <c r="A175" s="105">
        <v>4</v>
      </c>
      <c r="B175" s="10" t="s">
        <v>156</v>
      </c>
      <c r="C175" s="87">
        <v>1</v>
      </c>
      <c r="D175" s="86">
        <v>12</v>
      </c>
      <c r="E175" s="86">
        <f>D175*C175</f>
        <v>12</v>
      </c>
      <c r="F175" s="86" t="s">
        <v>157</v>
      </c>
      <c r="G175" s="86"/>
      <c r="H175" s="86">
        <v>230</v>
      </c>
      <c r="I175" s="86" t="s">
        <v>233</v>
      </c>
      <c r="J175" s="86" t="s">
        <v>158</v>
      </c>
      <c r="K175" s="87">
        <v>1</v>
      </c>
      <c r="L175" s="239"/>
      <c r="M175" s="89"/>
      <c r="N175" s="105">
        <v>0.8</v>
      </c>
      <c r="O175" s="108">
        <f>N175*K175</f>
        <v>0.8</v>
      </c>
      <c r="P175" s="105"/>
      <c r="R175" s="105"/>
      <c r="S175" s="105"/>
      <c r="T175" s="105"/>
      <c r="U175" s="105"/>
    </row>
    <row r="176" spans="1:45" ht="31.75" hidden="1">
      <c r="A176" s="105">
        <v>5</v>
      </c>
      <c r="B176" s="10" t="s">
        <v>159</v>
      </c>
      <c r="C176" s="87">
        <v>1</v>
      </c>
      <c r="D176" s="86">
        <v>100</v>
      </c>
      <c r="E176" s="86">
        <f>D176*C176</f>
        <v>100</v>
      </c>
      <c r="F176" s="86">
        <v>1520</v>
      </c>
      <c r="G176" s="86">
        <v>700</v>
      </c>
      <c r="H176" s="86">
        <v>1238</v>
      </c>
      <c r="I176" s="86" t="s">
        <v>267</v>
      </c>
      <c r="J176" s="86" t="s">
        <v>270</v>
      </c>
      <c r="K176" s="87">
        <v>1</v>
      </c>
      <c r="L176" s="239" t="s">
        <v>268</v>
      </c>
      <c r="M176" s="89"/>
      <c r="N176" s="96">
        <v>3</v>
      </c>
      <c r="O176" s="97">
        <f>N176*K176</f>
        <v>3</v>
      </c>
      <c r="P176" s="105"/>
      <c r="R176" s="105"/>
      <c r="S176" s="105"/>
      <c r="T176" s="105"/>
      <c r="U176" s="105" t="s">
        <v>100</v>
      </c>
    </row>
    <row r="177" spans="1:21" hidden="1">
      <c r="A177" s="105">
        <v>6</v>
      </c>
      <c r="B177" s="10" t="s">
        <v>160</v>
      </c>
      <c r="C177" s="87">
        <v>1</v>
      </c>
      <c r="D177" s="86">
        <v>70</v>
      </c>
      <c r="E177" s="86">
        <f>D177*C177</f>
        <v>70</v>
      </c>
      <c r="F177" s="86"/>
      <c r="G177" s="86"/>
      <c r="H177" s="86"/>
      <c r="I177" s="86"/>
      <c r="J177" s="86"/>
      <c r="K177" s="87">
        <v>1</v>
      </c>
      <c r="L177" s="239"/>
      <c r="M177" s="89"/>
      <c r="N177" s="105"/>
      <c r="O177" s="106">
        <f>N177*C177</f>
        <v>0</v>
      </c>
      <c r="P177" s="105"/>
      <c r="R177" s="105"/>
      <c r="S177" s="105"/>
      <c r="T177" s="105"/>
      <c r="U177" s="105"/>
    </row>
    <row r="178" spans="1:21" hidden="1">
      <c r="A178" s="105">
        <v>7</v>
      </c>
      <c r="B178" s="10" t="s">
        <v>161</v>
      </c>
      <c r="C178" s="87">
        <v>1</v>
      </c>
      <c r="D178" s="86"/>
      <c r="E178" s="86"/>
      <c r="F178" s="86"/>
      <c r="G178" s="86"/>
      <c r="H178" s="86"/>
      <c r="I178" s="86"/>
      <c r="J178" s="86"/>
      <c r="K178" s="87">
        <v>1</v>
      </c>
      <c r="L178" s="239"/>
      <c r="M178" s="89"/>
      <c r="N178" s="79">
        <v>0.5</v>
      </c>
      <c r="O178" s="149">
        <f>N178*K178</f>
        <v>0.5</v>
      </c>
      <c r="P178" s="105"/>
      <c r="R178" s="105"/>
      <c r="S178" s="105"/>
      <c r="T178" s="105" t="s">
        <v>108</v>
      </c>
      <c r="U178" s="105" t="s">
        <v>100</v>
      </c>
    </row>
    <row r="179" spans="1:21" ht="31.75" hidden="1">
      <c r="A179" s="105">
        <v>8</v>
      </c>
      <c r="B179" s="10" t="s">
        <v>340</v>
      </c>
      <c r="C179" s="87">
        <v>1</v>
      </c>
      <c r="D179" s="86">
        <v>75</v>
      </c>
      <c r="E179" s="86">
        <f>D179*C179</f>
        <v>75</v>
      </c>
      <c r="F179" s="86">
        <v>1550</v>
      </c>
      <c r="G179" s="86">
        <v>750</v>
      </c>
      <c r="H179" s="86">
        <v>1950</v>
      </c>
      <c r="I179" s="86" t="s">
        <v>216</v>
      </c>
      <c r="J179" s="86" t="s">
        <v>217</v>
      </c>
      <c r="K179" s="87">
        <v>1</v>
      </c>
      <c r="L179" s="239" t="s">
        <v>257</v>
      </c>
      <c r="M179" s="89"/>
      <c r="N179" s="105">
        <v>1.65</v>
      </c>
      <c r="O179" s="108">
        <f>N179*K179</f>
        <v>1.65</v>
      </c>
      <c r="P179" s="105"/>
      <c r="R179" s="105"/>
      <c r="S179" s="105"/>
      <c r="T179" s="105"/>
      <c r="U179" s="105"/>
    </row>
    <row r="180" spans="1:21" hidden="1">
      <c r="A180" s="105">
        <v>9</v>
      </c>
      <c r="B180" s="10" t="s">
        <v>62</v>
      </c>
      <c r="C180" s="87"/>
      <c r="D180" s="86"/>
      <c r="E180" s="86"/>
      <c r="F180" s="86"/>
      <c r="G180" s="86"/>
      <c r="H180" s="86"/>
      <c r="I180" s="86"/>
      <c r="J180" s="86" t="s">
        <v>270</v>
      </c>
      <c r="K180" s="87"/>
      <c r="L180" s="239"/>
      <c r="M180" s="89"/>
      <c r="N180" s="105"/>
      <c r="O180" s="106"/>
      <c r="P180" s="105"/>
      <c r="R180" s="105"/>
      <c r="S180" s="105"/>
      <c r="T180" s="105"/>
      <c r="U180" s="105"/>
    </row>
    <row r="181" spans="1:21" s="20" customFormat="1" hidden="1">
      <c r="A181" s="105">
        <v>10</v>
      </c>
      <c r="B181" s="10" t="s">
        <v>162</v>
      </c>
      <c r="C181" s="87">
        <v>1</v>
      </c>
      <c r="D181" s="86">
        <v>60</v>
      </c>
      <c r="E181" s="86">
        <f>D181*C181</f>
        <v>60</v>
      </c>
      <c r="F181" s="86">
        <v>593</v>
      </c>
      <c r="G181" s="86">
        <v>600</v>
      </c>
      <c r="H181" s="86">
        <v>670</v>
      </c>
      <c r="I181" s="86" t="s">
        <v>239</v>
      </c>
      <c r="J181" s="86" t="s">
        <v>240</v>
      </c>
      <c r="K181" s="87">
        <v>1</v>
      </c>
      <c r="L181" s="239"/>
      <c r="M181" s="89"/>
      <c r="N181" s="96">
        <v>2.8</v>
      </c>
      <c r="O181" s="97">
        <f>N181*K181</f>
        <v>2.8</v>
      </c>
      <c r="R181" s="105"/>
      <c r="S181" s="105"/>
      <c r="T181" s="105" t="s">
        <v>108</v>
      </c>
      <c r="U181" s="105" t="s">
        <v>100</v>
      </c>
    </row>
    <row r="182" spans="1:21" s="20" customFormat="1" hidden="1">
      <c r="A182" s="105">
        <v>11</v>
      </c>
      <c r="B182" s="10" t="s">
        <v>163</v>
      </c>
      <c r="C182" s="87">
        <v>1</v>
      </c>
      <c r="D182" s="86">
        <v>60</v>
      </c>
      <c r="E182" s="86">
        <f>D182*C182</f>
        <v>60</v>
      </c>
      <c r="F182" s="86"/>
      <c r="G182" s="86"/>
      <c r="H182" s="86"/>
      <c r="I182" s="86"/>
      <c r="J182" s="86"/>
      <c r="K182" s="87">
        <v>1</v>
      </c>
      <c r="L182" s="239"/>
      <c r="M182" s="89"/>
      <c r="N182" s="96">
        <v>1.5</v>
      </c>
      <c r="O182" s="97">
        <f>N182*K182</f>
        <v>1.5</v>
      </c>
      <c r="R182" s="105"/>
      <c r="S182" s="105"/>
      <c r="T182" s="105" t="s">
        <v>164</v>
      </c>
      <c r="U182" s="105" t="s">
        <v>165</v>
      </c>
    </row>
    <row r="183" spans="1:21" s="74" customFormat="1" ht="20.6" hidden="1">
      <c r="B183" s="113" t="s">
        <v>197</v>
      </c>
      <c r="D183" s="208"/>
      <c r="E183" s="208"/>
      <c r="F183" s="208"/>
    </row>
    <row r="184" spans="1:21" ht="31.75" hidden="1">
      <c r="A184" s="105">
        <v>1</v>
      </c>
      <c r="B184" s="40" t="s">
        <v>154</v>
      </c>
      <c r="C184" s="87">
        <v>1</v>
      </c>
      <c r="D184" s="86">
        <v>100</v>
      </c>
      <c r="E184" s="86">
        <f t="shared" ref="E184:E193" si="7">D184*C184</f>
        <v>100</v>
      </c>
      <c r="F184" s="86">
        <v>1520</v>
      </c>
      <c r="G184" s="86">
        <v>700</v>
      </c>
      <c r="H184" s="86">
        <v>1238</v>
      </c>
      <c r="I184" s="86" t="s">
        <v>267</v>
      </c>
      <c r="J184" s="86" t="s">
        <v>270</v>
      </c>
      <c r="K184" s="87">
        <v>1</v>
      </c>
      <c r="L184" s="239" t="s">
        <v>268</v>
      </c>
      <c r="M184" s="89"/>
      <c r="N184" s="96">
        <v>3</v>
      </c>
      <c r="O184" s="97">
        <f t="shared" ref="O184:O189" si="8">N184*K184</f>
        <v>3</v>
      </c>
      <c r="R184" s="105"/>
      <c r="S184" s="105"/>
      <c r="T184" s="105"/>
      <c r="U184" s="105" t="s">
        <v>100</v>
      </c>
    </row>
    <row r="185" spans="1:21" hidden="1">
      <c r="A185" s="105">
        <v>2</v>
      </c>
      <c r="B185" s="10" t="s">
        <v>155</v>
      </c>
      <c r="C185" s="87">
        <v>1</v>
      </c>
      <c r="D185" s="86">
        <v>40</v>
      </c>
      <c r="E185" s="86">
        <f t="shared" si="7"/>
        <v>40</v>
      </c>
      <c r="F185" s="86">
        <v>316</v>
      </c>
      <c r="G185" s="86">
        <v>316</v>
      </c>
      <c r="H185" s="86"/>
      <c r="I185" s="86" t="s">
        <v>348</v>
      </c>
      <c r="J185" s="164" t="s">
        <v>347</v>
      </c>
      <c r="K185" s="87">
        <v>1</v>
      </c>
      <c r="L185" s="239" t="s">
        <v>334</v>
      </c>
      <c r="M185" s="89"/>
      <c r="N185" s="105">
        <v>7.5</v>
      </c>
      <c r="O185" s="108">
        <f t="shared" si="8"/>
        <v>7.5</v>
      </c>
      <c r="R185" s="105"/>
      <c r="S185" s="105"/>
      <c r="T185" s="105"/>
      <c r="U185" s="105"/>
    </row>
    <row r="186" spans="1:21" ht="31.75" hidden="1">
      <c r="A186" s="105">
        <v>3</v>
      </c>
      <c r="B186" s="10" t="s">
        <v>155</v>
      </c>
      <c r="C186" s="87">
        <v>6</v>
      </c>
      <c r="D186" s="86">
        <v>68</v>
      </c>
      <c r="E186" s="86">
        <f t="shared" si="7"/>
        <v>408</v>
      </c>
      <c r="F186" s="86">
        <v>316</v>
      </c>
      <c r="G186" s="86">
        <v>316</v>
      </c>
      <c r="H186" s="86"/>
      <c r="I186" s="86" t="s">
        <v>203</v>
      </c>
      <c r="J186" s="119" t="s">
        <v>266</v>
      </c>
      <c r="K186" s="87">
        <v>6</v>
      </c>
      <c r="L186" s="239" t="s">
        <v>334</v>
      </c>
      <c r="M186" s="89"/>
      <c r="N186" s="105">
        <v>2.2000000000000002</v>
      </c>
      <c r="O186" s="108">
        <f t="shared" si="8"/>
        <v>13.200000000000001</v>
      </c>
      <c r="R186" s="105"/>
      <c r="S186" s="105"/>
      <c r="T186" s="105"/>
      <c r="U186" s="105"/>
    </row>
    <row r="187" spans="1:21" hidden="1">
      <c r="A187" s="105">
        <v>4</v>
      </c>
      <c r="B187" s="10" t="s">
        <v>156</v>
      </c>
      <c r="C187" s="87">
        <v>1</v>
      </c>
      <c r="D187" s="86">
        <v>12</v>
      </c>
      <c r="E187" s="86">
        <f t="shared" si="7"/>
        <v>12</v>
      </c>
      <c r="F187" s="86" t="s">
        <v>157</v>
      </c>
      <c r="G187" s="86"/>
      <c r="H187" s="86">
        <v>230</v>
      </c>
      <c r="I187" s="86" t="s">
        <v>233</v>
      </c>
      <c r="J187" s="86" t="s">
        <v>158</v>
      </c>
      <c r="K187" s="87">
        <v>1</v>
      </c>
      <c r="L187" s="239"/>
      <c r="M187" s="89"/>
      <c r="N187" s="105">
        <v>0.8</v>
      </c>
      <c r="O187" s="108">
        <f t="shared" si="8"/>
        <v>0.8</v>
      </c>
      <c r="R187" s="105"/>
      <c r="S187" s="105"/>
      <c r="T187" s="105"/>
      <c r="U187" s="105"/>
    </row>
    <row r="188" spans="1:21" ht="31.75" hidden="1">
      <c r="A188" s="105">
        <v>5</v>
      </c>
      <c r="B188" s="40" t="s">
        <v>159</v>
      </c>
      <c r="C188" s="87">
        <v>1</v>
      </c>
      <c r="D188" s="86">
        <v>100</v>
      </c>
      <c r="E188" s="86">
        <f t="shared" si="7"/>
        <v>100</v>
      </c>
      <c r="F188" s="86">
        <v>1520</v>
      </c>
      <c r="G188" s="86">
        <v>700</v>
      </c>
      <c r="H188" s="86">
        <v>1238</v>
      </c>
      <c r="I188" s="86" t="s">
        <v>267</v>
      </c>
      <c r="J188" s="86" t="s">
        <v>270</v>
      </c>
      <c r="K188" s="87">
        <v>1</v>
      </c>
      <c r="L188" s="239" t="s">
        <v>268</v>
      </c>
      <c r="M188" s="89"/>
      <c r="N188" s="96">
        <v>3</v>
      </c>
      <c r="O188" s="97">
        <f t="shared" si="8"/>
        <v>3</v>
      </c>
      <c r="R188" s="105"/>
      <c r="S188" s="105"/>
      <c r="T188" s="105"/>
      <c r="U188" s="105" t="s">
        <v>100</v>
      </c>
    </row>
    <row r="189" spans="1:21" hidden="1">
      <c r="A189" s="105">
        <v>6</v>
      </c>
      <c r="B189" s="10" t="s">
        <v>161</v>
      </c>
      <c r="C189" s="87">
        <v>2</v>
      </c>
      <c r="D189" s="86">
        <v>95</v>
      </c>
      <c r="E189" s="86">
        <f t="shared" si="7"/>
        <v>190</v>
      </c>
      <c r="F189" s="86"/>
      <c r="G189" s="86"/>
      <c r="H189" s="86"/>
      <c r="I189" s="86"/>
      <c r="J189" s="86"/>
      <c r="K189" s="87">
        <v>2</v>
      </c>
      <c r="L189" s="239"/>
      <c r="M189" s="89"/>
      <c r="N189" s="79">
        <v>0.5</v>
      </c>
      <c r="O189" s="149">
        <f t="shared" si="8"/>
        <v>1</v>
      </c>
      <c r="R189" s="105"/>
      <c r="S189" s="105"/>
      <c r="T189" s="105" t="s">
        <v>108</v>
      </c>
      <c r="U189" s="105" t="s">
        <v>100</v>
      </c>
    </row>
    <row r="190" spans="1:21" hidden="1">
      <c r="A190" s="105">
        <v>7</v>
      </c>
      <c r="B190" s="10" t="s">
        <v>160</v>
      </c>
      <c r="C190" s="87">
        <v>2</v>
      </c>
      <c r="D190" s="86">
        <v>70</v>
      </c>
      <c r="E190" s="86">
        <f t="shared" si="7"/>
        <v>140</v>
      </c>
      <c r="F190" s="86"/>
      <c r="G190" s="86"/>
      <c r="H190" s="86"/>
      <c r="I190" s="86"/>
      <c r="J190" s="86"/>
      <c r="K190" s="87">
        <v>2</v>
      </c>
      <c r="L190" s="239"/>
      <c r="M190" s="89"/>
      <c r="N190" s="105"/>
      <c r="O190" s="108"/>
      <c r="R190" s="105"/>
      <c r="S190" s="105"/>
      <c r="T190" s="105"/>
      <c r="U190" s="105"/>
    </row>
    <row r="191" spans="1:21" ht="31.75" hidden="1">
      <c r="A191" s="105">
        <v>8</v>
      </c>
      <c r="B191" s="10" t="s">
        <v>340</v>
      </c>
      <c r="C191" s="87">
        <v>1</v>
      </c>
      <c r="D191" s="86">
        <v>120</v>
      </c>
      <c r="E191" s="86">
        <f t="shared" si="7"/>
        <v>120</v>
      </c>
      <c r="F191" s="86">
        <v>1550</v>
      </c>
      <c r="G191" s="86">
        <v>750</v>
      </c>
      <c r="H191" s="86">
        <v>1950</v>
      </c>
      <c r="I191" s="86" t="s">
        <v>216</v>
      </c>
      <c r="J191" s="86" t="s">
        <v>217</v>
      </c>
      <c r="K191" s="87">
        <v>1</v>
      </c>
      <c r="L191" s="239" t="s">
        <v>257</v>
      </c>
      <c r="M191" s="89"/>
      <c r="N191" s="105">
        <v>1.65</v>
      </c>
      <c r="O191" s="108">
        <f>N191*K191</f>
        <v>1.65</v>
      </c>
      <c r="R191" s="105"/>
      <c r="S191" s="105"/>
      <c r="T191" s="105"/>
      <c r="U191" s="105"/>
    </row>
    <row r="192" spans="1:21" s="20" customFormat="1" hidden="1">
      <c r="A192" s="105">
        <v>9</v>
      </c>
      <c r="B192" s="10" t="s">
        <v>162</v>
      </c>
      <c r="C192" s="87">
        <v>1</v>
      </c>
      <c r="D192" s="86">
        <v>60</v>
      </c>
      <c r="E192" s="86">
        <f t="shared" si="7"/>
        <v>60</v>
      </c>
      <c r="F192" s="86">
        <v>593</v>
      </c>
      <c r="G192" s="86">
        <v>600</v>
      </c>
      <c r="H192" s="86">
        <v>670</v>
      </c>
      <c r="I192" s="86" t="s">
        <v>239</v>
      </c>
      <c r="J192" s="86" t="s">
        <v>240</v>
      </c>
      <c r="K192" s="87">
        <v>1</v>
      </c>
      <c r="L192" s="239"/>
      <c r="M192" s="89"/>
      <c r="N192" s="96">
        <v>2.8</v>
      </c>
      <c r="O192" s="97">
        <f>N192*K192</f>
        <v>2.8</v>
      </c>
      <c r="R192" s="105"/>
      <c r="S192" s="105"/>
      <c r="T192" s="105" t="s">
        <v>108</v>
      </c>
      <c r="U192" s="105" t="s">
        <v>100</v>
      </c>
    </row>
    <row r="193" spans="1:45" s="20" customFormat="1" hidden="1">
      <c r="A193" s="105">
        <v>10</v>
      </c>
      <c r="B193" s="10" t="s">
        <v>163</v>
      </c>
      <c r="C193" s="87"/>
      <c r="D193" s="86">
        <v>60</v>
      </c>
      <c r="E193" s="86">
        <f t="shared" si="7"/>
        <v>0</v>
      </c>
      <c r="F193" s="86"/>
      <c r="G193" s="86"/>
      <c r="H193" s="86"/>
      <c r="I193" s="86"/>
      <c r="J193" s="86"/>
      <c r="K193" s="87"/>
      <c r="L193" s="239"/>
      <c r="M193" s="89"/>
      <c r="N193" s="96">
        <v>1.5</v>
      </c>
      <c r="O193" s="108">
        <f>N193*K193</f>
        <v>0</v>
      </c>
      <c r="R193" s="105"/>
      <c r="S193" s="105"/>
      <c r="T193" s="105" t="s">
        <v>164</v>
      </c>
      <c r="U193" s="105" t="s">
        <v>165</v>
      </c>
    </row>
    <row r="194" spans="1:45" hidden="1">
      <c r="A194" s="105"/>
      <c r="B194" s="10"/>
      <c r="C194" s="87"/>
      <c r="D194" s="86"/>
      <c r="E194" s="86"/>
      <c r="F194" s="86"/>
      <c r="G194" s="86"/>
      <c r="H194" s="86"/>
      <c r="I194" s="86"/>
      <c r="J194" s="86"/>
      <c r="K194" s="87"/>
      <c r="L194" s="239"/>
      <c r="M194" s="89"/>
      <c r="N194" s="105"/>
      <c r="O194" s="108"/>
      <c r="R194" s="105"/>
      <c r="S194" s="105"/>
      <c r="T194" s="105"/>
      <c r="U194" s="105"/>
    </row>
    <row r="195" spans="1:45" s="73" customFormat="1" ht="20.6" hidden="1">
      <c r="A195" s="74"/>
      <c r="B195" s="112" t="s">
        <v>198</v>
      </c>
      <c r="C195" s="69"/>
      <c r="D195" s="67"/>
      <c r="E195" s="67">
        <f>D195*C195</f>
        <v>0</v>
      </c>
      <c r="F195" s="67"/>
      <c r="G195" s="67"/>
      <c r="H195" s="67"/>
      <c r="I195" s="67"/>
      <c r="J195" s="67"/>
      <c r="K195" s="69"/>
      <c r="L195" s="269"/>
      <c r="M195" s="70"/>
      <c r="N195" s="65"/>
      <c r="O195" s="71"/>
      <c r="R195" s="65"/>
      <c r="S195" s="65"/>
      <c r="T195" s="65"/>
      <c r="U195" s="6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6.5" hidden="1" customHeight="1">
      <c r="A196" s="105">
        <v>1</v>
      </c>
      <c r="B196" s="10" t="s">
        <v>340</v>
      </c>
      <c r="C196" s="87">
        <v>1</v>
      </c>
      <c r="D196" s="86">
        <v>180</v>
      </c>
      <c r="E196" s="86">
        <f>D196*C196</f>
        <v>180</v>
      </c>
      <c r="F196" s="86">
        <v>508</v>
      </c>
      <c r="G196" s="86">
        <v>610</v>
      </c>
      <c r="H196" s="86">
        <v>1906</v>
      </c>
      <c r="I196" s="86" t="s">
        <v>216</v>
      </c>
      <c r="J196" s="86" t="s">
        <v>218</v>
      </c>
      <c r="K196" s="87">
        <v>1</v>
      </c>
      <c r="L196" s="239" t="s">
        <v>258</v>
      </c>
      <c r="M196" s="89"/>
      <c r="N196" s="105">
        <v>1.65</v>
      </c>
      <c r="O196" s="108">
        <f>N196*K196</f>
        <v>1.65</v>
      </c>
      <c r="R196" s="105"/>
      <c r="S196" s="105"/>
      <c r="T196" s="105"/>
      <c r="U196" s="105"/>
    </row>
    <row r="197" spans="1:45" hidden="1">
      <c r="A197" s="105">
        <v>2</v>
      </c>
      <c r="B197" s="10" t="s">
        <v>162</v>
      </c>
      <c r="C197" s="87">
        <v>1</v>
      </c>
      <c r="D197" s="86">
        <v>60</v>
      </c>
      <c r="E197" s="86">
        <f>D197*C197</f>
        <v>60</v>
      </c>
      <c r="F197" s="86">
        <v>593</v>
      </c>
      <c r="G197" s="86">
        <v>600</v>
      </c>
      <c r="H197" s="86">
        <v>670</v>
      </c>
      <c r="I197" s="86" t="s">
        <v>239</v>
      </c>
      <c r="J197" s="86" t="s">
        <v>240</v>
      </c>
      <c r="K197" s="87">
        <v>1</v>
      </c>
      <c r="L197" s="239"/>
      <c r="M197" s="89"/>
      <c r="N197" s="96">
        <v>2.8</v>
      </c>
      <c r="O197" s="97">
        <f>N197*K197</f>
        <v>2.8</v>
      </c>
      <c r="R197" s="105"/>
      <c r="S197" s="105"/>
      <c r="T197" s="105" t="s">
        <v>108</v>
      </c>
      <c r="U197" s="105" t="s">
        <v>166</v>
      </c>
    </row>
    <row r="198" spans="1:45" hidden="1">
      <c r="A198" s="105">
        <v>3</v>
      </c>
      <c r="B198" s="10" t="s">
        <v>163</v>
      </c>
      <c r="C198" s="87">
        <v>1</v>
      </c>
      <c r="D198" s="86"/>
      <c r="E198" s="86"/>
      <c r="F198" s="86"/>
      <c r="G198" s="86"/>
      <c r="H198" s="86"/>
      <c r="I198" s="86"/>
      <c r="J198" s="86"/>
      <c r="K198" s="87">
        <v>1</v>
      </c>
      <c r="L198" s="239"/>
      <c r="M198" s="89"/>
      <c r="N198" s="96">
        <v>1.5</v>
      </c>
      <c r="O198" s="97">
        <f>N198*K198</f>
        <v>1.5</v>
      </c>
      <c r="R198" s="105"/>
      <c r="S198" s="105"/>
      <c r="T198" s="105"/>
      <c r="U198" s="105"/>
    </row>
    <row r="199" spans="1:45" hidden="1">
      <c r="A199" s="105"/>
      <c r="B199" s="10"/>
      <c r="C199" s="87"/>
      <c r="D199" s="86"/>
      <c r="E199" s="86"/>
      <c r="F199" s="86"/>
      <c r="G199" s="86"/>
      <c r="H199" s="86"/>
      <c r="I199" s="86"/>
      <c r="J199" s="86"/>
      <c r="K199" s="87"/>
      <c r="L199" s="239"/>
      <c r="M199" s="89"/>
      <c r="N199" s="105"/>
      <c r="O199" s="108"/>
      <c r="R199" s="105"/>
      <c r="S199" s="105"/>
      <c r="T199" s="105"/>
      <c r="U199" s="105"/>
    </row>
    <row r="200" spans="1:45" s="73" customFormat="1" ht="20.6" hidden="1">
      <c r="A200" s="74"/>
      <c r="B200" s="113" t="s">
        <v>21</v>
      </c>
      <c r="C200" s="69"/>
      <c r="D200" s="67"/>
      <c r="E200" s="67"/>
      <c r="F200" s="67"/>
      <c r="G200" s="67"/>
      <c r="H200" s="67"/>
      <c r="I200" s="67"/>
      <c r="J200" s="67"/>
      <c r="K200" s="69"/>
      <c r="L200" s="269"/>
      <c r="M200" s="70"/>
      <c r="N200" s="65"/>
      <c r="O200" s="71"/>
      <c r="R200" s="65"/>
      <c r="S200" s="65"/>
      <c r="T200" s="65"/>
      <c r="U200" s="6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idden="1">
      <c r="A201" s="107">
        <v>1</v>
      </c>
      <c r="B201" s="4" t="s">
        <v>53</v>
      </c>
      <c r="C201" s="87">
        <v>2</v>
      </c>
      <c r="D201" s="86"/>
      <c r="E201" s="86"/>
      <c r="F201" s="92">
        <v>475</v>
      </c>
      <c r="G201" s="107">
        <v>800</v>
      </c>
      <c r="H201" s="105">
        <v>850</v>
      </c>
      <c r="I201" s="86"/>
      <c r="J201" s="86" t="s">
        <v>270</v>
      </c>
      <c r="K201" s="87">
        <v>2</v>
      </c>
      <c r="L201" s="239"/>
      <c r="M201" s="89"/>
      <c r="N201" s="105">
        <v>0.5</v>
      </c>
      <c r="O201" s="108">
        <f>N201*K201</f>
        <v>1</v>
      </c>
      <c r="R201" s="105"/>
      <c r="S201" s="105"/>
      <c r="T201" s="105"/>
      <c r="U201" s="105"/>
    </row>
    <row r="202" spans="1:45" ht="63.45" hidden="1">
      <c r="A202" s="107">
        <v>2</v>
      </c>
      <c r="B202" s="4" t="s">
        <v>117</v>
      </c>
      <c r="C202" s="87">
        <v>1</v>
      </c>
      <c r="D202" s="92">
        <v>130</v>
      </c>
      <c r="E202" s="86">
        <f>D202*C202</f>
        <v>130</v>
      </c>
      <c r="F202" s="86">
        <v>840</v>
      </c>
      <c r="G202" s="86">
        <v>900</v>
      </c>
      <c r="H202" s="86">
        <v>950</v>
      </c>
      <c r="I202" s="86" t="s">
        <v>249</v>
      </c>
      <c r="J202" s="86" t="s">
        <v>250</v>
      </c>
      <c r="K202" s="87">
        <v>1</v>
      </c>
      <c r="L202" s="239" t="s">
        <v>335</v>
      </c>
      <c r="M202" s="89"/>
      <c r="P202" s="107">
        <v>14.5</v>
      </c>
      <c r="Q202" s="108">
        <f>P202*K202</f>
        <v>14.5</v>
      </c>
      <c r="R202" s="107"/>
      <c r="S202" s="107"/>
      <c r="T202" s="107"/>
      <c r="U202" s="107"/>
    </row>
    <row r="203" spans="1:45" s="132" customFormat="1" hidden="1">
      <c r="A203" s="59" t="s">
        <v>5</v>
      </c>
      <c r="B203" s="116" t="s">
        <v>11</v>
      </c>
      <c r="C203" s="122"/>
      <c r="D203" s="152"/>
      <c r="E203" s="121"/>
      <c r="F203" s="121"/>
      <c r="G203" s="121"/>
      <c r="H203" s="121"/>
      <c r="I203" s="121"/>
      <c r="J203" s="121" t="s">
        <v>270</v>
      </c>
      <c r="K203" s="122"/>
      <c r="L203" s="249"/>
      <c r="M203" s="128"/>
      <c r="N203" s="59"/>
      <c r="O203" s="125"/>
      <c r="P203" s="165"/>
      <c r="Q203" s="125"/>
      <c r="R203" s="59"/>
      <c r="S203" s="59"/>
      <c r="T203" s="59"/>
      <c r="U203" s="59"/>
    </row>
    <row r="204" spans="1:45" hidden="1">
      <c r="A204" s="107">
        <v>3</v>
      </c>
      <c r="B204" s="4" t="s">
        <v>120</v>
      </c>
      <c r="C204" s="87">
        <v>1</v>
      </c>
      <c r="D204" s="92">
        <v>61</v>
      </c>
      <c r="E204" s="86">
        <f>D204*C204</f>
        <v>61</v>
      </c>
      <c r="F204" s="86">
        <v>400</v>
      </c>
      <c r="G204" s="86">
        <v>800</v>
      </c>
      <c r="H204" s="86">
        <v>850</v>
      </c>
      <c r="I204" s="86" t="s">
        <v>254</v>
      </c>
      <c r="J204" s="86" t="s">
        <v>256</v>
      </c>
      <c r="K204" s="87">
        <v>1</v>
      </c>
      <c r="L204" s="239"/>
      <c r="M204" s="89"/>
      <c r="P204" s="60">
        <v>5</v>
      </c>
      <c r="Q204" s="97">
        <f>P204*K204</f>
        <v>5</v>
      </c>
      <c r="R204" s="107"/>
      <c r="S204" s="107"/>
      <c r="T204" s="107" t="s">
        <v>99</v>
      </c>
      <c r="U204" s="107" t="s">
        <v>100</v>
      </c>
    </row>
    <row r="205" spans="1:45" hidden="1">
      <c r="A205" s="107">
        <v>4</v>
      </c>
      <c r="B205" s="4" t="s">
        <v>45</v>
      </c>
      <c r="C205" s="87">
        <v>1</v>
      </c>
      <c r="D205" s="92"/>
      <c r="E205" s="86"/>
      <c r="F205" s="92">
        <v>750</v>
      </c>
      <c r="G205" s="107">
        <v>800</v>
      </c>
      <c r="H205" s="86">
        <v>850</v>
      </c>
      <c r="I205" s="86"/>
      <c r="J205" s="86" t="s">
        <v>270</v>
      </c>
      <c r="K205" s="87">
        <v>1</v>
      </c>
      <c r="L205" s="239"/>
      <c r="M205" s="89"/>
      <c r="N205" s="107"/>
      <c r="O205" s="108"/>
      <c r="R205" s="107"/>
      <c r="S205" s="107"/>
      <c r="T205" s="107"/>
      <c r="U205" s="21"/>
    </row>
    <row r="206" spans="1:45" hidden="1">
      <c r="A206" s="107">
        <v>5</v>
      </c>
      <c r="B206" s="4" t="s">
        <v>45</v>
      </c>
      <c r="C206" s="87">
        <v>1</v>
      </c>
      <c r="D206" s="92"/>
      <c r="E206" s="86"/>
      <c r="F206" s="92">
        <v>1500</v>
      </c>
      <c r="G206" s="107">
        <v>800</v>
      </c>
      <c r="H206" s="86">
        <v>850</v>
      </c>
      <c r="I206" s="86"/>
      <c r="J206" s="86" t="s">
        <v>270</v>
      </c>
      <c r="K206" s="87">
        <v>1</v>
      </c>
      <c r="L206" s="239"/>
      <c r="M206" s="89"/>
      <c r="N206" s="107"/>
      <c r="O206" s="108"/>
      <c r="R206" s="107"/>
      <c r="S206" s="107"/>
      <c r="T206" s="107"/>
      <c r="U206" s="21"/>
    </row>
    <row r="207" spans="1:45" hidden="1">
      <c r="A207" s="107">
        <v>6</v>
      </c>
      <c r="B207" s="4" t="s">
        <v>114</v>
      </c>
      <c r="C207" s="91">
        <v>2</v>
      </c>
      <c r="D207" s="92">
        <v>21</v>
      </c>
      <c r="E207" s="92">
        <f>D207*C207</f>
        <v>42</v>
      </c>
      <c r="F207" s="86">
        <v>350</v>
      </c>
      <c r="G207" s="86">
        <v>410</v>
      </c>
      <c r="H207" s="86">
        <v>105</v>
      </c>
      <c r="I207" s="86" t="s">
        <v>203</v>
      </c>
      <c r="J207" s="111" t="s">
        <v>349</v>
      </c>
      <c r="K207" s="91">
        <v>2</v>
      </c>
      <c r="L207" s="239"/>
      <c r="M207" s="88"/>
      <c r="P207" s="105">
        <v>3.5</v>
      </c>
      <c r="Q207" s="108">
        <f>P207*K207</f>
        <v>7</v>
      </c>
      <c r="R207" s="105"/>
      <c r="S207" s="105"/>
      <c r="T207" s="105"/>
      <c r="U207" s="15"/>
    </row>
    <row r="208" spans="1:45" hidden="1">
      <c r="A208" s="107" t="s">
        <v>10</v>
      </c>
      <c r="B208" s="4" t="s">
        <v>167</v>
      </c>
      <c r="C208" s="91"/>
      <c r="D208" s="92"/>
      <c r="E208" s="92"/>
      <c r="F208" s="92"/>
      <c r="G208" s="92"/>
      <c r="H208" s="92"/>
      <c r="I208" s="92"/>
      <c r="J208" s="111" t="s">
        <v>349</v>
      </c>
      <c r="K208" s="91"/>
      <c r="L208" s="244"/>
      <c r="M208" s="93"/>
      <c r="P208" s="105"/>
      <c r="R208" s="105"/>
      <c r="S208" s="105"/>
      <c r="T208" s="105"/>
      <c r="U208" s="15"/>
    </row>
    <row r="209" spans="1:21" hidden="1">
      <c r="A209" s="39">
        <v>7</v>
      </c>
      <c r="B209" s="4" t="s">
        <v>118</v>
      </c>
      <c r="C209" s="91">
        <v>1</v>
      </c>
      <c r="D209" s="92">
        <v>97</v>
      </c>
      <c r="E209" s="92">
        <f>D209*C209</f>
        <v>97</v>
      </c>
      <c r="F209" s="150">
        <v>400</v>
      </c>
      <c r="G209" s="150">
        <v>800</v>
      </c>
      <c r="H209" s="150" t="s">
        <v>285</v>
      </c>
      <c r="I209" s="150" t="s">
        <v>254</v>
      </c>
      <c r="J209" s="150" t="s">
        <v>286</v>
      </c>
      <c r="K209" s="91">
        <v>1</v>
      </c>
      <c r="L209" s="244"/>
      <c r="M209" s="93"/>
      <c r="P209" s="96">
        <v>6</v>
      </c>
      <c r="Q209" s="97">
        <f>P209*K209</f>
        <v>6</v>
      </c>
      <c r="R209" s="105"/>
      <c r="S209" s="105"/>
      <c r="T209" s="105"/>
      <c r="U209" s="15"/>
    </row>
    <row r="210" spans="1:21" s="132" customFormat="1" hidden="1">
      <c r="A210" s="59" t="s">
        <v>9</v>
      </c>
      <c r="B210" s="116" t="s">
        <v>11</v>
      </c>
      <c r="C210" s="153">
        <v>1</v>
      </c>
      <c r="D210" s="152"/>
      <c r="E210" s="152"/>
      <c r="F210" s="152">
        <v>400</v>
      </c>
      <c r="G210" s="59">
        <v>800</v>
      </c>
      <c r="H210" s="120">
        <v>500</v>
      </c>
      <c r="I210" s="152"/>
      <c r="J210" s="121" t="s">
        <v>270</v>
      </c>
      <c r="K210" s="153">
        <v>1</v>
      </c>
      <c r="L210" s="243"/>
      <c r="M210" s="154"/>
      <c r="N210" s="120"/>
      <c r="O210" s="125"/>
      <c r="P210" s="165"/>
      <c r="Q210" s="125"/>
      <c r="R210" s="120"/>
      <c r="S210" s="120"/>
      <c r="T210" s="120"/>
      <c r="U210" s="156"/>
    </row>
    <row r="211" spans="1:21" ht="31.75" hidden="1">
      <c r="A211" s="107">
        <v>8</v>
      </c>
      <c r="B211" s="4" t="s">
        <v>191</v>
      </c>
      <c r="C211" s="91">
        <v>1</v>
      </c>
      <c r="D211" s="92"/>
      <c r="E211" s="92"/>
      <c r="F211" s="92">
        <v>1350</v>
      </c>
      <c r="G211" s="107">
        <v>800</v>
      </c>
      <c r="H211" s="105">
        <v>850</v>
      </c>
      <c r="I211" s="92"/>
      <c r="J211" s="86" t="s">
        <v>270</v>
      </c>
      <c r="K211" s="91">
        <v>1</v>
      </c>
      <c r="L211" s="244"/>
      <c r="M211" s="93"/>
      <c r="N211" s="105">
        <v>0.5</v>
      </c>
      <c r="O211" s="108">
        <f>N211*K211</f>
        <v>0.5</v>
      </c>
      <c r="R211" s="105"/>
      <c r="S211" s="105"/>
      <c r="T211" s="105"/>
      <c r="U211" s="15"/>
    </row>
    <row r="212" spans="1:21" hidden="1">
      <c r="A212" s="107">
        <v>9</v>
      </c>
      <c r="B212" s="4" t="s">
        <v>36</v>
      </c>
      <c r="C212" s="91">
        <v>1</v>
      </c>
      <c r="D212" s="92"/>
      <c r="E212" s="92"/>
      <c r="F212" s="92">
        <v>1800</v>
      </c>
      <c r="G212" s="107">
        <v>600</v>
      </c>
      <c r="H212" s="105" t="s">
        <v>306</v>
      </c>
      <c r="I212" s="92"/>
      <c r="J212" s="86" t="s">
        <v>270</v>
      </c>
      <c r="K212" s="91">
        <v>1</v>
      </c>
      <c r="L212" s="244"/>
      <c r="M212" s="93"/>
      <c r="N212" s="105"/>
      <c r="O212" s="108"/>
      <c r="R212" s="107" t="s">
        <v>108</v>
      </c>
      <c r="S212" s="107" t="s">
        <v>108</v>
      </c>
      <c r="T212" s="107"/>
      <c r="U212" s="107" t="s">
        <v>100</v>
      </c>
    </row>
    <row r="213" spans="1:21" hidden="1">
      <c r="A213" s="107" t="s">
        <v>309</v>
      </c>
      <c r="B213" s="10" t="s">
        <v>303</v>
      </c>
      <c r="C213" s="87">
        <v>1</v>
      </c>
      <c r="D213" s="86"/>
      <c r="E213" s="86"/>
      <c r="F213" s="204">
        <v>512</v>
      </c>
      <c r="G213" s="144">
        <v>400</v>
      </c>
      <c r="H213" s="144">
        <v>343</v>
      </c>
      <c r="I213" s="118" t="s">
        <v>365</v>
      </c>
      <c r="J213" s="144" t="s">
        <v>366</v>
      </c>
      <c r="K213" s="87">
        <v>1</v>
      </c>
      <c r="L213" s="39" t="s">
        <v>352</v>
      </c>
      <c r="M213" s="89"/>
      <c r="N213" s="105"/>
      <c r="O213" s="106"/>
      <c r="P213" s="105"/>
      <c r="R213" s="105"/>
      <c r="S213" s="105"/>
      <c r="T213" s="105"/>
      <c r="U213" s="105" t="s">
        <v>103</v>
      </c>
    </row>
    <row r="214" spans="1:21" ht="31.75" hidden="1">
      <c r="A214" s="107">
        <v>10</v>
      </c>
      <c r="B214" s="4" t="s">
        <v>360</v>
      </c>
      <c r="C214" s="91">
        <v>1</v>
      </c>
      <c r="D214" s="92"/>
      <c r="E214" s="92"/>
      <c r="F214" s="92">
        <v>1800</v>
      </c>
      <c r="G214" s="107">
        <v>600</v>
      </c>
      <c r="H214" s="105" t="s">
        <v>306</v>
      </c>
      <c r="I214" s="92"/>
      <c r="J214" s="86" t="s">
        <v>270</v>
      </c>
      <c r="K214" s="91">
        <v>1</v>
      </c>
      <c r="L214" s="244"/>
      <c r="M214" s="93"/>
      <c r="N214" s="105"/>
      <c r="O214" s="108"/>
      <c r="R214" s="105"/>
      <c r="S214" s="105"/>
      <c r="T214" s="105"/>
      <c r="U214" s="15"/>
    </row>
    <row r="215" spans="1:21" hidden="1">
      <c r="A215" s="107">
        <v>11</v>
      </c>
      <c r="B215" s="4" t="s">
        <v>112</v>
      </c>
      <c r="C215" s="87">
        <v>1</v>
      </c>
      <c r="D215" s="92">
        <v>20</v>
      </c>
      <c r="E215" s="86">
        <f>D215*C215</f>
        <v>20</v>
      </c>
      <c r="F215" s="92">
        <v>450</v>
      </c>
      <c r="G215" s="107">
        <v>450</v>
      </c>
      <c r="H215" s="105" t="s">
        <v>295</v>
      </c>
      <c r="I215" s="86"/>
      <c r="J215" s="86" t="s">
        <v>270</v>
      </c>
      <c r="K215" s="87">
        <v>1</v>
      </c>
      <c r="L215" s="239"/>
      <c r="M215" s="89"/>
      <c r="N215" s="107"/>
      <c r="O215" s="108"/>
      <c r="R215" s="107" t="s">
        <v>108</v>
      </c>
      <c r="S215" s="107" t="s">
        <v>108</v>
      </c>
      <c r="T215" s="107"/>
      <c r="U215" s="107" t="s">
        <v>100</v>
      </c>
    </row>
    <row r="216" spans="1:21" hidden="1">
      <c r="A216" s="107">
        <v>12</v>
      </c>
      <c r="B216" s="10" t="s">
        <v>168</v>
      </c>
      <c r="C216" s="87">
        <v>1</v>
      </c>
      <c r="D216" s="86">
        <v>150</v>
      </c>
      <c r="E216" s="86">
        <f>D216*C216</f>
        <v>150</v>
      </c>
      <c r="F216" s="86">
        <f>27/12*300</f>
        <v>675</v>
      </c>
      <c r="G216" s="86">
        <f>32/12*300</f>
        <v>800</v>
      </c>
      <c r="H216" s="86">
        <f>79/12*300</f>
        <v>1975</v>
      </c>
      <c r="I216" s="86" t="s">
        <v>276</v>
      </c>
      <c r="J216" s="119" t="s">
        <v>289</v>
      </c>
      <c r="K216" s="87">
        <v>1</v>
      </c>
      <c r="L216" s="239" t="s">
        <v>279</v>
      </c>
      <c r="M216" s="89"/>
      <c r="N216" s="105"/>
      <c r="O216" s="108"/>
      <c r="R216" s="105"/>
      <c r="S216" s="105"/>
      <c r="T216" s="105"/>
      <c r="U216" s="105"/>
    </row>
    <row r="217" spans="1:21" ht="63.45" hidden="1">
      <c r="A217" s="107">
        <v>13</v>
      </c>
      <c r="B217" s="10" t="s">
        <v>129</v>
      </c>
      <c r="C217" s="87">
        <v>1</v>
      </c>
      <c r="D217" s="86">
        <v>150</v>
      </c>
      <c r="E217" s="86">
        <f>D217*C217</f>
        <v>150</v>
      </c>
      <c r="F217" s="86">
        <v>700</v>
      </c>
      <c r="G217" s="86">
        <v>818</v>
      </c>
      <c r="H217" s="86">
        <v>2050</v>
      </c>
      <c r="I217" s="86" t="s">
        <v>242</v>
      </c>
      <c r="J217" s="86" t="s">
        <v>262</v>
      </c>
      <c r="K217" s="87">
        <v>1</v>
      </c>
      <c r="L217" s="239" t="s">
        <v>263</v>
      </c>
      <c r="M217" s="89"/>
      <c r="N217" s="105">
        <v>0.75</v>
      </c>
      <c r="O217" s="108">
        <f>N217*K217</f>
        <v>0.75</v>
      </c>
      <c r="R217" s="105"/>
      <c r="S217" s="105"/>
      <c r="T217" s="105"/>
      <c r="U217" s="105"/>
    </row>
    <row r="218" spans="1:21" ht="126.9" hidden="1">
      <c r="A218" s="107">
        <v>14</v>
      </c>
      <c r="B218" s="10" t="s">
        <v>169</v>
      </c>
      <c r="C218" s="87">
        <v>1</v>
      </c>
      <c r="D218" s="86">
        <v>135</v>
      </c>
      <c r="E218" s="86">
        <f>D218*C218</f>
        <v>135</v>
      </c>
      <c r="F218" s="86">
        <v>1300</v>
      </c>
      <c r="G218" s="86">
        <v>750</v>
      </c>
      <c r="H218" s="86" t="s">
        <v>261</v>
      </c>
      <c r="I218" s="86" t="s">
        <v>242</v>
      </c>
      <c r="J218" s="119" t="s">
        <v>259</v>
      </c>
      <c r="K218" s="87">
        <v>1</v>
      </c>
      <c r="L218" s="239" t="s">
        <v>260</v>
      </c>
      <c r="M218" s="89"/>
      <c r="N218" s="105">
        <v>0.6</v>
      </c>
      <c r="O218" s="108">
        <f>N218*K218</f>
        <v>0.6</v>
      </c>
      <c r="R218" s="105"/>
      <c r="S218" s="105"/>
      <c r="T218" s="105"/>
      <c r="U218" s="105"/>
    </row>
    <row r="219" spans="1:21" hidden="1">
      <c r="A219" s="107">
        <v>15</v>
      </c>
      <c r="B219" s="4" t="s">
        <v>127</v>
      </c>
      <c r="C219" s="87">
        <v>1</v>
      </c>
      <c r="D219" s="92"/>
      <c r="E219" s="86"/>
      <c r="F219" s="147">
        <v>400</v>
      </c>
      <c r="G219" s="147">
        <v>750</v>
      </c>
      <c r="H219" s="147" t="s">
        <v>285</v>
      </c>
      <c r="I219" s="147" t="s">
        <v>254</v>
      </c>
      <c r="J219" s="147" t="s">
        <v>255</v>
      </c>
      <c r="K219" s="87">
        <v>1</v>
      </c>
      <c r="L219" s="239"/>
      <c r="M219" s="89"/>
      <c r="P219" s="60">
        <v>7.5</v>
      </c>
      <c r="Q219" s="97">
        <f>P219*K219</f>
        <v>7.5</v>
      </c>
      <c r="R219" s="107"/>
      <c r="S219" s="107"/>
      <c r="T219" s="107"/>
      <c r="U219" s="107"/>
    </row>
    <row r="220" spans="1:21" ht="43.75" hidden="1">
      <c r="A220" s="107">
        <v>16</v>
      </c>
      <c r="B220" s="4" t="s">
        <v>170</v>
      </c>
      <c r="C220" s="91">
        <v>1</v>
      </c>
      <c r="D220" s="92">
        <v>111</v>
      </c>
      <c r="E220" s="92">
        <f>D220*C220</f>
        <v>111</v>
      </c>
      <c r="F220" s="92">
        <v>655</v>
      </c>
      <c r="G220" s="92">
        <v>555</v>
      </c>
      <c r="H220" s="92">
        <v>567</v>
      </c>
      <c r="I220" s="92" t="s">
        <v>232</v>
      </c>
      <c r="J220" s="92" t="s">
        <v>231</v>
      </c>
      <c r="K220" s="91">
        <v>1</v>
      </c>
      <c r="L220" s="244"/>
      <c r="M220" s="88" t="s">
        <v>328</v>
      </c>
      <c r="P220" s="105">
        <v>5.7</v>
      </c>
      <c r="Q220" s="108">
        <f>P220*K220</f>
        <v>5.7</v>
      </c>
      <c r="R220" s="105"/>
      <c r="S220" s="105"/>
      <c r="T220" s="105" t="s">
        <v>99</v>
      </c>
      <c r="U220" s="15" t="s">
        <v>111</v>
      </c>
    </row>
    <row r="221" spans="1:21" hidden="1">
      <c r="A221" s="107">
        <v>17</v>
      </c>
      <c r="B221" s="4" t="s">
        <v>186</v>
      </c>
      <c r="C221" s="91">
        <v>1</v>
      </c>
      <c r="D221" s="92"/>
      <c r="E221" s="92"/>
      <c r="F221" s="86">
        <v>1700</v>
      </c>
      <c r="G221" s="86">
        <v>750</v>
      </c>
      <c r="H221" s="86" t="s">
        <v>0</v>
      </c>
      <c r="I221" s="92"/>
      <c r="J221" s="86" t="s">
        <v>270</v>
      </c>
      <c r="K221" s="91">
        <v>1</v>
      </c>
      <c r="L221" s="244"/>
      <c r="M221" s="93"/>
      <c r="N221" s="105"/>
      <c r="O221" s="108"/>
      <c r="R221" s="105"/>
      <c r="S221" s="105"/>
      <c r="T221" s="105"/>
      <c r="U221" s="15"/>
    </row>
    <row r="222" spans="1:21" hidden="1">
      <c r="A222" s="107">
        <v>18</v>
      </c>
      <c r="B222" s="4" t="s">
        <v>37</v>
      </c>
      <c r="C222" s="91">
        <v>1</v>
      </c>
      <c r="D222" s="92"/>
      <c r="E222" s="92"/>
      <c r="F222" s="86">
        <v>1400</v>
      </c>
      <c r="G222" s="86">
        <v>750</v>
      </c>
      <c r="H222" s="86" t="s">
        <v>0</v>
      </c>
      <c r="I222" s="92"/>
      <c r="J222" s="86" t="s">
        <v>270</v>
      </c>
      <c r="K222" s="91">
        <v>1</v>
      </c>
      <c r="L222" s="244"/>
      <c r="M222" s="93"/>
      <c r="N222" s="105"/>
      <c r="O222" s="108"/>
      <c r="R222" s="107" t="s">
        <v>108</v>
      </c>
      <c r="S222" s="107" t="s">
        <v>108</v>
      </c>
      <c r="T222" s="107"/>
      <c r="U222" s="107" t="s">
        <v>100</v>
      </c>
    </row>
    <row r="223" spans="1:21" hidden="1">
      <c r="A223" s="107" t="s">
        <v>351</v>
      </c>
      <c r="B223" s="10" t="s">
        <v>303</v>
      </c>
      <c r="C223" s="87">
        <v>1</v>
      </c>
      <c r="D223" s="86"/>
      <c r="E223" s="86"/>
      <c r="F223" s="204">
        <v>512</v>
      </c>
      <c r="G223" s="144">
        <v>400</v>
      </c>
      <c r="H223" s="144">
        <v>343</v>
      </c>
      <c r="I223" s="118" t="s">
        <v>365</v>
      </c>
      <c r="J223" s="144" t="s">
        <v>366</v>
      </c>
      <c r="K223" s="87">
        <v>1</v>
      </c>
      <c r="L223" s="39" t="s">
        <v>352</v>
      </c>
      <c r="M223" s="89"/>
      <c r="N223" s="105"/>
      <c r="O223" s="106"/>
      <c r="P223" s="105"/>
      <c r="R223" s="105"/>
      <c r="S223" s="105"/>
      <c r="T223" s="105"/>
      <c r="U223" s="105" t="s">
        <v>103</v>
      </c>
    </row>
    <row r="224" spans="1:21" hidden="1">
      <c r="A224" s="107">
        <v>19</v>
      </c>
      <c r="B224" s="4" t="s">
        <v>107</v>
      </c>
      <c r="C224" s="87">
        <v>1</v>
      </c>
      <c r="D224" s="92">
        <v>110</v>
      </c>
      <c r="E224" s="86">
        <f>D224*C224</f>
        <v>110</v>
      </c>
      <c r="F224" s="86">
        <v>2100</v>
      </c>
      <c r="G224" s="86">
        <v>1200</v>
      </c>
      <c r="H224" s="86">
        <v>600</v>
      </c>
      <c r="I224" s="86"/>
      <c r="J224" s="86"/>
      <c r="K224" s="87">
        <v>1</v>
      </c>
      <c r="L224" s="239"/>
      <c r="M224" s="89"/>
      <c r="N224" s="105">
        <v>0.55000000000000004</v>
      </c>
      <c r="O224" s="108">
        <f>N224*K224</f>
        <v>0.55000000000000004</v>
      </c>
      <c r="R224" s="105"/>
      <c r="S224" s="105"/>
      <c r="T224" s="105"/>
      <c r="U224" s="105"/>
    </row>
    <row r="225" spans="1:45" hidden="1">
      <c r="A225" s="107">
        <v>20</v>
      </c>
      <c r="B225" s="4" t="s">
        <v>107</v>
      </c>
      <c r="C225" s="87">
        <v>1</v>
      </c>
      <c r="D225" s="92">
        <v>290</v>
      </c>
      <c r="E225" s="86">
        <f>D225*C225</f>
        <v>290</v>
      </c>
      <c r="F225" s="86">
        <v>4500</v>
      </c>
      <c r="G225" s="86">
        <v>1200</v>
      </c>
      <c r="H225" s="86">
        <v>600</v>
      </c>
      <c r="I225" s="86"/>
      <c r="J225" s="86"/>
      <c r="K225" s="87">
        <v>1</v>
      </c>
      <c r="L225" s="239"/>
      <c r="M225" s="89"/>
      <c r="N225" s="105">
        <v>0.55000000000000004</v>
      </c>
      <c r="O225" s="108">
        <f>N225*K225</f>
        <v>0.55000000000000004</v>
      </c>
      <c r="R225" s="105"/>
      <c r="S225" s="105"/>
      <c r="T225" s="105"/>
      <c r="U225" s="105"/>
    </row>
    <row r="226" spans="1:45" hidden="1">
      <c r="A226" s="107">
        <v>21</v>
      </c>
      <c r="B226" s="10" t="s">
        <v>1</v>
      </c>
      <c r="C226" s="87">
        <v>2</v>
      </c>
      <c r="D226" s="86">
        <v>25</v>
      </c>
      <c r="E226" s="86">
        <f>D226*C226</f>
        <v>50</v>
      </c>
      <c r="F226" s="92">
        <v>350</v>
      </c>
      <c r="G226" s="107">
        <v>350</v>
      </c>
      <c r="H226" s="105" t="s">
        <v>294</v>
      </c>
      <c r="I226" s="86"/>
      <c r="J226" s="86" t="s">
        <v>270</v>
      </c>
      <c r="K226" s="87">
        <v>2</v>
      </c>
      <c r="L226" s="239"/>
      <c r="M226" s="89"/>
      <c r="N226" s="105"/>
      <c r="O226" s="108"/>
      <c r="R226" s="105"/>
      <c r="S226" s="105"/>
      <c r="T226" s="105"/>
      <c r="U226" s="105" t="s">
        <v>103</v>
      </c>
    </row>
    <row r="227" spans="1:45" hidden="1">
      <c r="A227" s="107">
        <v>22</v>
      </c>
      <c r="B227" s="16" t="s">
        <v>119</v>
      </c>
      <c r="C227" s="87">
        <v>1</v>
      </c>
      <c r="D227" s="86">
        <v>0.25</v>
      </c>
      <c r="E227" s="157">
        <f>D227*C227</f>
        <v>0.25</v>
      </c>
      <c r="F227" s="157"/>
      <c r="G227" s="157"/>
      <c r="H227" s="157"/>
      <c r="I227" s="157"/>
      <c r="J227" s="157" t="s">
        <v>300</v>
      </c>
      <c r="K227" s="87">
        <v>1</v>
      </c>
      <c r="L227" s="272"/>
      <c r="M227" s="158"/>
      <c r="N227" s="105"/>
      <c r="O227" s="108"/>
      <c r="R227" s="3"/>
      <c r="S227" s="3"/>
      <c r="T227" s="1"/>
      <c r="U227" s="1"/>
    </row>
    <row r="228" spans="1:45" hidden="1">
      <c r="A228" s="107">
        <v>23</v>
      </c>
      <c r="B228" s="16" t="s">
        <v>311</v>
      </c>
      <c r="C228" s="87">
        <v>1</v>
      </c>
      <c r="D228" s="86"/>
      <c r="E228" s="157"/>
      <c r="F228" s="157">
        <v>300</v>
      </c>
      <c r="G228" s="157">
        <v>450</v>
      </c>
      <c r="H228" s="157">
        <v>225</v>
      </c>
      <c r="I228" s="157" t="s">
        <v>312</v>
      </c>
      <c r="J228" s="157" t="s">
        <v>329</v>
      </c>
      <c r="K228" s="87">
        <v>1</v>
      </c>
      <c r="L228" s="239"/>
      <c r="M228" s="158"/>
      <c r="N228" s="105"/>
      <c r="O228" s="108"/>
      <c r="P228" s="1"/>
      <c r="Q228" s="1"/>
      <c r="R228" s="3"/>
      <c r="S228" s="3"/>
      <c r="T228" s="1"/>
      <c r="U228" s="1"/>
    </row>
    <row r="229" spans="1:45" hidden="1">
      <c r="A229" s="107">
        <v>24</v>
      </c>
      <c r="B229" s="16" t="s">
        <v>313</v>
      </c>
      <c r="C229" s="87">
        <v>1</v>
      </c>
      <c r="D229" s="86"/>
      <c r="E229" s="157"/>
      <c r="F229" s="157">
        <v>350</v>
      </c>
      <c r="G229" s="157">
        <v>300</v>
      </c>
      <c r="H229" s="157"/>
      <c r="I229" s="157" t="s">
        <v>312</v>
      </c>
      <c r="J229" s="157" t="s">
        <v>330</v>
      </c>
      <c r="K229" s="87">
        <v>1</v>
      </c>
      <c r="L229" s="272"/>
      <c r="M229" s="158"/>
      <c r="N229" s="105"/>
      <c r="O229" s="108"/>
      <c r="P229" s="1"/>
      <c r="Q229" s="1"/>
      <c r="R229" s="3"/>
      <c r="S229" s="3"/>
      <c r="T229" s="1"/>
      <c r="U229" s="1"/>
    </row>
    <row r="230" spans="1:45" s="73" customFormat="1" ht="20.6" hidden="1">
      <c r="A230" s="74"/>
      <c r="B230" s="113" t="s">
        <v>17</v>
      </c>
      <c r="C230" s="69"/>
      <c r="D230" s="208"/>
      <c r="E230" s="67"/>
      <c r="F230" s="67"/>
      <c r="G230" s="67"/>
      <c r="H230" s="67"/>
      <c r="I230" s="67"/>
      <c r="J230" s="67"/>
      <c r="K230" s="69"/>
      <c r="L230" s="269"/>
      <c r="M230" s="70"/>
      <c r="N230" s="65"/>
      <c r="O230" s="71"/>
      <c r="R230" s="65"/>
      <c r="S230" s="65"/>
      <c r="T230" s="65"/>
      <c r="U230" s="6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idden="1">
      <c r="A231" s="107">
        <v>1</v>
      </c>
      <c r="B231" s="4" t="s">
        <v>26</v>
      </c>
      <c r="C231" s="87">
        <v>1</v>
      </c>
      <c r="D231" s="92"/>
      <c r="E231" s="86"/>
      <c r="F231" s="86">
        <v>1470</v>
      </c>
      <c r="G231" s="86">
        <v>750</v>
      </c>
      <c r="H231" s="86" t="s">
        <v>0</v>
      </c>
      <c r="I231" s="86"/>
      <c r="J231" s="86" t="s">
        <v>270</v>
      </c>
      <c r="K231" s="87">
        <v>1</v>
      </c>
      <c r="L231" s="39" t="s">
        <v>352</v>
      </c>
      <c r="M231" s="89"/>
      <c r="N231" s="105"/>
      <c r="O231" s="108"/>
      <c r="R231" s="107" t="s">
        <v>108</v>
      </c>
      <c r="S231" s="107" t="s">
        <v>108</v>
      </c>
      <c r="T231" s="107"/>
      <c r="U231" s="107" t="s">
        <v>100</v>
      </c>
    </row>
    <row r="232" spans="1:45" hidden="1">
      <c r="A232" s="107" t="s">
        <v>12</v>
      </c>
      <c r="B232" s="10" t="s">
        <v>303</v>
      </c>
      <c r="C232" s="87">
        <v>1</v>
      </c>
      <c r="D232" s="86"/>
      <c r="E232" s="86"/>
      <c r="F232" s="86">
        <v>562</v>
      </c>
      <c r="G232" s="166">
        <v>400</v>
      </c>
      <c r="H232" s="166">
        <v>375</v>
      </c>
      <c r="I232" s="118" t="s">
        <v>365</v>
      </c>
      <c r="J232" s="144" t="s">
        <v>367</v>
      </c>
      <c r="K232" s="87">
        <v>1</v>
      </c>
      <c r="L232" s="239"/>
      <c r="M232" s="89"/>
      <c r="N232" s="105"/>
      <c r="O232" s="108"/>
      <c r="P232" s="1"/>
      <c r="Q232" s="1"/>
      <c r="R232" s="105"/>
      <c r="S232" s="105"/>
      <c r="T232" s="105"/>
      <c r="U232" s="105" t="s">
        <v>103</v>
      </c>
    </row>
    <row r="233" spans="1:45" ht="87.45" hidden="1">
      <c r="A233" s="107">
        <v>2</v>
      </c>
      <c r="B233" s="10" t="s">
        <v>171</v>
      </c>
      <c r="C233" s="87">
        <v>1</v>
      </c>
      <c r="D233" s="86"/>
      <c r="E233" s="86"/>
      <c r="F233" s="86">
        <v>576</v>
      </c>
      <c r="G233" s="86">
        <v>604</v>
      </c>
      <c r="H233" s="86">
        <v>820</v>
      </c>
      <c r="I233" s="86" t="s">
        <v>235</v>
      </c>
      <c r="J233" s="86" t="s">
        <v>248</v>
      </c>
      <c r="K233" s="87">
        <v>1</v>
      </c>
      <c r="L233" s="239"/>
      <c r="M233" s="88" t="s">
        <v>331</v>
      </c>
      <c r="P233" s="105">
        <v>5.9</v>
      </c>
      <c r="Q233" s="108">
        <f>P233*K233</f>
        <v>5.9</v>
      </c>
      <c r="R233" s="105" t="s">
        <v>108</v>
      </c>
      <c r="S233" s="105"/>
      <c r="T233" s="105"/>
      <c r="U233" s="105" t="s">
        <v>100</v>
      </c>
    </row>
    <row r="234" spans="1:45" hidden="1">
      <c r="A234" s="107">
        <v>3</v>
      </c>
      <c r="B234" s="4" t="s">
        <v>13</v>
      </c>
      <c r="C234" s="87">
        <v>2</v>
      </c>
      <c r="D234" s="92"/>
      <c r="E234" s="86"/>
      <c r="F234" s="86">
        <v>1700</v>
      </c>
      <c r="G234" s="86">
        <v>300</v>
      </c>
      <c r="H234" s="86">
        <v>375</v>
      </c>
      <c r="I234" s="86"/>
      <c r="J234" s="86" t="s">
        <v>270</v>
      </c>
      <c r="K234" s="87">
        <v>2</v>
      </c>
      <c r="L234" s="239"/>
      <c r="M234" s="89"/>
      <c r="N234" s="105"/>
      <c r="O234" s="108"/>
      <c r="R234" s="105"/>
      <c r="S234" s="105"/>
      <c r="T234" s="105"/>
      <c r="U234" s="105"/>
    </row>
    <row r="235" spans="1:45" hidden="1">
      <c r="A235" s="107">
        <v>4</v>
      </c>
      <c r="B235" s="4" t="s">
        <v>64</v>
      </c>
      <c r="C235" s="87">
        <v>1</v>
      </c>
      <c r="D235" s="92">
        <v>50</v>
      </c>
      <c r="E235" s="86">
        <f>D235*C235</f>
        <v>50</v>
      </c>
      <c r="F235" s="86">
        <v>1500</v>
      </c>
      <c r="G235" s="86">
        <v>750</v>
      </c>
      <c r="H235" s="86" t="s">
        <v>0</v>
      </c>
      <c r="I235" s="86"/>
      <c r="J235" s="86" t="s">
        <v>270</v>
      </c>
      <c r="K235" s="87">
        <v>1</v>
      </c>
      <c r="L235" s="239"/>
      <c r="M235" s="89"/>
      <c r="N235" s="107"/>
      <c r="O235" s="108"/>
      <c r="R235" s="107" t="s">
        <v>108</v>
      </c>
      <c r="S235" s="107" t="s">
        <v>108</v>
      </c>
      <c r="T235" s="107"/>
      <c r="U235" s="107" t="s">
        <v>111</v>
      </c>
    </row>
    <row r="236" spans="1:45" hidden="1">
      <c r="A236" s="107" t="s">
        <v>46</v>
      </c>
      <c r="B236" s="10" t="s">
        <v>303</v>
      </c>
      <c r="C236" s="87">
        <v>1</v>
      </c>
      <c r="D236" s="86"/>
      <c r="E236" s="86"/>
      <c r="F236" s="86">
        <v>562</v>
      </c>
      <c r="G236" s="166">
        <v>400</v>
      </c>
      <c r="H236" s="166">
        <v>375</v>
      </c>
      <c r="I236" s="118" t="s">
        <v>365</v>
      </c>
      <c r="J236" s="144" t="s">
        <v>367</v>
      </c>
      <c r="K236" s="87">
        <v>1</v>
      </c>
      <c r="L236" s="239"/>
      <c r="M236" s="89"/>
      <c r="N236" s="105"/>
      <c r="O236" s="108"/>
      <c r="P236" s="1"/>
      <c r="Q236" s="1"/>
      <c r="R236" s="105"/>
      <c r="S236" s="105"/>
      <c r="T236" s="105"/>
      <c r="U236" s="105" t="s">
        <v>103</v>
      </c>
    </row>
    <row r="237" spans="1:45" hidden="1">
      <c r="A237" s="107">
        <v>5</v>
      </c>
      <c r="B237" s="4" t="s">
        <v>65</v>
      </c>
      <c r="C237" s="87">
        <v>1</v>
      </c>
      <c r="D237" s="92"/>
      <c r="E237" s="86"/>
      <c r="F237" s="86">
        <v>1200</v>
      </c>
      <c r="G237" s="86">
        <v>600</v>
      </c>
      <c r="H237" s="86">
        <v>1800</v>
      </c>
      <c r="I237" s="86"/>
      <c r="J237" s="86" t="s">
        <v>270</v>
      </c>
      <c r="K237" s="87">
        <v>1</v>
      </c>
      <c r="L237" s="239"/>
      <c r="M237" s="89"/>
      <c r="N237" s="105"/>
      <c r="O237" s="108"/>
      <c r="R237" s="105"/>
      <c r="S237" s="105"/>
      <c r="T237" s="105"/>
      <c r="U237" s="105"/>
    </row>
    <row r="238" spans="1:45" hidden="1">
      <c r="A238" s="107">
        <v>6</v>
      </c>
      <c r="B238" s="4" t="s">
        <v>66</v>
      </c>
      <c r="C238" s="87">
        <v>1</v>
      </c>
      <c r="D238" s="92">
        <v>65</v>
      </c>
      <c r="E238" s="86">
        <f>D238*C238</f>
        <v>65</v>
      </c>
      <c r="F238" s="86">
        <v>1200</v>
      </c>
      <c r="G238" s="86">
        <v>700</v>
      </c>
      <c r="H238" s="86" t="s">
        <v>2</v>
      </c>
      <c r="I238" s="86"/>
      <c r="J238" s="86" t="s">
        <v>270</v>
      </c>
      <c r="K238" s="87">
        <v>1</v>
      </c>
      <c r="L238" s="239"/>
      <c r="M238" s="89"/>
      <c r="N238" s="107"/>
      <c r="O238" s="108"/>
      <c r="R238" s="107"/>
      <c r="S238" s="107"/>
      <c r="T238" s="107"/>
      <c r="U238" s="107" t="s">
        <v>100</v>
      </c>
    </row>
    <row r="239" spans="1:45" hidden="1">
      <c r="A239" s="107">
        <v>7</v>
      </c>
      <c r="B239" s="4" t="s">
        <v>97</v>
      </c>
      <c r="C239" s="87">
        <v>1</v>
      </c>
      <c r="D239" s="92">
        <v>55</v>
      </c>
      <c r="E239" s="86">
        <f>D239*C239</f>
        <v>55</v>
      </c>
      <c r="F239" s="86">
        <v>1200</v>
      </c>
      <c r="G239" s="86">
        <v>550</v>
      </c>
      <c r="H239" s="86">
        <v>1800</v>
      </c>
      <c r="I239" s="86"/>
      <c r="J239" s="86" t="s">
        <v>270</v>
      </c>
      <c r="K239" s="87">
        <v>1</v>
      </c>
      <c r="L239" s="239"/>
      <c r="M239" s="89"/>
      <c r="N239" s="107"/>
      <c r="O239" s="108"/>
      <c r="R239" s="107"/>
      <c r="S239" s="107"/>
      <c r="T239" s="107"/>
      <c r="U239" s="107"/>
    </row>
    <row r="240" spans="1:45" hidden="1">
      <c r="A240" s="107">
        <v>8</v>
      </c>
      <c r="B240" s="10" t="s">
        <v>1</v>
      </c>
      <c r="C240" s="87">
        <v>1</v>
      </c>
      <c r="D240" s="86">
        <v>25</v>
      </c>
      <c r="E240" s="86">
        <f>D240*C240</f>
        <v>25</v>
      </c>
      <c r="F240" s="86">
        <v>950</v>
      </c>
      <c r="G240" s="86">
        <v>350</v>
      </c>
      <c r="H240" s="86" t="s">
        <v>294</v>
      </c>
      <c r="I240" s="86"/>
      <c r="J240" s="86" t="s">
        <v>270</v>
      </c>
      <c r="K240" s="87">
        <v>1</v>
      </c>
      <c r="L240" s="239"/>
      <c r="M240" s="89"/>
      <c r="N240" s="105"/>
      <c r="O240" s="108"/>
      <c r="R240" s="105"/>
      <c r="S240" s="105"/>
      <c r="T240" s="105"/>
      <c r="U240" s="105" t="s">
        <v>103</v>
      </c>
    </row>
    <row r="241" spans="1:45" hidden="1">
      <c r="A241" s="107">
        <v>9</v>
      </c>
      <c r="B241" s="10" t="s">
        <v>1</v>
      </c>
      <c r="C241" s="87">
        <v>1</v>
      </c>
      <c r="D241" s="86">
        <v>25</v>
      </c>
      <c r="E241" s="86">
        <f>D241*C241</f>
        <v>25</v>
      </c>
      <c r="F241" s="86">
        <v>350</v>
      </c>
      <c r="G241" s="86">
        <v>350</v>
      </c>
      <c r="H241" s="86" t="s">
        <v>294</v>
      </c>
      <c r="I241" s="86"/>
      <c r="J241" s="86" t="s">
        <v>270</v>
      </c>
      <c r="K241" s="87">
        <v>1</v>
      </c>
      <c r="L241" s="239"/>
      <c r="M241" s="89"/>
      <c r="N241" s="105"/>
      <c r="O241" s="108"/>
      <c r="R241" s="105"/>
      <c r="S241" s="105"/>
      <c r="T241" s="105"/>
      <c r="U241" s="105" t="s">
        <v>103</v>
      </c>
    </row>
    <row r="242" spans="1:45" hidden="1">
      <c r="A242" s="107">
        <v>10</v>
      </c>
      <c r="B242" s="16" t="s">
        <v>119</v>
      </c>
      <c r="C242" s="87">
        <v>1</v>
      </c>
      <c r="D242" s="86">
        <v>0.25</v>
      </c>
      <c r="E242" s="157">
        <f>D242*C242</f>
        <v>0.25</v>
      </c>
      <c r="F242" s="157"/>
      <c r="G242" s="157"/>
      <c r="H242" s="157"/>
      <c r="I242" s="157"/>
      <c r="J242" s="157" t="s">
        <v>300</v>
      </c>
      <c r="K242" s="87">
        <v>1</v>
      </c>
      <c r="L242" s="272"/>
      <c r="M242" s="158"/>
      <c r="N242" s="105">
        <v>0.25</v>
      </c>
      <c r="O242" s="108">
        <f>N242*K242</f>
        <v>0.25</v>
      </c>
      <c r="R242" s="3"/>
      <c r="S242" s="3"/>
      <c r="T242" s="1"/>
      <c r="U242" s="1"/>
    </row>
    <row r="243" spans="1:45" hidden="1">
      <c r="A243" s="105">
        <v>11</v>
      </c>
      <c r="B243" s="10" t="s">
        <v>62</v>
      </c>
      <c r="C243" s="87">
        <v>1</v>
      </c>
      <c r="D243" s="86"/>
      <c r="E243" s="86"/>
      <c r="F243" s="86">
        <v>925</v>
      </c>
      <c r="G243" s="86">
        <v>700</v>
      </c>
      <c r="H243" s="86">
        <v>850</v>
      </c>
      <c r="I243" s="86"/>
      <c r="J243" s="86" t="s">
        <v>270</v>
      </c>
      <c r="K243" s="87">
        <v>1</v>
      </c>
      <c r="L243" s="239"/>
      <c r="M243" s="89"/>
      <c r="N243" s="105"/>
      <c r="O243" s="108"/>
      <c r="R243" s="105"/>
      <c r="S243" s="105"/>
      <c r="T243" s="105"/>
      <c r="U243" s="105"/>
    </row>
    <row r="244" spans="1:45" s="2" customFormat="1" hidden="1">
      <c r="A244" s="107">
        <v>12</v>
      </c>
      <c r="B244" s="4" t="s">
        <v>148</v>
      </c>
      <c r="C244" s="87"/>
      <c r="D244" s="92">
        <v>15</v>
      </c>
      <c r="E244" s="86">
        <f>D244*C244</f>
        <v>0</v>
      </c>
      <c r="F244" s="86"/>
      <c r="G244" s="86"/>
      <c r="H244" s="86"/>
      <c r="I244" s="86"/>
      <c r="J244" s="86"/>
      <c r="K244" s="87"/>
      <c r="L244" s="239"/>
      <c r="M244" s="89"/>
      <c r="N244" s="107"/>
      <c r="O244" s="108"/>
      <c r="R244" s="107" t="s">
        <v>108</v>
      </c>
      <c r="S244" s="107" t="s">
        <v>108</v>
      </c>
      <c r="T244" s="107"/>
      <c r="U244" s="107"/>
    </row>
    <row r="245" spans="1:45" s="2" customFormat="1" hidden="1">
      <c r="A245" s="107">
        <v>13</v>
      </c>
      <c r="B245" s="4" t="s">
        <v>307</v>
      </c>
      <c r="C245" s="87"/>
      <c r="D245" s="92"/>
      <c r="E245" s="86"/>
      <c r="F245" s="86"/>
      <c r="G245" s="86"/>
      <c r="H245" s="86"/>
      <c r="I245" s="86"/>
      <c r="J245" s="86"/>
      <c r="K245" s="87"/>
      <c r="L245" s="239"/>
      <c r="M245" s="89"/>
      <c r="N245" s="107"/>
      <c r="O245" s="108"/>
      <c r="R245" s="107"/>
      <c r="S245" s="107"/>
      <c r="T245" s="107"/>
      <c r="U245" s="107"/>
    </row>
    <row r="246" spans="1:45" s="2" customFormat="1" hidden="1">
      <c r="A246" s="107"/>
      <c r="B246" s="10"/>
      <c r="C246" s="87"/>
      <c r="D246" s="92"/>
      <c r="E246" s="86"/>
      <c r="F246" s="86"/>
      <c r="G246" s="86"/>
      <c r="H246" s="86"/>
      <c r="I246" s="86"/>
      <c r="J246" s="86"/>
      <c r="K246" s="87"/>
      <c r="L246" s="239"/>
      <c r="M246" s="89"/>
      <c r="N246" s="107"/>
      <c r="O246" s="108"/>
      <c r="R246" s="107"/>
      <c r="S246" s="107"/>
      <c r="T246" s="107"/>
      <c r="U246" s="107"/>
    </row>
    <row r="247" spans="1:45" s="2" customFormat="1" hidden="1">
      <c r="A247" s="107"/>
      <c r="B247" s="10"/>
      <c r="C247" s="87"/>
      <c r="D247" s="92"/>
      <c r="E247" s="86"/>
      <c r="F247" s="86"/>
      <c r="G247" s="86"/>
      <c r="H247" s="86"/>
      <c r="I247" s="86"/>
      <c r="J247" s="86"/>
      <c r="K247" s="87"/>
      <c r="L247" s="239"/>
      <c r="M247" s="89"/>
      <c r="N247" s="107"/>
      <c r="O247" s="108"/>
      <c r="R247" s="107"/>
      <c r="S247" s="107"/>
      <c r="T247" s="107"/>
      <c r="U247" s="107"/>
    </row>
    <row r="248" spans="1:45" s="73" customFormat="1" ht="20.6" hidden="1">
      <c r="A248" s="65"/>
      <c r="B248" s="113" t="s">
        <v>67</v>
      </c>
      <c r="C248" s="69"/>
      <c r="D248" s="67"/>
      <c r="E248" s="67"/>
      <c r="F248" s="67"/>
      <c r="G248" s="67"/>
      <c r="H248" s="67"/>
      <c r="I248" s="67"/>
      <c r="J248" s="67"/>
      <c r="K248" s="69"/>
      <c r="L248" s="269"/>
      <c r="M248" s="70"/>
      <c r="N248" s="65"/>
      <c r="O248" s="71"/>
      <c r="R248" s="65"/>
      <c r="S248" s="65"/>
      <c r="T248" s="65"/>
      <c r="U248" s="6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31.75" hidden="1">
      <c r="A249" s="105">
        <v>1</v>
      </c>
      <c r="B249" s="10" t="s">
        <v>361</v>
      </c>
      <c r="C249" s="87">
        <v>2</v>
      </c>
      <c r="D249" s="86">
        <v>10</v>
      </c>
      <c r="E249" s="86">
        <f>D249*C249</f>
        <v>20</v>
      </c>
      <c r="F249" s="92">
        <v>450</v>
      </c>
      <c r="G249" s="93">
        <v>450</v>
      </c>
      <c r="H249" s="93">
        <v>200</v>
      </c>
      <c r="I249" s="93" t="s">
        <v>354</v>
      </c>
      <c r="J249" s="93" t="s">
        <v>355</v>
      </c>
      <c r="K249" s="87">
        <v>2</v>
      </c>
      <c r="L249" s="239"/>
      <c r="M249" s="89"/>
      <c r="N249" s="105"/>
      <c r="O249" s="108"/>
      <c r="R249" s="105" t="s">
        <v>108</v>
      </c>
      <c r="S249" s="105" t="s">
        <v>108</v>
      </c>
      <c r="T249" s="105"/>
      <c r="U249" s="105" t="s">
        <v>100</v>
      </c>
    </row>
    <row r="250" spans="1:45" hidden="1">
      <c r="A250" s="107" t="s">
        <v>12</v>
      </c>
      <c r="B250" s="10" t="s">
        <v>303</v>
      </c>
      <c r="C250" s="87">
        <v>2</v>
      </c>
      <c r="D250" s="86"/>
      <c r="E250" s="86"/>
      <c r="F250" s="204">
        <v>404</v>
      </c>
      <c r="G250" s="144">
        <v>337</v>
      </c>
      <c r="H250" s="144">
        <v>303</v>
      </c>
      <c r="I250" s="86" t="s">
        <v>365</v>
      </c>
      <c r="J250" s="144" t="s">
        <v>368</v>
      </c>
      <c r="K250" s="87">
        <v>2</v>
      </c>
      <c r="L250" s="239"/>
      <c r="M250" s="89"/>
      <c r="N250" s="105"/>
      <c r="O250" s="108"/>
      <c r="P250" s="1"/>
      <c r="Q250" s="1"/>
      <c r="R250" s="105"/>
      <c r="S250" s="105"/>
      <c r="T250" s="105"/>
      <c r="U250" s="105" t="s">
        <v>103</v>
      </c>
    </row>
    <row r="251" spans="1:45" hidden="1">
      <c r="A251" s="107">
        <v>2</v>
      </c>
      <c r="B251" s="10" t="s">
        <v>71</v>
      </c>
      <c r="C251" s="87">
        <v>1</v>
      </c>
      <c r="D251" s="86">
        <v>165</v>
      </c>
      <c r="E251" s="86">
        <f>D251*C251</f>
        <v>165</v>
      </c>
      <c r="F251" s="86">
        <v>1750</v>
      </c>
      <c r="G251" s="86">
        <v>700</v>
      </c>
      <c r="H251" s="86">
        <v>800</v>
      </c>
      <c r="I251" s="86"/>
      <c r="J251" s="86" t="s">
        <v>270</v>
      </c>
      <c r="K251" s="87">
        <v>1</v>
      </c>
      <c r="L251" s="239"/>
      <c r="M251" s="89"/>
      <c r="N251" s="105">
        <v>0.8</v>
      </c>
      <c r="O251" s="108">
        <f>N251*K251</f>
        <v>0.8</v>
      </c>
      <c r="R251" s="105"/>
      <c r="S251" s="105"/>
      <c r="T251" s="105"/>
      <c r="U251" s="105"/>
    </row>
    <row r="252" spans="1:45" hidden="1">
      <c r="A252" s="107">
        <v>3</v>
      </c>
      <c r="B252" s="10" t="s">
        <v>188</v>
      </c>
      <c r="C252" s="87">
        <v>1</v>
      </c>
      <c r="D252" s="86">
        <v>0.8</v>
      </c>
      <c r="E252" s="157">
        <v>0.8</v>
      </c>
      <c r="F252" s="157"/>
      <c r="G252" s="157"/>
      <c r="H252" s="157"/>
      <c r="I252" s="157"/>
      <c r="J252" s="157"/>
      <c r="K252" s="87">
        <v>1</v>
      </c>
      <c r="L252" s="272"/>
      <c r="M252" s="158"/>
      <c r="N252" s="105">
        <v>0.8</v>
      </c>
      <c r="O252" s="108">
        <f>N252*K252</f>
        <v>0.8</v>
      </c>
      <c r="R252" s="105"/>
      <c r="S252" s="105"/>
      <c r="T252" s="105"/>
      <c r="U252" s="105"/>
    </row>
    <row r="253" spans="1:45" s="2" customFormat="1" hidden="1">
      <c r="A253" s="107">
        <v>4</v>
      </c>
      <c r="B253" s="10" t="s">
        <v>187</v>
      </c>
      <c r="C253" s="87">
        <v>1</v>
      </c>
      <c r="D253" s="92">
        <v>8</v>
      </c>
      <c r="E253" s="86">
        <f>D253*C253</f>
        <v>8</v>
      </c>
      <c r="F253" s="86"/>
      <c r="G253" s="86"/>
      <c r="H253" s="86"/>
      <c r="I253" s="86"/>
      <c r="J253" s="86"/>
      <c r="K253" s="87">
        <v>1</v>
      </c>
      <c r="L253" s="239"/>
      <c r="M253" s="89"/>
      <c r="N253" s="107"/>
      <c r="O253" s="108"/>
      <c r="R253" s="107"/>
      <c r="S253" s="107"/>
      <c r="T253" s="107"/>
      <c r="U253" s="105" t="s">
        <v>100</v>
      </c>
      <c r="V253" s="11"/>
      <c r="W253" s="11"/>
    </row>
    <row r="254" spans="1:45" s="2" customFormat="1" hidden="1">
      <c r="A254" s="107">
        <v>5</v>
      </c>
      <c r="B254" s="4" t="s">
        <v>73</v>
      </c>
      <c r="C254" s="87">
        <v>1</v>
      </c>
      <c r="D254" s="92">
        <v>30</v>
      </c>
      <c r="E254" s="86">
        <f>D254*C254</f>
        <v>30</v>
      </c>
      <c r="F254" s="86">
        <v>300</v>
      </c>
      <c r="G254" s="86">
        <v>450</v>
      </c>
      <c r="H254" s="86">
        <v>600</v>
      </c>
      <c r="I254" s="86"/>
      <c r="J254" s="86" t="s">
        <v>270</v>
      </c>
      <c r="K254" s="87">
        <v>1</v>
      </c>
      <c r="L254" s="239"/>
      <c r="M254" s="89"/>
      <c r="N254" s="107"/>
      <c r="O254" s="108"/>
      <c r="R254" s="107"/>
      <c r="S254" s="107"/>
      <c r="T254" s="107"/>
      <c r="U254" s="107"/>
    </row>
    <row r="255" spans="1:45" hidden="1">
      <c r="A255" s="107">
        <v>6</v>
      </c>
      <c r="B255" s="10" t="s">
        <v>75</v>
      </c>
      <c r="C255" s="87">
        <v>1</v>
      </c>
      <c r="D255" s="86">
        <v>100</v>
      </c>
      <c r="E255" s="86">
        <f>D255*C255</f>
        <v>100</v>
      </c>
      <c r="F255" s="86">
        <v>650</v>
      </c>
      <c r="G255" s="86" t="s">
        <v>76</v>
      </c>
      <c r="H255" s="86">
        <v>800</v>
      </c>
      <c r="I255" s="86"/>
      <c r="J255" s="86" t="s">
        <v>270</v>
      </c>
      <c r="K255" s="87">
        <v>1</v>
      </c>
      <c r="L255" s="239"/>
      <c r="M255" s="89"/>
      <c r="N255" s="105"/>
      <c r="O255" s="108"/>
      <c r="R255" s="105"/>
      <c r="S255" s="105"/>
      <c r="T255" s="105"/>
      <c r="U255" s="105" t="s">
        <v>111</v>
      </c>
    </row>
    <row r="256" spans="1:45" ht="31.75" hidden="1">
      <c r="A256" s="107">
        <v>7</v>
      </c>
      <c r="B256" s="10" t="s">
        <v>362</v>
      </c>
      <c r="C256" s="87"/>
      <c r="D256" s="86"/>
      <c r="E256" s="86"/>
      <c r="F256" s="86">
        <v>1000</v>
      </c>
      <c r="G256" s="86">
        <v>700</v>
      </c>
      <c r="H256" s="86">
        <v>800</v>
      </c>
      <c r="I256" s="86"/>
      <c r="J256" s="86"/>
      <c r="K256" s="87"/>
      <c r="L256" s="239"/>
      <c r="M256" s="89"/>
      <c r="N256" s="105"/>
      <c r="O256" s="108"/>
      <c r="R256" s="105"/>
      <c r="S256" s="105"/>
      <c r="T256" s="105"/>
      <c r="U256" s="105"/>
    </row>
    <row r="257" spans="1:45" hidden="1">
      <c r="A257" s="107" t="s">
        <v>9</v>
      </c>
      <c r="B257" s="10" t="s">
        <v>173</v>
      </c>
      <c r="C257" s="87">
        <v>1</v>
      </c>
      <c r="D257" s="86">
        <v>9</v>
      </c>
      <c r="E257" s="86">
        <f>D257*C257</f>
        <v>9</v>
      </c>
      <c r="F257" s="86">
        <v>290</v>
      </c>
      <c r="G257" s="86">
        <v>260</v>
      </c>
      <c r="H257" s="86">
        <v>420</v>
      </c>
      <c r="I257" s="86" t="s">
        <v>212</v>
      </c>
      <c r="J257" s="86" t="s">
        <v>213</v>
      </c>
      <c r="K257" s="87">
        <v>1</v>
      </c>
      <c r="L257" s="239"/>
      <c r="M257" s="89"/>
      <c r="N257" s="105">
        <v>1.3</v>
      </c>
      <c r="O257" s="108">
        <f>N257*K257</f>
        <v>1.3</v>
      </c>
      <c r="R257" s="105"/>
      <c r="S257" s="105"/>
      <c r="T257" s="105"/>
      <c r="U257" s="105"/>
    </row>
    <row r="258" spans="1:45" ht="79.3" hidden="1">
      <c r="A258" s="107">
        <v>8</v>
      </c>
      <c r="B258" s="10" t="s">
        <v>199</v>
      </c>
      <c r="C258" s="87">
        <v>2</v>
      </c>
      <c r="D258" s="86">
        <v>165</v>
      </c>
      <c r="E258" s="86">
        <f>D258*C258</f>
        <v>330</v>
      </c>
      <c r="F258" s="86">
        <v>1200</v>
      </c>
      <c r="G258" s="86">
        <v>600</v>
      </c>
      <c r="H258" s="86">
        <v>824</v>
      </c>
      <c r="I258" s="86" t="s">
        <v>242</v>
      </c>
      <c r="J258" s="86" t="s">
        <v>264</v>
      </c>
      <c r="K258" s="87">
        <v>2</v>
      </c>
      <c r="L258" s="239" t="s">
        <v>274</v>
      </c>
      <c r="M258" s="89"/>
      <c r="N258" s="105">
        <v>0.6</v>
      </c>
      <c r="O258" s="108">
        <f>N258*K258</f>
        <v>1.2</v>
      </c>
      <c r="R258" s="105"/>
      <c r="S258" s="105"/>
      <c r="T258" s="105"/>
      <c r="U258" s="105"/>
    </row>
    <row r="259" spans="1:45" hidden="1">
      <c r="A259" s="107">
        <v>9</v>
      </c>
      <c r="B259" s="10" t="s">
        <v>343</v>
      </c>
      <c r="C259" s="87">
        <v>1</v>
      </c>
      <c r="D259" s="86">
        <v>60</v>
      </c>
      <c r="E259" s="86">
        <f>D259*C259</f>
        <v>60</v>
      </c>
      <c r="F259" s="86">
        <v>787</v>
      </c>
      <c r="G259" s="86">
        <v>559</v>
      </c>
      <c r="H259" s="86">
        <v>533</v>
      </c>
      <c r="I259" s="86" t="s">
        <v>239</v>
      </c>
      <c r="J259" s="86" t="s">
        <v>240</v>
      </c>
      <c r="K259" s="87">
        <v>1</v>
      </c>
      <c r="L259" s="239"/>
      <c r="M259" s="89"/>
      <c r="N259" s="96">
        <v>2.8</v>
      </c>
      <c r="O259" s="97">
        <f>N259*K259</f>
        <v>2.8</v>
      </c>
      <c r="R259" s="105"/>
      <c r="S259" s="105"/>
      <c r="T259" s="105" t="s">
        <v>99</v>
      </c>
      <c r="U259" s="105" t="s">
        <v>111</v>
      </c>
    </row>
    <row r="260" spans="1:45" hidden="1">
      <c r="A260" s="105">
        <v>10</v>
      </c>
      <c r="B260" s="10" t="s">
        <v>339</v>
      </c>
      <c r="C260" s="87">
        <v>1</v>
      </c>
      <c r="D260" s="86">
        <v>10</v>
      </c>
      <c r="E260" s="86">
        <f>D260*C260</f>
        <v>10</v>
      </c>
      <c r="F260" s="167">
        <f>8/12*300</f>
        <v>200</v>
      </c>
      <c r="G260" s="167">
        <f>14/12*300</f>
        <v>350</v>
      </c>
      <c r="H260" s="167">
        <f>23/12*300</f>
        <v>575</v>
      </c>
      <c r="I260" s="119" t="s">
        <v>220</v>
      </c>
      <c r="J260" s="86" t="s">
        <v>221</v>
      </c>
      <c r="K260" s="87">
        <v>1</v>
      </c>
      <c r="L260" s="239"/>
      <c r="M260" s="89"/>
      <c r="N260" s="105"/>
      <c r="O260" s="108"/>
      <c r="R260" s="105"/>
      <c r="S260" s="105"/>
      <c r="T260" s="105"/>
      <c r="U260" s="105"/>
    </row>
    <row r="261" spans="1:45" hidden="1">
      <c r="A261" s="105">
        <v>11</v>
      </c>
      <c r="B261" s="10" t="s">
        <v>174</v>
      </c>
      <c r="C261" s="87">
        <v>2</v>
      </c>
      <c r="D261" s="86">
        <v>75</v>
      </c>
      <c r="E261" s="86">
        <f>D261*C261</f>
        <v>150</v>
      </c>
      <c r="F261" s="86">
        <v>600</v>
      </c>
      <c r="G261" s="86">
        <v>675</v>
      </c>
      <c r="H261" s="86">
        <v>1450</v>
      </c>
      <c r="I261" s="86" t="s">
        <v>215</v>
      </c>
      <c r="J261" s="86" t="s">
        <v>214</v>
      </c>
      <c r="K261" s="87">
        <v>2</v>
      </c>
      <c r="L261" s="239"/>
      <c r="M261" s="89"/>
      <c r="N261" s="105">
        <v>0.5</v>
      </c>
      <c r="O261" s="108">
        <f>N261*K261</f>
        <v>1</v>
      </c>
      <c r="R261" s="105"/>
      <c r="S261" s="105"/>
      <c r="T261" s="105"/>
      <c r="U261" s="105"/>
    </row>
    <row r="262" spans="1:45" s="2" customFormat="1" hidden="1">
      <c r="A262" s="107">
        <v>12</v>
      </c>
      <c r="B262" s="4" t="s">
        <v>123</v>
      </c>
      <c r="C262" s="87"/>
      <c r="D262" s="92"/>
      <c r="E262" s="86"/>
      <c r="F262" s="86"/>
      <c r="G262" s="86"/>
      <c r="H262" s="86"/>
      <c r="I262" s="86"/>
      <c r="J262" s="86"/>
      <c r="K262" s="87"/>
      <c r="L262" s="239"/>
      <c r="M262" s="89"/>
      <c r="N262" s="107"/>
      <c r="O262" s="108"/>
      <c r="R262" s="107"/>
      <c r="S262" s="107"/>
      <c r="T262" s="107"/>
      <c r="U262" s="107"/>
      <c r="V262" s="11"/>
      <c r="W262" s="11"/>
    </row>
    <row r="263" spans="1:45" hidden="1">
      <c r="A263" s="107">
        <v>13</v>
      </c>
      <c r="B263" s="10" t="s">
        <v>175</v>
      </c>
      <c r="C263" s="87">
        <v>1</v>
      </c>
      <c r="D263" s="86">
        <v>100</v>
      </c>
      <c r="E263" s="86">
        <f>D263*C263</f>
        <v>100</v>
      </c>
      <c r="F263" s="86">
        <v>460</v>
      </c>
      <c r="G263" s="86">
        <v>565</v>
      </c>
      <c r="H263" s="86">
        <v>715</v>
      </c>
      <c r="I263" s="86" t="s">
        <v>246</v>
      </c>
      <c r="J263" s="86" t="s">
        <v>247</v>
      </c>
      <c r="K263" s="87">
        <v>1</v>
      </c>
      <c r="L263" s="239" t="s">
        <v>244</v>
      </c>
      <c r="M263" s="89"/>
      <c r="N263" s="105">
        <v>2.7</v>
      </c>
      <c r="O263" s="108">
        <f>N263*K263</f>
        <v>2.7</v>
      </c>
      <c r="R263" s="105" t="s">
        <v>99</v>
      </c>
      <c r="S263" s="105"/>
      <c r="T263" s="105"/>
      <c r="U263" s="105" t="s">
        <v>111</v>
      </c>
    </row>
    <row r="264" spans="1:45" s="2" customFormat="1" hidden="1">
      <c r="A264" s="107">
        <v>14</v>
      </c>
      <c r="B264" s="10" t="s">
        <v>176</v>
      </c>
      <c r="C264" s="87">
        <v>1</v>
      </c>
      <c r="D264" s="86">
        <v>60</v>
      </c>
      <c r="E264" s="86">
        <f>D264*C264</f>
        <v>60</v>
      </c>
      <c r="F264" s="86">
        <v>500</v>
      </c>
      <c r="G264" s="86">
        <v>580</v>
      </c>
      <c r="H264" s="86">
        <v>750</v>
      </c>
      <c r="I264" s="86" t="s">
        <v>242</v>
      </c>
      <c r="J264" s="86" t="s">
        <v>243</v>
      </c>
      <c r="K264" s="87">
        <v>1</v>
      </c>
      <c r="L264" s="239"/>
      <c r="M264" s="89"/>
      <c r="N264" s="105">
        <v>0.5</v>
      </c>
      <c r="O264" s="108">
        <f>N264*K264</f>
        <v>0.5</v>
      </c>
      <c r="R264" s="105"/>
      <c r="S264" s="105"/>
      <c r="T264" s="105" t="s">
        <v>99</v>
      </c>
      <c r="U264" s="105" t="s">
        <v>111</v>
      </c>
    </row>
    <row r="265" spans="1:45" hidden="1">
      <c r="A265" s="107">
        <v>15</v>
      </c>
      <c r="B265" s="10" t="s">
        <v>177</v>
      </c>
      <c r="C265" s="87">
        <v>1</v>
      </c>
      <c r="D265" s="86">
        <v>6</v>
      </c>
      <c r="E265" s="86">
        <f>D265*C265</f>
        <v>6</v>
      </c>
      <c r="F265" s="86"/>
      <c r="G265" s="86"/>
      <c r="H265" s="86"/>
      <c r="I265" s="86"/>
      <c r="J265" s="86"/>
      <c r="K265" s="87">
        <v>1</v>
      </c>
      <c r="L265" s="239"/>
      <c r="M265" s="89"/>
      <c r="N265" s="105">
        <v>0.25</v>
      </c>
      <c r="O265" s="108">
        <f>N265*K265</f>
        <v>0.25</v>
      </c>
      <c r="R265" s="105"/>
      <c r="S265" s="105"/>
      <c r="T265" s="105"/>
      <c r="U265" s="105"/>
    </row>
    <row r="266" spans="1:45" s="172" customFormat="1" hidden="1">
      <c r="A266" s="168">
        <v>16</v>
      </c>
      <c r="B266" s="169" t="s">
        <v>350</v>
      </c>
      <c r="C266" s="55">
        <v>1</v>
      </c>
      <c r="D266" s="38"/>
      <c r="E266" s="38"/>
      <c r="F266" s="38"/>
      <c r="G266" s="38"/>
      <c r="H266" s="38"/>
      <c r="I266" s="38"/>
      <c r="J266" s="38"/>
      <c r="K266" s="55">
        <v>1</v>
      </c>
      <c r="L266" s="274"/>
      <c r="M266" s="61"/>
      <c r="N266" s="109">
        <v>0.99</v>
      </c>
      <c r="O266" s="110">
        <f>N266*K266</f>
        <v>0.99</v>
      </c>
      <c r="P266" s="170"/>
      <c r="Q266" s="171"/>
      <c r="R266" s="109"/>
      <c r="S266" s="109"/>
      <c r="T266" s="109"/>
      <c r="U266" s="109" t="s">
        <v>111</v>
      </c>
    </row>
    <row r="267" spans="1:45" s="73" customFormat="1" ht="20.6" hidden="1">
      <c r="A267" s="65"/>
      <c r="B267" s="113" t="s">
        <v>200</v>
      </c>
      <c r="C267" s="69"/>
      <c r="D267" s="67"/>
      <c r="E267" s="67"/>
      <c r="F267" s="67"/>
      <c r="G267" s="67"/>
      <c r="H267" s="67"/>
      <c r="I267" s="67"/>
      <c r="J267" s="67"/>
      <c r="K267" s="69"/>
      <c r="L267" s="269"/>
      <c r="M267" s="70"/>
      <c r="N267" s="65"/>
      <c r="O267" s="71"/>
      <c r="R267" s="65"/>
      <c r="S267" s="65"/>
      <c r="T267" s="65"/>
      <c r="U267" s="6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idden="1">
      <c r="A268" s="107">
        <v>1</v>
      </c>
      <c r="B268" s="10" t="s">
        <v>162</v>
      </c>
      <c r="C268" s="87">
        <v>1</v>
      </c>
      <c r="D268" s="86">
        <v>60</v>
      </c>
      <c r="E268" s="86">
        <f>D268*C268</f>
        <v>60</v>
      </c>
      <c r="F268" s="86">
        <v>593</v>
      </c>
      <c r="G268" s="86">
        <v>600</v>
      </c>
      <c r="H268" s="86">
        <v>670</v>
      </c>
      <c r="I268" s="86" t="s">
        <v>239</v>
      </c>
      <c r="J268" s="86" t="s">
        <v>240</v>
      </c>
      <c r="K268" s="87">
        <v>1</v>
      </c>
      <c r="L268" s="239"/>
      <c r="M268" s="89"/>
      <c r="N268" s="96">
        <v>2.8</v>
      </c>
      <c r="O268" s="97">
        <f>N268*K268</f>
        <v>2.8</v>
      </c>
      <c r="R268" s="105"/>
      <c r="S268" s="105"/>
      <c r="T268" s="105" t="s">
        <v>108</v>
      </c>
      <c r="U268" s="105" t="s">
        <v>100</v>
      </c>
    </row>
    <row r="269" spans="1:45" s="20" customFormat="1" hidden="1">
      <c r="A269" s="105">
        <v>2</v>
      </c>
      <c r="B269" s="10" t="s">
        <v>163</v>
      </c>
      <c r="C269" s="87">
        <v>1</v>
      </c>
      <c r="D269" s="86">
        <v>60</v>
      </c>
      <c r="E269" s="86">
        <f>D269*C269</f>
        <v>60</v>
      </c>
      <c r="F269" s="86"/>
      <c r="G269" s="86"/>
      <c r="H269" s="86"/>
      <c r="I269" s="86"/>
      <c r="J269" s="86"/>
      <c r="K269" s="87">
        <v>1</v>
      </c>
      <c r="L269" s="239"/>
      <c r="M269" s="89"/>
      <c r="N269" s="96">
        <v>1.5</v>
      </c>
      <c r="O269" s="108">
        <f>N269*K269</f>
        <v>1.5</v>
      </c>
      <c r="R269" s="105"/>
      <c r="S269" s="105"/>
      <c r="T269" s="105" t="s">
        <v>164</v>
      </c>
      <c r="U269" s="105" t="s">
        <v>165</v>
      </c>
    </row>
    <row r="270" spans="1:45" hidden="1">
      <c r="A270" s="105">
        <v>3</v>
      </c>
      <c r="B270" s="10" t="s">
        <v>160</v>
      </c>
      <c r="C270" s="87">
        <v>2</v>
      </c>
      <c r="D270" s="86">
        <v>70</v>
      </c>
      <c r="E270" s="86">
        <f>D270*C270</f>
        <v>140</v>
      </c>
      <c r="F270" s="86"/>
      <c r="G270" s="86"/>
      <c r="H270" s="86"/>
      <c r="I270" s="86"/>
      <c r="J270" s="86"/>
      <c r="K270" s="87">
        <v>2</v>
      </c>
      <c r="L270" s="239"/>
      <c r="M270" s="89"/>
      <c r="N270" s="105"/>
      <c r="O270" s="108"/>
      <c r="R270" s="105"/>
      <c r="S270" s="105"/>
      <c r="T270" s="105"/>
      <c r="U270" s="105"/>
    </row>
    <row r="271" spans="1:45" hidden="1">
      <c r="A271" s="105">
        <v>4</v>
      </c>
      <c r="B271" s="10" t="s">
        <v>161</v>
      </c>
      <c r="C271" s="87">
        <v>2</v>
      </c>
      <c r="D271" s="86">
        <v>95</v>
      </c>
      <c r="E271" s="86">
        <f>D271*C271</f>
        <v>190</v>
      </c>
      <c r="F271" s="86"/>
      <c r="G271" s="86"/>
      <c r="H271" s="86"/>
      <c r="I271" s="86"/>
      <c r="J271" s="86"/>
      <c r="K271" s="87">
        <v>2</v>
      </c>
      <c r="L271" s="239"/>
      <c r="M271" s="89"/>
      <c r="N271" s="105">
        <v>0.25</v>
      </c>
      <c r="O271" s="108">
        <f>N271*K271</f>
        <v>0.5</v>
      </c>
      <c r="R271" s="105"/>
      <c r="S271" s="105"/>
      <c r="T271" s="105" t="s">
        <v>108</v>
      </c>
      <c r="U271" s="105" t="s">
        <v>100</v>
      </c>
    </row>
    <row r="272" spans="1:45" hidden="1">
      <c r="A272" s="107"/>
      <c r="B272" s="10" t="s">
        <v>209</v>
      </c>
      <c r="C272" s="87"/>
      <c r="D272" s="86"/>
      <c r="E272" s="86"/>
      <c r="F272" s="86"/>
      <c r="G272" s="86"/>
      <c r="H272" s="86"/>
      <c r="I272" s="86"/>
      <c r="J272" s="86"/>
      <c r="K272" s="87"/>
      <c r="L272" s="239"/>
      <c r="M272" s="89"/>
      <c r="N272" s="105"/>
      <c r="O272" s="108"/>
      <c r="R272" s="105"/>
      <c r="S272" s="105"/>
      <c r="T272" s="105"/>
      <c r="U272" s="105"/>
    </row>
    <row r="273" spans="1:45" s="73" customFormat="1" ht="20.6" hidden="1">
      <c r="A273" s="65"/>
      <c r="B273" s="113" t="s">
        <v>68</v>
      </c>
      <c r="C273" s="69"/>
      <c r="D273" s="67"/>
      <c r="E273" s="67"/>
      <c r="F273" s="67"/>
      <c r="G273" s="67"/>
      <c r="H273" s="67"/>
      <c r="I273" s="67"/>
      <c r="J273" s="67"/>
      <c r="K273" s="69"/>
      <c r="L273" s="269"/>
      <c r="M273" s="70"/>
      <c r="N273" s="65"/>
      <c r="O273" s="71"/>
      <c r="R273" s="65"/>
      <c r="S273" s="65"/>
      <c r="T273" s="65"/>
      <c r="U273" s="6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s="2" customFormat="1" hidden="1">
      <c r="A274" s="105">
        <v>1</v>
      </c>
      <c r="B274" s="10" t="s">
        <v>176</v>
      </c>
      <c r="C274" s="87">
        <v>1</v>
      </c>
      <c r="D274" s="86">
        <v>59</v>
      </c>
      <c r="E274" s="86">
        <f>D274*C274</f>
        <v>59</v>
      </c>
      <c r="F274" s="86">
        <v>500</v>
      </c>
      <c r="G274" s="86">
        <v>580</v>
      </c>
      <c r="H274" s="86">
        <v>750</v>
      </c>
      <c r="I274" s="86" t="s">
        <v>242</v>
      </c>
      <c r="J274" s="86" t="s">
        <v>243</v>
      </c>
      <c r="K274" s="87">
        <v>1</v>
      </c>
      <c r="L274" s="239"/>
      <c r="M274" s="89"/>
      <c r="N274" s="105">
        <v>0.5</v>
      </c>
      <c r="O274" s="108">
        <f t="shared" ref="O274:O288" si="9">N274*K274</f>
        <v>0.5</v>
      </c>
      <c r="R274" s="105"/>
      <c r="S274" s="105"/>
      <c r="T274" s="105" t="s">
        <v>99</v>
      </c>
      <c r="U274" s="105" t="s">
        <v>111</v>
      </c>
    </row>
    <row r="275" spans="1:45" hidden="1">
      <c r="A275" s="107">
        <v>2</v>
      </c>
      <c r="B275" s="10" t="s">
        <v>175</v>
      </c>
      <c r="C275" s="87">
        <v>1</v>
      </c>
      <c r="D275" s="86">
        <v>100</v>
      </c>
      <c r="E275" s="86">
        <f>D275*C275</f>
        <v>100</v>
      </c>
      <c r="F275" s="86">
        <v>460</v>
      </c>
      <c r="G275" s="86">
        <v>565</v>
      </c>
      <c r="H275" s="86">
        <v>715</v>
      </c>
      <c r="I275" s="86" t="s">
        <v>246</v>
      </c>
      <c r="J275" s="86" t="s">
        <v>247</v>
      </c>
      <c r="K275" s="87">
        <v>1</v>
      </c>
      <c r="L275" s="239" t="s">
        <v>244</v>
      </c>
      <c r="M275" s="89"/>
      <c r="N275" s="105">
        <v>2.7</v>
      </c>
      <c r="O275" s="108">
        <f t="shared" si="9"/>
        <v>2.7</v>
      </c>
      <c r="R275" s="105" t="s">
        <v>99</v>
      </c>
      <c r="S275" s="105"/>
      <c r="T275" s="105"/>
      <c r="U275" s="105" t="s">
        <v>111</v>
      </c>
    </row>
    <row r="276" spans="1:45" s="2" customFormat="1" hidden="1">
      <c r="A276" s="107">
        <v>3</v>
      </c>
      <c r="B276" s="4" t="s">
        <v>73</v>
      </c>
      <c r="C276" s="87">
        <v>2</v>
      </c>
      <c r="D276" s="92">
        <v>30</v>
      </c>
      <c r="E276" s="86">
        <f>D276*C276</f>
        <v>60</v>
      </c>
      <c r="F276" s="86">
        <v>300</v>
      </c>
      <c r="G276" s="86">
        <v>450</v>
      </c>
      <c r="H276" s="86">
        <v>600</v>
      </c>
      <c r="I276" s="86"/>
      <c r="J276" s="86" t="s">
        <v>270</v>
      </c>
      <c r="K276" s="87">
        <v>2</v>
      </c>
      <c r="L276" s="239"/>
      <c r="M276" s="89"/>
      <c r="N276" s="107"/>
      <c r="O276" s="108">
        <f t="shared" si="9"/>
        <v>0</v>
      </c>
      <c r="R276" s="107"/>
      <c r="S276" s="107"/>
      <c r="T276" s="107"/>
      <c r="U276" s="107"/>
    </row>
    <row r="277" spans="1:45" hidden="1">
      <c r="A277" s="107">
        <v>4</v>
      </c>
      <c r="B277" s="10" t="s">
        <v>75</v>
      </c>
      <c r="C277" s="87"/>
      <c r="D277" s="86">
        <v>100</v>
      </c>
      <c r="E277" s="86">
        <f>D277*C277</f>
        <v>0</v>
      </c>
      <c r="F277" s="86"/>
      <c r="G277" s="86"/>
      <c r="H277" s="86"/>
      <c r="I277" s="86"/>
      <c r="J277" s="86" t="s">
        <v>270</v>
      </c>
      <c r="K277" s="87"/>
      <c r="L277" s="239"/>
      <c r="M277" s="89"/>
      <c r="N277" s="105"/>
      <c r="O277" s="108">
        <f t="shared" si="9"/>
        <v>0</v>
      </c>
      <c r="R277" s="105"/>
      <c r="S277" s="105"/>
      <c r="T277" s="105"/>
      <c r="U277" s="105" t="s">
        <v>111</v>
      </c>
    </row>
    <row r="278" spans="1:45" ht="31.75" hidden="1">
      <c r="A278" s="107">
        <v>5</v>
      </c>
      <c r="B278" s="10" t="s">
        <v>353</v>
      </c>
      <c r="C278" s="87">
        <v>2</v>
      </c>
      <c r="D278" s="86">
        <v>10</v>
      </c>
      <c r="E278" s="86">
        <f>D278*C278</f>
        <v>20</v>
      </c>
      <c r="F278" s="92">
        <v>450</v>
      </c>
      <c r="G278" s="93">
        <v>450</v>
      </c>
      <c r="H278" s="93">
        <v>200</v>
      </c>
      <c r="I278" s="93" t="s">
        <v>354</v>
      </c>
      <c r="J278" s="93" t="s">
        <v>355</v>
      </c>
      <c r="K278" s="87">
        <v>2</v>
      </c>
      <c r="L278" s="239"/>
      <c r="M278" s="89"/>
      <c r="N278" s="105"/>
      <c r="O278" s="108">
        <f t="shared" si="9"/>
        <v>0</v>
      </c>
      <c r="R278" s="105" t="s">
        <v>108</v>
      </c>
      <c r="S278" s="105" t="s">
        <v>108</v>
      </c>
      <c r="T278" s="105"/>
      <c r="U278" s="105" t="s">
        <v>100</v>
      </c>
    </row>
    <row r="279" spans="1:45" hidden="1">
      <c r="A279" s="107" t="s">
        <v>8</v>
      </c>
      <c r="B279" s="90" t="s">
        <v>303</v>
      </c>
      <c r="C279" s="87">
        <v>2</v>
      </c>
      <c r="D279" s="86"/>
      <c r="E279" s="86"/>
      <c r="F279" s="204">
        <v>404</v>
      </c>
      <c r="G279" s="144">
        <v>337</v>
      </c>
      <c r="H279" s="144">
        <v>303</v>
      </c>
      <c r="I279" s="86" t="s">
        <v>365</v>
      </c>
      <c r="J279" s="144" t="s">
        <v>368</v>
      </c>
      <c r="K279" s="87">
        <v>2</v>
      </c>
      <c r="L279" s="239"/>
      <c r="M279" s="89"/>
      <c r="N279" s="105"/>
      <c r="O279" s="108">
        <f t="shared" si="9"/>
        <v>0</v>
      </c>
      <c r="R279" s="105"/>
      <c r="S279" s="105"/>
      <c r="T279" s="105"/>
      <c r="U279" s="105" t="s">
        <v>103</v>
      </c>
    </row>
    <row r="280" spans="1:45" hidden="1">
      <c r="A280" s="107">
        <v>6</v>
      </c>
      <c r="B280" s="10" t="s">
        <v>173</v>
      </c>
      <c r="C280" s="87">
        <v>1</v>
      </c>
      <c r="D280" s="86">
        <v>9</v>
      </c>
      <c r="E280" s="86">
        <f>D280*C280</f>
        <v>9</v>
      </c>
      <c r="F280" s="86">
        <v>290</v>
      </c>
      <c r="G280" s="86">
        <v>260</v>
      </c>
      <c r="H280" s="86">
        <v>420</v>
      </c>
      <c r="I280" s="86" t="s">
        <v>212</v>
      </c>
      <c r="J280" s="86" t="s">
        <v>213</v>
      </c>
      <c r="K280" s="87">
        <v>1</v>
      </c>
      <c r="L280" s="239"/>
      <c r="M280" s="89"/>
      <c r="N280" s="105">
        <v>1.3</v>
      </c>
      <c r="O280" s="108">
        <f t="shared" si="9"/>
        <v>1.3</v>
      </c>
      <c r="R280" s="105"/>
      <c r="S280" s="105"/>
      <c r="T280" s="105"/>
      <c r="U280" s="105"/>
    </row>
    <row r="281" spans="1:45" hidden="1">
      <c r="A281" s="107">
        <v>7</v>
      </c>
      <c r="B281" s="10" t="s">
        <v>188</v>
      </c>
      <c r="C281" s="146">
        <v>1</v>
      </c>
      <c r="D281" s="86">
        <v>0.5</v>
      </c>
      <c r="E281" s="145">
        <v>0.5</v>
      </c>
      <c r="F281" s="145"/>
      <c r="G281" s="145"/>
      <c r="H281" s="145"/>
      <c r="I281" s="145"/>
      <c r="J281" s="145"/>
      <c r="K281" s="146">
        <v>1</v>
      </c>
      <c r="L281" s="246"/>
      <c r="M281" s="173"/>
      <c r="N281" s="105">
        <v>0.8</v>
      </c>
      <c r="O281" s="108">
        <f t="shared" si="9"/>
        <v>0.8</v>
      </c>
      <c r="R281" s="105"/>
      <c r="S281" s="105"/>
      <c r="T281" s="105"/>
      <c r="U281" s="105"/>
    </row>
    <row r="282" spans="1:45" s="2" customFormat="1" hidden="1">
      <c r="A282" s="107">
        <v>8</v>
      </c>
      <c r="B282" s="10" t="s">
        <v>187</v>
      </c>
      <c r="C282" s="87">
        <v>1</v>
      </c>
      <c r="D282" s="92">
        <v>8</v>
      </c>
      <c r="E282" s="86">
        <f>D282*C282</f>
        <v>8</v>
      </c>
      <c r="F282" s="86"/>
      <c r="G282" s="86"/>
      <c r="H282" s="86"/>
      <c r="I282" s="86"/>
      <c r="J282" s="86"/>
      <c r="K282" s="87">
        <v>1</v>
      </c>
      <c r="L282" s="239"/>
      <c r="M282" s="89"/>
      <c r="N282" s="107"/>
      <c r="O282" s="108">
        <f t="shared" si="9"/>
        <v>0</v>
      </c>
      <c r="R282" s="107"/>
      <c r="S282" s="107"/>
      <c r="T282" s="107"/>
      <c r="U282" s="105" t="s">
        <v>100</v>
      </c>
      <c r="V282" s="11"/>
      <c r="W282" s="11"/>
    </row>
    <row r="283" spans="1:45" hidden="1">
      <c r="A283" s="107">
        <v>9</v>
      </c>
      <c r="B283" s="10" t="s">
        <v>69</v>
      </c>
      <c r="C283" s="87">
        <v>2</v>
      </c>
      <c r="D283" s="86"/>
      <c r="E283" s="86"/>
      <c r="F283" s="86"/>
      <c r="G283" s="86"/>
      <c r="H283" s="86"/>
      <c r="I283" s="86"/>
      <c r="J283" s="86" t="s">
        <v>270</v>
      </c>
      <c r="K283" s="87">
        <v>2</v>
      </c>
      <c r="L283" s="239"/>
      <c r="M283" s="89"/>
      <c r="N283" s="105"/>
      <c r="O283" s="108">
        <f t="shared" si="9"/>
        <v>0</v>
      </c>
      <c r="R283" s="105"/>
      <c r="S283" s="105"/>
      <c r="T283" s="105"/>
      <c r="U283" s="105"/>
    </row>
    <row r="284" spans="1:45" s="2" customFormat="1" hidden="1">
      <c r="A284" s="39">
        <v>10</v>
      </c>
      <c r="B284" s="40" t="s">
        <v>199</v>
      </c>
      <c r="C284" s="174">
        <v>2</v>
      </c>
      <c r="D284" s="86">
        <v>165</v>
      </c>
      <c r="E284" s="86">
        <f>D284*C284</f>
        <v>330</v>
      </c>
      <c r="F284" s="147">
        <v>1200</v>
      </c>
      <c r="G284" s="147">
        <v>600</v>
      </c>
      <c r="H284" s="147">
        <v>824</v>
      </c>
      <c r="I284" s="147" t="s">
        <v>242</v>
      </c>
      <c r="J284" s="147" t="s">
        <v>264</v>
      </c>
      <c r="K284" s="174">
        <v>2</v>
      </c>
      <c r="L284" s="45"/>
      <c r="M284" s="175"/>
      <c r="N284" s="105">
        <v>0.6</v>
      </c>
      <c r="O284" s="108">
        <f t="shared" si="9"/>
        <v>1.2</v>
      </c>
      <c r="R284" s="27"/>
      <c r="S284" s="27"/>
      <c r="T284" s="27"/>
      <c r="U284" s="27"/>
    </row>
    <row r="285" spans="1:45" hidden="1">
      <c r="A285" s="107">
        <v>11</v>
      </c>
      <c r="B285" s="24" t="s">
        <v>70</v>
      </c>
      <c r="C285" s="87">
        <v>1</v>
      </c>
      <c r="D285" s="86">
        <v>180</v>
      </c>
      <c r="E285" s="86">
        <f>D285*C285</f>
        <v>180</v>
      </c>
      <c r="F285" s="86"/>
      <c r="G285" s="86"/>
      <c r="H285" s="86"/>
      <c r="I285" s="86"/>
      <c r="J285" s="86" t="s">
        <v>270</v>
      </c>
      <c r="K285" s="87">
        <v>1</v>
      </c>
      <c r="L285" s="239"/>
      <c r="M285" s="89"/>
      <c r="N285" s="105">
        <v>0.8</v>
      </c>
      <c r="O285" s="108">
        <f t="shared" si="9"/>
        <v>0.8</v>
      </c>
      <c r="R285" s="105"/>
      <c r="S285" s="105"/>
      <c r="T285" s="105"/>
      <c r="U285" s="105"/>
    </row>
    <row r="286" spans="1:45" hidden="1">
      <c r="A286" s="107">
        <v>12</v>
      </c>
      <c r="B286" s="10" t="s">
        <v>177</v>
      </c>
      <c r="C286" s="87"/>
      <c r="D286" s="86">
        <v>6</v>
      </c>
      <c r="E286" s="86">
        <f>D286*C286</f>
        <v>0</v>
      </c>
      <c r="F286" s="86"/>
      <c r="G286" s="86"/>
      <c r="H286" s="86"/>
      <c r="I286" s="86"/>
      <c r="J286" s="86"/>
      <c r="K286" s="87"/>
      <c r="L286" s="239"/>
      <c r="M286" s="89"/>
      <c r="N286" s="105">
        <v>0.25</v>
      </c>
      <c r="O286" s="108">
        <f t="shared" si="9"/>
        <v>0</v>
      </c>
      <c r="R286" s="105"/>
      <c r="S286" s="105"/>
      <c r="T286" s="105"/>
      <c r="U286" s="105"/>
    </row>
    <row r="287" spans="1:45" hidden="1">
      <c r="A287" s="107">
        <v>13</v>
      </c>
      <c r="B287" s="10" t="s">
        <v>174</v>
      </c>
      <c r="C287" s="87">
        <v>1</v>
      </c>
      <c r="D287" s="86">
        <v>75</v>
      </c>
      <c r="E287" s="86">
        <f>D287*C287</f>
        <v>75</v>
      </c>
      <c r="F287" s="86">
        <v>600</v>
      </c>
      <c r="G287" s="86">
        <v>675</v>
      </c>
      <c r="H287" s="86">
        <v>1450</v>
      </c>
      <c r="I287" s="86" t="s">
        <v>215</v>
      </c>
      <c r="J287" s="86" t="s">
        <v>214</v>
      </c>
      <c r="K287" s="87">
        <v>1</v>
      </c>
      <c r="L287" s="239"/>
      <c r="M287" s="89"/>
      <c r="N287" s="105">
        <v>0.5</v>
      </c>
      <c r="O287" s="108">
        <f t="shared" si="9"/>
        <v>0.5</v>
      </c>
      <c r="R287" s="105"/>
      <c r="S287" s="105"/>
      <c r="T287" s="105"/>
      <c r="U287" s="105"/>
    </row>
    <row r="288" spans="1:45" hidden="1">
      <c r="A288" s="107">
        <v>14</v>
      </c>
      <c r="B288" s="10" t="s">
        <v>350</v>
      </c>
      <c r="C288" s="87">
        <v>1</v>
      </c>
      <c r="D288" s="86"/>
      <c r="E288" s="86"/>
      <c r="F288" s="86"/>
      <c r="G288" s="86"/>
      <c r="H288" s="86"/>
      <c r="I288" s="86"/>
      <c r="J288" s="86"/>
      <c r="K288" s="87">
        <v>1</v>
      </c>
      <c r="L288" s="239"/>
      <c r="M288" s="89"/>
      <c r="N288" s="105">
        <v>0.99</v>
      </c>
      <c r="O288" s="108">
        <f t="shared" si="9"/>
        <v>0.99</v>
      </c>
      <c r="Q288" s="176"/>
      <c r="R288" s="105"/>
      <c r="S288" s="105"/>
      <c r="T288" s="105"/>
      <c r="U288" s="105" t="s">
        <v>111</v>
      </c>
    </row>
    <row r="289" spans="1:45" s="73" customFormat="1" ht="20.6" hidden="1">
      <c r="A289" s="74"/>
      <c r="B289" s="113" t="s">
        <v>201</v>
      </c>
      <c r="C289" s="69"/>
      <c r="D289" s="67"/>
      <c r="E289" s="76"/>
      <c r="F289" s="76"/>
      <c r="G289" s="76"/>
      <c r="H289" s="76"/>
      <c r="I289" s="76"/>
      <c r="J289" s="76"/>
      <c r="K289" s="69"/>
      <c r="L289" s="275"/>
      <c r="M289" s="77"/>
      <c r="N289" s="65"/>
      <c r="O289" s="71"/>
      <c r="R289" s="65"/>
      <c r="S289" s="72"/>
      <c r="T289" s="65"/>
      <c r="U289" s="6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s="132" customFormat="1" hidden="1">
      <c r="A290" s="59">
        <v>1</v>
      </c>
      <c r="B290" s="115" t="s">
        <v>344</v>
      </c>
      <c r="C290" s="121"/>
      <c r="D290" s="121">
        <v>60</v>
      </c>
      <c r="E290" s="121">
        <f>D290*C290</f>
        <v>0</v>
      </c>
      <c r="F290" s="121">
        <v>593</v>
      </c>
      <c r="G290" s="121">
        <v>600</v>
      </c>
      <c r="H290" s="121">
        <v>670</v>
      </c>
      <c r="I290" s="121" t="s">
        <v>239</v>
      </c>
      <c r="J290" s="121" t="s">
        <v>240</v>
      </c>
      <c r="K290" s="121"/>
      <c r="L290" s="249"/>
      <c r="M290" s="128"/>
      <c r="N290" s="177"/>
      <c r="O290" s="178"/>
      <c r="P290" s="165"/>
      <c r="Q290" s="125"/>
      <c r="R290" s="120"/>
      <c r="S290" s="120"/>
      <c r="T290" s="120" t="s">
        <v>108</v>
      </c>
      <c r="U290" s="120" t="s">
        <v>100</v>
      </c>
    </row>
    <row r="291" spans="1:45" ht="31.75" hidden="1">
      <c r="A291" s="107"/>
      <c r="B291" s="10" t="s">
        <v>340</v>
      </c>
      <c r="C291" s="86"/>
      <c r="D291" s="86">
        <v>180</v>
      </c>
      <c r="E291" s="86">
        <f>D291*C291</f>
        <v>0</v>
      </c>
      <c r="F291" s="86">
        <v>508</v>
      </c>
      <c r="G291" s="86">
        <v>610</v>
      </c>
      <c r="H291" s="86">
        <v>1906</v>
      </c>
      <c r="I291" s="86" t="s">
        <v>216</v>
      </c>
      <c r="J291" s="86" t="s">
        <v>218</v>
      </c>
      <c r="K291" s="86"/>
      <c r="L291" s="239" t="s">
        <v>363</v>
      </c>
      <c r="M291" s="89"/>
      <c r="N291" s="96"/>
      <c r="O291" s="97"/>
      <c r="R291" s="105"/>
      <c r="S291" s="105"/>
      <c r="T291" s="105"/>
      <c r="U291" s="105"/>
    </row>
    <row r="292" spans="1:45" hidden="1">
      <c r="A292" s="107">
        <v>2</v>
      </c>
      <c r="B292" s="10" t="s">
        <v>341</v>
      </c>
      <c r="C292" s="91">
        <v>0</v>
      </c>
      <c r="D292" s="92"/>
      <c r="E292" s="92"/>
      <c r="F292" s="179">
        <v>0</v>
      </c>
      <c r="G292" s="179">
        <v>0</v>
      </c>
      <c r="H292" s="179">
        <v>0</v>
      </c>
      <c r="I292" s="179">
        <v>0</v>
      </c>
      <c r="J292" s="179">
        <v>0</v>
      </c>
      <c r="K292" s="91">
        <v>0</v>
      </c>
      <c r="L292" s="247" t="s">
        <v>277</v>
      </c>
      <c r="M292" s="180"/>
      <c r="N292" s="4"/>
      <c r="O292" s="108"/>
      <c r="R292" s="4"/>
      <c r="S292" s="4"/>
      <c r="T292" s="4"/>
      <c r="U292" s="4"/>
    </row>
    <row r="293" spans="1:45" hidden="1">
      <c r="A293" s="105">
        <v>3</v>
      </c>
      <c r="B293" s="10" t="s">
        <v>160</v>
      </c>
      <c r="C293" s="87">
        <v>1</v>
      </c>
      <c r="D293" s="86">
        <v>70</v>
      </c>
      <c r="E293" s="86">
        <f>D293*C293</f>
        <v>70</v>
      </c>
      <c r="F293" s="86"/>
      <c r="G293" s="86"/>
      <c r="H293" s="86"/>
      <c r="I293" s="86"/>
      <c r="J293" s="86"/>
      <c r="K293" s="87">
        <v>1</v>
      </c>
      <c r="L293" s="239">
        <v>1</v>
      </c>
      <c r="M293" s="89"/>
      <c r="N293" s="105"/>
      <c r="O293" s="108"/>
      <c r="R293" s="105"/>
      <c r="S293" s="105"/>
      <c r="T293" s="105"/>
      <c r="U293" s="105"/>
    </row>
    <row r="294" spans="1:45" hidden="1">
      <c r="A294" s="105">
        <v>4</v>
      </c>
      <c r="B294" s="10" t="s">
        <v>161</v>
      </c>
      <c r="C294" s="87">
        <v>1</v>
      </c>
      <c r="D294" s="86">
        <v>95</v>
      </c>
      <c r="E294" s="86">
        <f>D294*C294</f>
        <v>95</v>
      </c>
      <c r="F294" s="86"/>
      <c r="G294" s="86"/>
      <c r="H294" s="86"/>
      <c r="I294" s="86"/>
      <c r="J294" s="86"/>
      <c r="K294" s="87">
        <v>1</v>
      </c>
      <c r="L294" s="239">
        <v>1</v>
      </c>
      <c r="M294" s="89"/>
      <c r="N294" s="105">
        <v>0.5</v>
      </c>
      <c r="O294" s="108">
        <f>N294*K294</f>
        <v>0.5</v>
      </c>
      <c r="R294" s="105"/>
      <c r="S294" s="105"/>
      <c r="T294" s="105" t="s">
        <v>108</v>
      </c>
      <c r="U294" s="105" t="s">
        <v>100</v>
      </c>
    </row>
    <row r="295" spans="1:45" hidden="1">
      <c r="A295" s="105"/>
      <c r="B295" s="10"/>
      <c r="C295" s="87"/>
      <c r="D295" s="86"/>
      <c r="E295" s="86"/>
      <c r="F295" s="86"/>
      <c r="G295" s="86"/>
      <c r="H295" s="86"/>
      <c r="I295" s="86"/>
      <c r="J295" s="86"/>
      <c r="K295" s="87"/>
      <c r="L295" s="239"/>
      <c r="M295" s="89"/>
      <c r="N295" s="105"/>
      <c r="O295" s="108"/>
      <c r="R295" s="105"/>
      <c r="S295" s="105"/>
      <c r="T295" s="105"/>
      <c r="U295" s="105"/>
    </row>
    <row r="296" spans="1:45" s="73" customFormat="1" ht="20.6" hidden="1">
      <c r="A296" s="65"/>
      <c r="B296" s="112" t="s">
        <v>40</v>
      </c>
      <c r="C296" s="69"/>
      <c r="D296" s="67"/>
      <c r="E296" s="67"/>
      <c r="F296" s="67"/>
      <c r="G296" s="67"/>
      <c r="H296" s="67"/>
      <c r="I296" s="67"/>
      <c r="J296" s="67"/>
      <c r="K296" s="69"/>
      <c r="L296" s="269"/>
      <c r="M296" s="70"/>
      <c r="N296" s="95"/>
      <c r="O296" s="85"/>
      <c r="R296" s="65"/>
      <c r="S296" s="65"/>
      <c r="T296" s="65"/>
      <c r="U296" s="6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s="2" customFormat="1" hidden="1">
      <c r="A297" s="105">
        <v>1</v>
      </c>
      <c r="B297" s="4" t="s">
        <v>54</v>
      </c>
      <c r="C297" s="87">
        <v>1</v>
      </c>
      <c r="D297" s="92">
        <v>50</v>
      </c>
      <c r="E297" s="86">
        <f>D297*C297</f>
        <v>50</v>
      </c>
      <c r="F297" s="86">
        <v>475</v>
      </c>
      <c r="G297" s="86">
        <v>800</v>
      </c>
      <c r="H297" s="86" t="s">
        <v>28</v>
      </c>
      <c r="I297" s="86"/>
      <c r="J297" s="86" t="s">
        <v>270</v>
      </c>
      <c r="K297" s="87">
        <v>1</v>
      </c>
      <c r="L297" s="239"/>
      <c r="M297" s="89"/>
      <c r="N297" s="105">
        <v>0.5</v>
      </c>
      <c r="O297" s="108">
        <f>N297*K297</f>
        <v>0.5</v>
      </c>
      <c r="R297" s="107"/>
      <c r="S297" s="107"/>
      <c r="T297" s="107"/>
      <c r="U297" s="107"/>
    </row>
    <row r="298" spans="1:45" s="2" customFormat="1" hidden="1">
      <c r="A298" s="107">
        <v>2</v>
      </c>
      <c r="B298" s="4" t="s">
        <v>121</v>
      </c>
      <c r="C298" s="87">
        <v>1</v>
      </c>
      <c r="D298" s="92"/>
      <c r="E298" s="86"/>
      <c r="F298" s="86">
        <v>800</v>
      </c>
      <c r="G298" s="86">
        <v>800</v>
      </c>
      <c r="H298" s="92" t="s">
        <v>284</v>
      </c>
      <c r="I298" s="150" t="s">
        <v>254</v>
      </c>
      <c r="J298" s="150" t="s">
        <v>287</v>
      </c>
      <c r="K298" s="87">
        <v>1</v>
      </c>
      <c r="L298" s="239"/>
      <c r="M298" s="89"/>
      <c r="N298" s="103"/>
      <c r="O298" s="103"/>
      <c r="P298" s="60">
        <v>12</v>
      </c>
      <c r="Q298" s="97">
        <f>P298*K298</f>
        <v>12</v>
      </c>
      <c r="R298" s="107"/>
      <c r="S298" s="107"/>
      <c r="T298" s="107"/>
      <c r="U298" s="107"/>
    </row>
    <row r="299" spans="1:45" s="2" customFormat="1" hidden="1">
      <c r="A299" s="107" t="s">
        <v>5</v>
      </c>
      <c r="B299" s="4" t="s">
        <v>167</v>
      </c>
      <c r="C299" s="87">
        <v>1</v>
      </c>
      <c r="D299" s="92"/>
      <c r="E299" s="86"/>
      <c r="F299" s="86">
        <v>800</v>
      </c>
      <c r="G299" s="86">
        <v>800</v>
      </c>
      <c r="H299" s="86">
        <v>500</v>
      </c>
      <c r="I299" s="86"/>
      <c r="J299" s="86" t="s">
        <v>270</v>
      </c>
      <c r="K299" s="87">
        <v>1</v>
      </c>
      <c r="L299" s="239"/>
      <c r="M299" s="89"/>
      <c r="N299" s="103"/>
      <c r="O299" s="103"/>
      <c r="P299" s="107"/>
      <c r="Q299" s="108"/>
      <c r="R299" s="107"/>
      <c r="S299" s="107"/>
      <c r="T299" s="107"/>
      <c r="U299" s="107"/>
    </row>
    <row r="300" spans="1:45" s="2" customFormat="1" ht="58.3" hidden="1">
      <c r="A300" s="107">
        <v>3</v>
      </c>
      <c r="B300" s="4" t="s">
        <v>202</v>
      </c>
      <c r="C300" s="87">
        <v>1</v>
      </c>
      <c r="D300" s="92">
        <v>217</v>
      </c>
      <c r="E300" s="86">
        <f>D300*C300</f>
        <v>217</v>
      </c>
      <c r="F300" s="86">
        <v>800</v>
      </c>
      <c r="G300" s="86">
        <v>930</v>
      </c>
      <c r="H300" s="86">
        <v>850</v>
      </c>
      <c r="I300" s="86" t="s">
        <v>116</v>
      </c>
      <c r="J300" s="86">
        <v>391041</v>
      </c>
      <c r="K300" s="87">
        <v>1</v>
      </c>
      <c r="L300" s="239" t="s">
        <v>252</v>
      </c>
      <c r="M300" s="88" t="s">
        <v>332</v>
      </c>
      <c r="N300" s="103"/>
      <c r="O300" s="103"/>
      <c r="P300" s="107">
        <v>22</v>
      </c>
      <c r="Q300" s="108">
        <f>P300*K300</f>
        <v>22</v>
      </c>
      <c r="R300" s="107"/>
      <c r="S300" s="107"/>
      <c r="T300" s="107"/>
      <c r="U300" s="107"/>
    </row>
    <row r="301" spans="1:45" s="127" customFormat="1" hidden="1">
      <c r="A301" s="59" t="s">
        <v>49</v>
      </c>
      <c r="B301" s="116" t="s">
        <v>167</v>
      </c>
      <c r="C301" s="122"/>
      <c r="D301" s="152"/>
      <c r="E301" s="121"/>
      <c r="F301" s="121"/>
      <c r="G301" s="121"/>
      <c r="H301" s="121"/>
      <c r="I301" s="121"/>
      <c r="J301" s="121" t="s">
        <v>270</v>
      </c>
      <c r="K301" s="122"/>
      <c r="L301" s="249"/>
      <c r="M301" s="128"/>
      <c r="N301" s="126"/>
      <c r="O301" s="126"/>
      <c r="P301" s="59"/>
      <c r="Q301" s="125"/>
      <c r="R301" s="59"/>
      <c r="S301" s="59"/>
      <c r="T301" s="59"/>
      <c r="U301" s="59"/>
    </row>
    <row r="302" spans="1:45" s="2" customFormat="1" hidden="1">
      <c r="A302" s="195">
        <v>4</v>
      </c>
      <c r="B302" s="4" t="s">
        <v>127</v>
      </c>
      <c r="C302" s="87">
        <v>1</v>
      </c>
      <c r="D302" s="92">
        <v>76</v>
      </c>
      <c r="E302" s="86">
        <f>D302*C302</f>
        <v>76</v>
      </c>
      <c r="F302" s="86">
        <v>400</v>
      </c>
      <c r="G302" s="86">
        <v>750</v>
      </c>
      <c r="H302" s="86" t="s">
        <v>285</v>
      </c>
      <c r="I302" s="147" t="s">
        <v>254</v>
      </c>
      <c r="J302" s="147" t="s">
        <v>255</v>
      </c>
      <c r="K302" s="87">
        <v>1</v>
      </c>
      <c r="L302" s="239"/>
      <c r="M302" s="89"/>
      <c r="N302" s="103"/>
      <c r="O302" s="103"/>
      <c r="P302" s="60">
        <v>7.5</v>
      </c>
      <c r="Q302" s="97">
        <f>P302*K302</f>
        <v>7.5</v>
      </c>
      <c r="R302" s="107"/>
      <c r="S302" s="107"/>
      <c r="T302" s="107"/>
      <c r="U302" s="107"/>
    </row>
    <row r="303" spans="1:45" s="2" customFormat="1" hidden="1">
      <c r="A303" s="195" t="s">
        <v>46</v>
      </c>
      <c r="B303" s="4" t="s">
        <v>45</v>
      </c>
      <c r="C303" s="87">
        <v>1</v>
      </c>
      <c r="D303" s="92"/>
      <c r="E303" s="86"/>
      <c r="F303" s="86">
        <v>450</v>
      </c>
      <c r="G303" s="86">
        <v>800</v>
      </c>
      <c r="H303" s="86">
        <v>850</v>
      </c>
      <c r="I303" s="86"/>
      <c r="J303" s="86" t="s">
        <v>270</v>
      </c>
      <c r="K303" s="87">
        <v>1</v>
      </c>
      <c r="L303" s="239"/>
      <c r="M303" s="89"/>
      <c r="N303" s="107"/>
      <c r="O303" s="108"/>
      <c r="R303" s="107"/>
      <c r="S303" s="107"/>
      <c r="T303" s="107"/>
      <c r="U303" s="107"/>
    </row>
    <row r="304" spans="1:45" s="2" customFormat="1" hidden="1">
      <c r="A304" s="195">
        <v>5</v>
      </c>
      <c r="B304" s="4" t="s">
        <v>107</v>
      </c>
      <c r="C304" s="87">
        <v>1</v>
      </c>
      <c r="D304" s="92">
        <v>180</v>
      </c>
      <c r="E304" s="86">
        <f>D304*C304</f>
        <v>180</v>
      </c>
      <c r="F304" s="86">
        <v>2800</v>
      </c>
      <c r="G304" s="86">
        <v>1200</v>
      </c>
      <c r="H304" s="86">
        <v>600</v>
      </c>
      <c r="I304" s="86"/>
      <c r="J304" s="86"/>
      <c r="K304" s="87">
        <v>1</v>
      </c>
      <c r="L304" s="239"/>
      <c r="M304" s="89"/>
      <c r="N304" s="105">
        <v>0.55000000000000004</v>
      </c>
      <c r="O304" s="108">
        <f>N304*K304</f>
        <v>0.55000000000000004</v>
      </c>
      <c r="R304" s="107"/>
      <c r="S304" s="107"/>
      <c r="T304" s="107"/>
      <c r="U304" s="107"/>
    </row>
    <row r="305" spans="1:23" hidden="1">
      <c r="A305" s="195">
        <v>6</v>
      </c>
      <c r="B305" s="10" t="s">
        <v>385</v>
      </c>
      <c r="C305" s="87">
        <v>1</v>
      </c>
      <c r="D305" s="86">
        <v>135</v>
      </c>
      <c r="E305" s="86">
        <f>D305*C305</f>
        <v>135</v>
      </c>
      <c r="F305" s="86">
        <f>54/12*300</f>
        <v>1350</v>
      </c>
      <c r="G305" s="86">
        <f>28/12*300</f>
        <v>700</v>
      </c>
      <c r="H305" s="86" t="s">
        <v>2</v>
      </c>
      <c r="I305" s="86" t="s">
        <v>276</v>
      </c>
      <c r="J305" s="86" t="s">
        <v>278</v>
      </c>
      <c r="K305" s="87">
        <v>1</v>
      </c>
      <c r="L305" s="239" t="s">
        <v>244</v>
      </c>
      <c r="M305" s="89"/>
      <c r="N305" s="105">
        <v>1.5</v>
      </c>
      <c r="O305" s="108">
        <f>N305*K305</f>
        <v>1.5</v>
      </c>
      <c r="R305" s="105"/>
      <c r="S305" s="105"/>
      <c r="T305" s="105"/>
      <c r="U305" s="105"/>
    </row>
    <row r="306" spans="1:23" hidden="1">
      <c r="A306" s="195">
        <v>7</v>
      </c>
      <c r="B306" s="14" t="s">
        <v>402</v>
      </c>
      <c r="C306" s="87">
        <v>1</v>
      </c>
      <c r="D306" s="86"/>
      <c r="E306" s="86"/>
      <c r="F306" s="86">
        <v>450</v>
      </c>
      <c r="G306" s="86">
        <v>600</v>
      </c>
      <c r="H306" s="86" t="s">
        <v>0</v>
      </c>
      <c r="I306" s="86"/>
      <c r="J306" s="86" t="s">
        <v>270</v>
      </c>
      <c r="K306" s="87">
        <v>1</v>
      </c>
      <c r="L306" s="239"/>
      <c r="M306" s="89"/>
      <c r="N306" s="107"/>
      <c r="O306" s="108">
        <f>N306*K306</f>
        <v>0</v>
      </c>
      <c r="R306" s="105"/>
      <c r="S306" s="105"/>
      <c r="T306" s="105"/>
      <c r="U306" s="105"/>
    </row>
    <row r="307" spans="1:23" s="2" customFormat="1" hidden="1">
      <c r="A307" s="195">
        <v>8</v>
      </c>
      <c r="B307" s="4" t="s">
        <v>112</v>
      </c>
      <c r="C307" s="87">
        <v>1</v>
      </c>
      <c r="D307" s="92">
        <v>20</v>
      </c>
      <c r="E307" s="86">
        <f>D307*C307</f>
        <v>20</v>
      </c>
      <c r="F307" s="92">
        <v>450</v>
      </c>
      <c r="G307" s="93">
        <v>450</v>
      </c>
      <c r="H307" s="118" t="s">
        <v>295</v>
      </c>
      <c r="I307" s="86"/>
      <c r="J307" s="86" t="s">
        <v>270</v>
      </c>
      <c r="K307" s="87">
        <v>1</v>
      </c>
      <c r="L307" s="239"/>
      <c r="M307" s="89"/>
      <c r="N307" s="107"/>
      <c r="O307" s="106">
        <f>N307*C307</f>
        <v>0</v>
      </c>
      <c r="P307" s="107"/>
      <c r="Q307" s="108"/>
      <c r="R307" s="107" t="s">
        <v>108</v>
      </c>
      <c r="S307" s="107" t="s">
        <v>108</v>
      </c>
      <c r="T307" s="107"/>
      <c r="U307" s="107" t="s">
        <v>100</v>
      </c>
    </row>
    <row r="308" spans="1:23" hidden="1">
      <c r="A308" s="195">
        <v>9</v>
      </c>
      <c r="B308" s="10" t="s">
        <v>3</v>
      </c>
      <c r="C308" s="87">
        <v>1</v>
      </c>
      <c r="D308" s="86">
        <v>48</v>
      </c>
      <c r="E308" s="86">
        <f>D308*C308</f>
        <v>48</v>
      </c>
      <c r="F308" s="86">
        <v>600</v>
      </c>
      <c r="G308" s="86">
        <v>700</v>
      </c>
      <c r="H308" s="86" t="s">
        <v>0</v>
      </c>
      <c r="I308" s="86"/>
      <c r="J308" s="86" t="s">
        <v>270</v>
      </c>
      <c r="K308" s="87">
        <v>1</v>
      </c>
      <c r="L308" s="239"/>
      <c r="M308" s="89"/>
      <c r="N308" s="105"/>
      <c r="O308" s="108"/>
      <c r="R308" s="105" t="s">
        <v>108</v>
      </c>
      <c r="S308" s="105" t="s">
        <v>108</v>
      </c>
      <c r="T308" s="105"/>
      <c r="U308" s="105" t="s">
        <v>100</v>
      </c>
    </row>
    <row r="309" spans="1:23" hidden="1">
      <c r="A309" s="195" t="s">
        <v>309</v>
      </c>
      <c r="B309" s="10" t="s">
        <v>303</v>
      </c>
      <c r="C309" s="87">
        <v>1</v>
      </c>
      <c r="D309" s="86"/>
      <c r="E309" s="86"/>
      <c r="F309" s="204">
        <v>512</v>
      </c>
      <c r="G309" s="196">
        <v>400</v>
      </c>
      <c r="H309" s="196">
        <v>343</v>
      </c>
      <c r="I309" s="118" t="s">
        <v>365</v>
      </c>
      <c r="J309" s="144" t="s">
        <v>366</v>
      </c>
      <c r="K309" s="87">
        <v>1</v>
      </c>
      <c r="L309" s="239"/>
      <c r="M309" s="89"/>
      <c r="N309" s="105"/>
      <c r="O309" s="108"/>
      <c r="P309" s="1"/>
      <c r="Q309" s="1"/>
      <c r="R309" s="105"/>
      <c r="S309" s="105"/>
      <c r="T309" s="105"/>
      <c r="U309" s="105" t="s">
        <v>103</v>
      </c>
    </row>
    <row r="310" spans="1:23" hidden="1">
      <c r="A310" s="195">
        <v>10</v>
      </c>
      <c r="B310" s="14" t="s">
        <v>386</v>
      </c>
      <c r="C310" s="87">
        <v>1</v>
      </c>
      <c r="D310" s="86"/>
      <c r="E310" s="86"/>
      <c r="F310" s="204">
        <v>900</v>
      </c>
      <c r="G310" s="196">
        <v>700</v>
      </c>
      <c r="H310" s="199" t="s">
        <v>0</v>
      </c>
      <c r="I310" s="118"/>
      <c r="J310" s="86" t="s">
        <v>270</v>
      </c>
      <c r="K310" s="87">
        <v>1</v>
      </c>
      <c r="L310" s="239"/>
      <c r="M310" s="89"/>
      <c r="N310" s="197"/>
      <c r="O310" s="176"/>
      <c r="P310" s="1"/>
      <c r="Q310" s="1"/>
      <c r="R310" s="105"/>
      <c r="S310" s="105"/>
      <c r="T310" s="105"/>
      <c r="U310" s="105"/>
    </row>
    <row r="311" spans="1:23" s="2" customFormat="1" hidden="1">
      <c r="A311" s="195">
        <v>11</v>
      </c>
      <c r="B311" s="4" t="s">
        <v>60</v>
      </c>
      <c r="C311" s="87">
        <v>1</v>
      </c>
      <c r="D311" s="92">
        <v>28</v>
      </c>
      <c r="E311" s="86">
        <f>D311*C311</f>
        <v>28</v>
      </c>
      <c r="F311" s="86">
        <v>1500</v>
      </c>
      <c r="G311" s="86">
        <v>300</v>
      </c>
      <c r="H311" s="86">
        <v>375</v>
      </c>
      <c r="I311" s="86"/>
      <c r="J311" s="86" t="s">
        <v>270</v>
      </c>
      <c r="K311" s="87">
        <v>1</v>
      </c>
      <c r="L311" s="239"/>
      <c r="M311" s="89"/>
      <c r="N311" s="107"/>
      <c r="O311" s="108"/>
      <c r="R311" s="107"/>
      <c r="S311" s="107"/>
      <c r="T311" s="107"/>
      <c r="U311" s="107"/>
    </row>
    <row r="312" spans="1:23" hidden="1">
      <c r="A312" s="195">
        <v>12</v>
      </c>
      <c r="B312" s="10" t="s">
        <v>387</v>
      </c>
      <c r="C312" s="87">
        <v>1</v>
      </c>
      <c r="D312" s="86">
        <v>150</v>
      </c>
      <c r="E312" s="86">
        <f>D312*C312</f>
        <v>150</v>
      </c>
      <c r="F312" s="86">
        <f>27/12*300</f>
        <v>675</v>
      </c>
      <c r="G312" s="86">
        <f>32/12*300</f>
        <v>800</v>
      </c>
      <c r="H312" s="86">
        <f>79/12*300</f>
        <v>1975</v>
      </c>
      <c r="I312" s="86" t="s">
        <v>276</v>
      </c>
      <c r="J312" s="86" t="s">
        <v>289</v>
      </c>
      <c r="K312" s="87">
        <v>1</v>
      </c>
      <c r="L312" s="239" t="s">
        <v>244</v>
      </c>
      <c r="M312" s="89"/>
      <c r="N312" s="105">
        <v>0.6</v>
      </c>
      <c r="O312" s="108">
        <f>N312*K312</f>
        <v>0.6</v>
      </c>
      <c r="R312" s="105"/>
      <c r="S312" s="105"/>
      <c r="T312" s="105"/>
      <c r="U312" s="105"/>
    </row>
    <row r="313" spans="1:23" hidden="1">
      <c r="A313" s="195">
        <v>13</v>
      </c>
      <c r="B313" s="10" t="s">
        <v>130</v>
      </c>
      <c r="C313" s="87">
        <v>1</v>
      </c>
      <c r="D313" s="86">
        <v>150</v>
      </c>
      <c r="E313" s="86">
        <f>D313*C313</f>
        <v>150</v>
      </c>
      <c r="F313" s="86">
        <f>27/12*300</f>
        <v>675</v>
      </c>
      <c r="G313" s="86">
        <f>32/12*300</f>
        <v>800</v>
      </c>
      <c r="H313" s="86">
        <f>79/12*300</f>
        <v>1975</v>
      </c>
      <c r="I313" s="86" t="s">
        <v>276</v>
      </c>
      <c r="J313" s="86" t="s">
        <v>289</v>
      </c>
      <c r="K313" s="87">
        <v>1</v>
      </c>
      <c r="L313" s="239" t="s">
        <v>244</v>
      </c>
      <c r="M313" s="89"/>
      <c r="N313" s="105">
        <v>0.6</v>
      </c>
      <c r="O313" s="108">
        <f>N313*K313</f>
        <v>0.6</v>
      </c>
      <c r="R313" s="105"/>
      <c r="S313" s="105"/>
      <c r="T313" s="105"/>
      <c r="U313" s="105"/>
    </row>
    <row r="314" spans="1:23" hidden="1">
      <c r="A314" s="195">
        <v>14</v>
      </c>
      <c r="B314" s="16" t="s">
        <v>119</v>
      </c>
      <c r="C314" s="87">
        <v>1</v>
      </c>
      <c r="D314" s="86">
        <v>0.25</v>
      </c>
      <c r="E314" s="157">
        <f>D314*C314</f>
        <v>0.25</v>
      </c>
      <c r="F314" s="157"/>
      <c r="G314" s="157"/>
      <c r="H314" s="157"/>
      <c r="I314" s="157"/>
      <c r="J314" s="157" t="s">
        <v>300</v>
      </c>
      <c r="K314" s="87">
        <v>1</v>
      </c>
      <c r="L314" s="272"/>
      <c r="M314" s="158"/>
      <c r="N314" s="105">
        <v>0.25</v>
      </c>
      <c r="O314" s="108">
        <f>N314*K314</f>
        <v>0.25</v>
      </c>
      <c r="R314" s="3"/>
      <c r="S314" s="3"/>
      <c r="T314" s="1"/>
      <c r="U314" s="1"/>
    </row>
    <row r="315" spans="1:23" ht="87.45" hidden="1">
      <c r="A315" s="195">
        <v>15</v>
      </c>
      <c r="B315" s="10" t="s">
        <v>171</v>
      </c>
      <c r="C315" s="87">
        <v>1</v>
      </c>
      <c r="D315" s="86"/>
      <c r="E315" s="86"/>
      <c r="F315" s="86">
        <v>576</v>
      </c>
      <c r="G315" s="86">
        <v>604</v>
      </c>
      <c r="H315" s="86">
        <v>820</v>
      </c>
      <c r="I315" s="86" t="s">
        <v>235</v>
      </c>
      <c r="J315" s="86" t="s">
        <v>248</v>
      </c>
      <c r="K315" s="87">
        <v>1</v>
      </c>
      <c r="L315" s="239"/>
      <c r="M315" s="88" t="s">
        <v>331</v>
      </c>
      <c r="P315" s="105">
        <v>5.9</v>
      </c>
      <c r="Q315" s="108">
        <f>P315*K315</f>
        <v>5.9</v>
      </c>
      <c r="R315" s="105" t="s">
        <v>99</v>
      </c>
      <c r="S315" s="105"/>
      <c r="T315" s="105"/>
      <c r="U315" s="105" t="s">
        <v>100</v>
      </c>
    </row>
    <row r="316" spans="1:23" s="132" customFormat="1" hidden="1">
      <c r="A316" s="195" t="s">
        <v>388</v>
      </c>
      <c r="B316" s="115" t="s">
        <v>167</v>
      </c>
      <c r="C316" s="122">
        <v>1</v>
      </c>
      <c r="D316" s="121"/>
      <c r="E316" s="121"/>
      <c r="F316" s="211"/>
      <c r="G316" s="212"/>
      <c r="H316" s="212"/>
      <c r="I316" s="130" t="s">
        <v>365</v>
      </c>
      <c r="J316" s="212" t="s">
        <v>366</v>
      </c>
      <c r="K316" s="122">
        <v>1</v>
      </c>
      <c r="L316" s="249"/>
      <c r="M316" s="128"/>
      <c r="N316" s="120"/>
      <c r="O316" s="125"/>
      <c r="R316" s="120"/>
      <c r="S316" s="120"/>
      <c r="T316" s="120"/>
      <c r="U316" s="120" t="s">
        <v>103</v>
      </c>
    </row>
    <row r="317" spans="1:23" s="2" customFormat="1" ht="31.75" hidden="1">
      <c r="A317" s="195">
        <v>16</v>
      </c>
      <c r="B317" s="4" t="s">
        <v>405</v>
      </c>
      <c r="C317" s="87">
        <v>1</v>
      </c>
      <c r="D317" s="92"/>
      <c r="E317" s="86"/>
      <c r="F317" s="86">
        <v>1600</v>
      </c>
      <c r="G317" s="86">
        <v>750</v>
      </c>
      <c r="H317" s="86" t="s">
        <v>0</v>
      </c>
      <c r="I317" s="86"/>
      <c r="J317" s="86" t="s">
        <v>270</v>
      </c>
      <c r="K317" s="87">
        <v>1</v>
      </c>
      <c r="L317" s="239"/>
      <c r="M317" s="89"/>
      <c r="N317" s="107"/>
      <c r="O317" s="108"/>
      <c r="R317" s="107" t="s">
        <v>108</v>
      </c>
      <c r="S317" s="107" t="s">
        <v>108</v>
      </c>
      <c r="T317" s="107"/>
      <c r="U317" s="107" t="s">
        <v>100</v>
      </c>
      <c r="V317" s="11"/>
      <c r="W317" s="11"/>
    </row>
    <row r="318" spans="1:23" hidden="1">
      <c r="A318" s="195" t="s">
        <v>304</v>
      </c>
      <c r="B318" s="10" t="s">
        <v>303</v>
      </c>
      <c r="C318" s="87">
        <v>1</v>
      </c>
      <c r="D318" s="86"/>
      <c r="E318" s="86"/>
      <c r="F318" s="213">
        <v>612</v>
      </c>
      <c r="G318" s="1">
        <v>437</v>
      </c>
      <c r="H318" s="214">
        <v>412</v>
      </c>
      <c r="I318" s="118" t="s">
        <v>365</v>
      </c>
      <c r="J318" s="144" t="s">
        <v>369</v>
      </c>
      <c r="K318" s="87">
        <v>1</v>
      </c>
      <c r="L318" s="239"/>
      <c r="M318" s="89"/>
      <c r="N318" s="105"/>
      <c r="O318" s="108"/>
      <c r="P318" s="1"/>
      <c r="Q318" s="1"/>
      <c r="R318" s="105"/>
      <c r="S318" s="105"/>
      <c r="T318" s="105"/>
      <c r="U318" s="105" t="s">
        <v>103</v>
      </c>
    </row>
    <row r="319" spans="1:23" hidden="1">
      <c r="A319" s="195" t="s">
        <v>403</v>
      </c>
      <c r="B319" s="10" t="s">
        <v>404</v>
      </c>
      <c r="C319" s="87">
        <v>1</v>
      </c>
      <c r="D319" s="86">
        <v>48</v>
      </c>
      <c r="E319" s="86">
        <f>D319*C319</f>
        <v>48</v>
      </c>
      <c r="F319" s="86">
        <v>600</v>
      </c>
      <c r="G319" s="86">
        <v>700</v>
      </c>
      <c r="H319" s="86" t="s">
        <v>0</v>
      </c>
      <c r="I319" s="86"/>
      <c r="J319" s="86" t="s">
        <v>270</v>
      </c>
      <c r="K319" s="87">
        <v>1</v>
      </c>
      <c r="L319" s="239"/>
      <c r="M319" s="89"/>
      <c r="N319" s="105"/>
      <c r="O319" s="108"/>
      <c r="R319" s="105" t="s">
        <v>108</v>
      </c>
      <c r="S319" s="105" t="s">
        <v>108</v>
      </c>
      <c r="T319" s="105"/>
      <c r="U319" s="105" t="s">
        <v>100</v>
      </c>
    </row>
    <row r="320" spans="1:23" hidden="1">
      <c r="A320" s="200">
        <v>17</v>
      </c>
      <c r="B320" s="25" t="s">
        <v>148</v>
      </c>
      <c r="C320" s="182">
        <v>1</v>
      </c>
      <c r="D320" s="209"/>
      <c r="E320" s="181" t="s">
        <v>189</v>
      </c>
      <c r="F320" s="181"/>
      <c r="G320" s="181"/>
      <c r="H320" s="181"/>
      <c r="I320" s="181"/>
      <c r="J320" s="181"/>
      <c r="K320" s="182">
        <v>1</v>
      </c>
      <c r="L320" s="276"/>
      <c r="M320" s="183"/>
      <c r="N320" s="104"/>
      <c r="O320" s="108"/>
      <c r="R320" s="104" t="s">
        <v>108</v>
      </c>
      <c r="S320" s="108" t="s">
        <v>108</v>
      </c>
      <c r="T320" s="26"/>
      <c r="U320" s="2"/>
    </row>
    <row r="321" spans="1:45" s="73" customFormat="1" ht="20.6" hidden="1">
      <c r="A321" s="65"/>
      <c r="B321" s="112" t="s">
        <v>178</v>
      </c>
      <c r="C321" s="69"/>
      <c r="D321" s="67"/>
      <c r="E321" s="67"/>
      <c r="F321" s="67"/>
      <c r="G321" s="67"/>
      <c r="H321" s="67"/>
      <c r="I321" s="67"/>
      <c r="J321" s="67"/>
      <c r="K321" s="69"/>
      <c r="L321" s="269"/>
      <c r="M321" s="70"/>
      <c r="N321" s="65"/>
      <c r="O321" s="71"/>
      <c r="R321" s="65"/>
      <c r="S321" s="65"/>
      <c r="T321" s="65"/>
      <c r="U321" s="6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s="188" customFormat="1" hidden="1">
      <c r="A322" s="185">
        <v>1</v>
      </c>
      <c r="B322" s="184" t="s">
        <v>167</v>
      </c>
      <c r="C322" s="189">
        <v>0</v>
      </c>
      <c r="D322" s="210">
        <v>75</v>
      </c>
      <c r="E322" s="210">
        <f>D322*C322</f>
        <v>0</v>
      </c>
      <c r="F322" s="189">
        <v>0</v>
      </c>
      <c r="G322" s="189">
        <v>0</v>
      </c>
      <c r="H322" s="189">
        <v>0</v>
      </c>
      <c r="I322" s="189">
        <v>0</v>
      </c>
      <c r="J322" s="189">
        <v>0</v>
      </c>
      <c r="K322" s="189">
        <v>0</v>
      </c>
      <c r="L322" s="248" t="s">
        <v>277</v>
      </c>
      <c r="M322" s="190"/>
      <c r="N322" s="185"/>
      <c r="O322" s="186"/>
      <c r="P322" s="187"/>
      <c r="Q322" s="186"/>
      <c r="R322" s="185"/>
      <c r="S322" s="185"/>
      <c r="T322" s="185"/>
      <c r="U322" s="185"/>
    </row>
    <row r="323" spans="1:45" hidden="1">
      <c r="A323" s="107">
        <v>2</v>
      </c>
      <c r="B323" s="10" t="s">
        <v>179</v>
      </c>
      <c r="C323" s="87">
        <v>1</v>
      </c>
      <c r="D323" s="86"/>
      <c r="E323" s="86"/>
      <c r="F323" s="86"/>
      <c r="G323" s="86"/>
      <c r="H323" s="86"/>
      <c r="I323" s="86"/>
      <c r="J323" s="86"/>
      <c r="K323" s="87">
        <v>1</v>
      </c>
      <c r="L323" s="239"/>
      <c r="M323" s="89"/>
      <c r="N323" s="105">
        <v>0.5</v>
      </c>
      <c r="O323" s="108">
        <f>N323*K323</f>
        <v>0.5</v>
      </c>
      <c r="R323" s="107"/>
      <c r="S323" s="105"/>
      <c r="T323" s="105" t="s">
        <v>108</v>
      </c>
      <c r="U323" s="105" t="s">
        <v>100</v>
      </c>
    </row>
    <row r="324" spans="1:45" hidden="1">
      <c r="A324" s="105" t="s">
        <v>5</v>
      </c>
      <c r="B324" s="10" t="s">
        <v>160</v>
      </c>
      <c r="C324" s="87">
        <v>2</v>
      </c>
      <c r="D324" s="86">
        <v>70</v>
      </c>
      <c r="E324" s="86">
        <f t="shared" ref="E324:E330" si="10">D324*C324</f>
        <v>140</v>
      </c>
      <c r="F324" s="86"/>
      <c r="G324" s="86"/>
      <c r="H324" s="86"/>
      <c r="I324" s="86"/>
      <c r="J324" s="86"/>
      <c r="K324" s="87">
        <v>2</v>
      </c>
      <c r="L324" s="239"/>
      <c r="M324" s="89"/>
      <c r="N324" s="105"/>
      <c r="O324" s="108"/>
      <c r="R324" s="105"/>
      <c r="S324" s="105"/>
      <c r="T324" s="105"/>
      <c r="U324" s="105"/>
    </row>
    <row r="325" spans="1:45" hidden="1">
      <c r="A325" s="105">
        <v>3</v>
      </c>
      <c r="B325" s="10" t="s">
        <v>181</v>
      </c>
      <c r="C325" s="87">
        <v>1</v>
      </c>
      <c r="D325" s="86">
        <v>60</v>
      </c>
      <c r="E325" s="86">
        <f t="shared" si="10"/>
        <v>60</v>
      </c>
      <c r="F325" s="86">
        <v>593</v>
      </c>
      <c r="G325" s="86">
        <v>600</v>
      </c>
      <c r="H325" s="86">
        <v>670</v>
      </c>
      <c r="I325" s="86" t="s">
        <v>239</v>
      </c>
      <c r="J325" s="86" t="s">
        <v>240</v>
      </c>
      <c r="K325" s="87">
        <v>1</v>
      </c>
      <c r="L325" s="239"/>
      <c r="M325" s="89"/>
      <c r="N325" s="96">
        <v>2.8</v>
      </c>
      <c r="O325" s="97">
        <f>N325*K325</f>
        <v>2.8</v>
      </c>
      <c r="R325" s="105"/>
      <c r="S325" s="105"/>
      <c r="T325" s="105" t="s">
        <v>108</v>
      </c>
      <c r="U325" s="105" t="s">
        <v>100</v>
      </c>
    </row>
    <row r="326" spans="1:45" s="132" customFormat="1" hidden="1">
      <c r="A326" s="120">
        <v>4</v>
      </c>
      <c r="B326" s="115" t="s">
        <v>371</v>
      </c>
      <c r="C326" s="122"/>
      <c r="D326" s="121">
        <v>80</v>
      </c>
      <c r="E326" s="121">
        <f t="shared" si="10"/>
        <v>0</v>
      </c>
      <c r="F326" s="121">
        <v>316</v>
      </c>
      <c r="G326" s="121">
        <v>316</v>
      </c>
      <c r="H326" s="121"/>
      <c r="I326" s="121" t="s">
        <v>203</v>
      </c>
      <c r="J326" s="191" t="s">
        <v>310</v>
      </c>
      <c r="K326" s="122"/>
      <c r="L326" s="249"/>
      <c r="M326" s="128"/>
      <c r="N326" s="120"/>
      <c r="O326" s="125">
        <f>N326*K326</f>
        <v>0</v>
      </c>
      <c r="P326" s="165"/>
      <c r="Q326" s="125"/>
      <c r="R326" s="120"/>
      <c r="S326" s="120"/>
      <c r="T326" s="120"/>
      <c r="U326" s="120" t="s">
        <v>100</v>
      </c>
    </row>
    <row r="327" spans="1:45" s="132" customFormat="1" hidden="1">
      <c r="A327" s="120">
        <v>5</v>
      </c>
      <c r="B327" s="115" t="s">
        <v>372</v>
      </c>
      <c r="C327" s="122"/>
      <c r="D327" s="121">
        <v>60</v>
      </c>
      <c r="E327" s="121">
        <f t="shared" si="10"/>
        <v>0</v>
      </c>
      <c r="F327" s="121"/>
      <c r="G327" s="121"/>
      <c r="H327" s="121"/>
      <c r="I327" s="121"/>
      <c r="J327" s="121" t="s">
        <v>270</v>
      </c>
      <c r="K327" s="122"/>
      <c r="L327" s="249"/>
      <c r="M327" s="128"/>
      <c r="N327" s="120"/>
      <c r="O327" s="125">
        <f>N327*K327</f>
        <v>0</v>
      </c>
      <c r="P327" s="165"/>
      <c r="Q327" s="125"/>
      <c r="R327" s="120"/>
      <c r="S327" s="120"/>
      <c r="T327" s="120"/>
      <c r="U327" s="120" t="s">
        <v>100</v>
      </c>
    </row>
    <row r="328" spans="1:45" hidden="1">
      <c r="A328" s="105">
        <v>6</v>
      </c>
      <c r="B328" s="10" t="s">
        <v>167</v>
      </c>
      <c r="C328" s="87">
        <v>0</v>
      </c>
      <c r="D328" s="86">
        <v>12</v>
      </c>
      <c r="E328" s="86">
        <f t="shared" si="10"/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277"/>
      <c r="M328" s="160"/>
      <c r="N328" s="105"/>
      <c r="O328" s="108"/>
      <c r="R328" s="105"/>
      <c r="S328" s="105"/>
      <c r="T328" s="105"/>
      <c r="U328" s="105"/>
    </row>
    <row r="329" spans="1:45" hidden="1">
      <c r="A329" s="105">
        <v>7</v>
      </c>
      <c r="B329" s="10" t="s">
        <v>204</v>
      </c>
      <c r="C329" s="87">
        <v>1</v>
      </c>
      <c r="D329" s="86">
        <v>40</v>
      </c>
      <c r="E329" s="86">
        <f t="shared" si="10"/>
        <v>40</v>
      </c>
      <c r="F329" s="86"/>
      <c r="G329" s="86"/>
      <c r="H329" s="86"/>
      <c r="I329" s="86"/>
      <c r="J329" s="86"/>
      <c r="K329" s="87">
        <v>1</v>
      </c>
      <c r="L329" s="239"/>
      <c r="M329" s="89"/>
      <c r="N329" s="105">
        <v>0.99</v>
      </c>
      <c r="O329" s="108">
        <f>N329*K329</f>
        <v>0.99</v>
      </c>
      <c r="R329" s="105"/>
      <c r="S329" s="105"/>
      <c r="T329" s="105"/>
      <c r="U329" s="105"/>
    </row>
    <row r="330" spans="1:45" hidden="1">
      <c r="A330" s="105">
        <v>8</v>
      </c>
      <c r="B330" s="10" t="s">
        <v>167</v>
      </c>
      <c r="C330" s="87">
        <v>0</v>
      </c>
      <c r="D330" s="86">
        <v>53</v>
      </c>
      <c r="E330" s="86">
        <f t="shared" si="10"/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87">
        <v>0</v>
      </c>
      <c r="L330" s="239">
        <v>0</v>
      </c>
      <c r="M330" s="89"/>
      <c r="N330" s="105"/>
      <c r="O330" s="108"/>
      <c r="R330" s="105"/>
      <c r="S330" s="105"/>
      <c r="T330" s="105"/>
      <c r="U330" s="105"/>
    </row>
    <row r="331" spans="1:45" ht="29.15" hidden="1">
      <c r="B331" s="100" t="s">
        <v>342</v>
      </c>
      <c r="C331" s="22"/>
      <c r="F331" s="167"/>
      <c r="G331" s="22"/>
      <c r="H331" s="22"/>
      <c r="I331" s="22"/>
      <c r="J331" s="22"/>
      <c r="K331" s="22"/>
      <c r="L331" s="101"/>
      <c r="M331" s="102" t="s">
        <v>345</v>
      </c>
      <c r="N331" s="1"/>
      <c r="O331" s="1"/>
      <c r="P331" s="1"/>
      <c r="Q331" s="1"/>
      <c r="R331" s="1"/>
      <c r="S331" s="1"/>
      <c r="T331" s="1"/>
      <c r="U331" s="1"/>
    </row>
    <row r="332" spans="1:45" hidden="1">
      <c r="A332" s="22">
        <v>1</v>
      </c>
      <c r="B332" s="1" t="s">
        <v>384</v>
      </c>
      <c r="C332" s="22">
        <v>1</v>
      </c>
      <c r="F332" s="167"/>
      <c r="G332" s="22"/>
      <c r="H332" s="22"/>
      <c r="I332" s="22"/>
      <c r="J332" s="22"/>
      <c r="K332" s="22"/>
      <c r="L332" s="101"/>
      <c r="M332" s="101"/>
      <c r="N332" s="1"/>
      <c r="O332" s="1"/>
      <c r="P332" s="1"/>
      <c r="Q332" s="1"/>
      <c r="R332" s="1"/>
      <c r="S332" s="1"/>
      <c r="T332" s="1"/>
      <c r="U332" s="1"/>
    </row>
    <row r="333" spans="1:45" hidden="1">
      <c r="A333" s="216"/>
      <c r="B333" s="217"/>
      <c r="C333" s="218"/>
      <c r="D333" s="219"/>
      <c r="E333" s="219"/>
      <c r="F333" s="219"/>
      <c r="G333" s="219"/>
      <c r="H333" s="219"/>
      <c r="I333" s="219"/>
      <c r="J333" s="219"/>
      <c r="K333" s="218"/>
      <c r="L333" s="278"/>
      <c r="M333" s="220"/>
      <c r="N333" s="221"/>
      <c r="O333" s="222"/>
      <c r="Q333" s="222"/>
      <c r="R333" s="223"/>
      <c r="S333" s="223"/>
      <c r="T333" s="223"/>
      <c r="U333" s="223"/>
    </row>
    <row r="334" spans="1:45" s="99" customFormat="1" ht="30.9">
      <c r="A334" s="224" t="s">
        <v>180</v>
      </c>
      <c r="B334" s="225"/>
      <c r="C334" s="226"/>
      <c r="D334" s="227"/>
      <c r="E334" s="227"/>
      <c r="F334" s="227"/>
      <c r="G334" s="227"/>
      <c r="H334" s="227"/>
      <c r="I334" s="227"/>
      <c r="J334" s="227"/>
      <c r="K334" s="226"/>
      <c r="L334" s="250"/>
      <c r="M334" s="228"/>
      <c r="N334" s="225"/>
      <c r="O334" s="85"/>
      <c r="P334" s="95"/>
      <c r="Q334" s="85"/>
      <c r="R334" s="225"/>
      <c r="S334" s="225"/>
      <c r="T334" s="225"/>
      <c r="U334" s="225"/>
    </row>
    <row r="335" spans="1:45" s="73" customFormat="1" ht="20.6">
      <c r="A335" s="65"/>
      <c r="B335" s="113" t="s">
        <v>18</v>
      </c>
      <c r="C335" s="69"/>
      <c r="D335" s="67"/>
      <c r="E335" s="67"/>
      <c r="F335" s="67"/>
      <c r="G335" s="67"/>
      <c r="H335" s="67"/>
      <c r="I335" s="67"/>
      <c r="J335" s="67"/>
      <c r="K335" s="69"/>
      <c r="L335" s="269"/>
      <c r="M335" s="70"/>
      <c r="N335" s="65"/>
      <c r="O335" s="71"/>
      <c r="P335" s="72"/>
      <c r="Q335" s="72"/>
      <c r="R335" s="65"/>
      <c r="S335" s="65"/>
      <c r="T335" s="65"/>
      <c r="U335" s="6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72.900000000000006">
      <c r="A336" s="198">
        <v>1</v>
      </c>
      <c r="B336" s="10" t="s">
        <v>175</v>
      </c>
      <c r="C336" s="105">
        <v>2</v>
      </c>
      <c r="D336" s="105">
        <v>100</v>
      </c>
      <c r="E336" s="105">
        <f>D336*C336</f>
        <v>200</v>
      </c>
      <c r="F336" s="105">
        <v>436</v>
      </c>
      <c r="G336" s="105">
        <v>534</v>
      </c>
      <c r="H336" s="105">
        <v>700</v>
      </c>
      <c r="I336" s="105" t="s">
        <v>427</v>
      </c>
      <c r="J336" s="105" t="s">
        <v>245</v>
      </c>
      <c r="K336" s="87"/>
      <c r="L336" s="239"/>
      <c r="M336" s="88" t="s">
        <v>333</v>
      </c>
      <c r="N336" s="105">
        <v>2.1</v>
      </c>
      <c r="O336" s="108">
        <f>N336*K336</f>
        <v>0</v>
      </c>
      <c r="P336" s="105"/>
      <c r="R336" s="105" t="s">
        <v>99</v>
      </c>
      <c r="S336" s="105"/>
      <c r="T336" s="105"/>
      <c r="U336" s="105" t="s">
        <v>111</v>
      </c>
    </row>
    <row r="337" spans="1:23" s="2" customFormat="1">
      <c r="A337" s="195">
        <v>2</v>
      </c>
      <c r="B337" s="10" t="s">
        <v>176</v>
      </c>
      <c r="C337" s="105">
        <v>2</v>
      </c>
      <c r="D337" s="105">
        <v>45</v>
      </c>
      <c r="E337" s="105">
        <f t="shared" ref="E337" si="11">D337*C337</f>
        <v>90</v>
      </c>
      <c r="F337" s="105">
        <v>500</v>
      </c>
      <c r="G337" s="105">
        <v>580</v>
      </c>
      <c r="H337" s="105">
        <v>750</v>
      </c>
      <c r="I337" s="105" t="s">
        <v>242</v>
      </c>
      <c r="J337" s="105" t="s">
        <v>243</v>
      </c>
      <c r="K337" s="87"/>
      <c r="L337" s="239"/>
      <c r="M337" s="89"/>
      <c r="N337" s="105">
        <v>0.5</v>
      </c>
      <c r="O337" s="108">
        <f>N337*K337</f>
        <v>0</v>
      </c>
      <c r="P337" s="103"/>
      <c r="Q337" s="103"/>
      <c r="R337" s="105"/>
      <c r="S337" s="105"/>
      <c r="T337" s="105" t="s">
        <v>99</v>
      </c>
      <c r="U337" s="105" t="s">
        <v>111</v>
      </c>
    </row>
    <row r="338" spans="1:23">
      <c r="A338" s="195">
        <v>3</v>
      </c>
      <c r="B338" s="10" t="s">
        <v>172</v>
      </c>
      <c r="C338" s="105">
        <v>1</v>
      </c>
      <c r="D338" s="105">
        <v>0.8</v>
      </c>
      <c r="E338" s="106">
        <v>0.8</v>
      </c>
      <c r="F338" s="105">
        <v>750</v>
      </c>
      <c r="G338" s="105">
        <v>550</v>
      </c>
      <c r="H338" s="105">
        <v>750</v>
      </c>
      <c r="I338" s="106"/>
      <c r="J338" s="106"/>
      <c r="K338" s="87"/>
      <c r="L338" s="272"/>
      <c r="M338" s="158"/>
      <c r="N338" s="105">
        <v>1.3</v>
      </c>
      <c r="O338" s="108">
        <f>N338*K338</f>
        <v>0</v>
      </c>
      <c r="P338" s="105"/>
      <c r="R338" s="105"/>
      <c r="S338" s="105"/>
      <c r="T338" s="105"/>
      <c r="U338" s="105"/>
    </row>
    <row r="339" spans="1:23" s="2" customFormat="1">
      <c r="A339" s="195">
        <v>4</v>
      </c>
      <c r="B339" s="10" t="s">
        <v>187</v>
      </c>
      <c r="C339" s="105">
        <v>1</v>
      </c>
      <c r="D339" s="107">
        <v>8</v>
      </c>
      <c r="E339" s="105">
        <f>D339*C339</f>
        <v>8</v>
      </c>
      <c r="F339" s="105">
        <v>600</v>
      </c>
      <c r="G339" s="105">
        <v>200</v>
      </c>
      <c r="H339" s="105">
        <v>350</v>
      </c>
      <c r="I339" s="105" t="s">
        <v>276</v>
      </c>
      <c r="J339" s="105"/>
      <c r="K339" s="87"/>
      <c r="L339" s="239"/>
      <c r="M339" s="89"/>
      <c r="N339" s="107"/>
      <c r="O339" s="108"/>
      <c r="P339" s="103"/>
      <c r="Q339" s="103"/>
      <c r="R339" s="107"/>
      <c r="S339" s="107"/>
      <c r="T339" s="107"/>
      <c r="U339" s="105" t="s">
        <v>100</v>
      </c>
      <c r="V339" s="11"/>
      <c r="W339" s="11"/>
    </row>
    <row r="340" spans="1:23" ht="31.75">
      <c r="A340" s="198">
        <v>5</v>
      </c>
      <c r="B340" s="10" t="s">
        <v>353</v>
      </c>
      <c r="C340" s="105">
        <v>2</v>
      </c>
      <c r="D340" s="105">
        <v>10</v>
      </c>
      <c r="E340" s="105">
        <f>D340*C340</f>
        <v>20</v>
      </c>
      <c r="F340" s="107">
        <v>450</v>
      </c>
      <c r="G340" s="107">
        <v>450</v>
      </c>
      <c r="H340" s="107">
        <v>200</v>
      </c>
      <c r="I340" s="107" t="s">
        <v>354</v>
      </c>
      <c r="J340" s="107" t="s">
        <v>355</v>
      </c>
      <c r="K340" s="87"/>
      <c r="L340" s="239"/>
      <c r="M340" s="89"/>
      <c r="N340" s="105"/>
      <c r="O340" s="108"/>
      <c r="P340" s="105"/>
      <c r="R340" s="105" t="s">
        <v>108</v>
      </c>
      <c r="S340" s="105"/>
      <c r="T340" s="105"/>
      <c r="U340" s="105" t="s">
        <v>100</v>
      </c>
    </row>
    <row r="341" spans="1:23">
      <c r="A341" s="195">
        <v>6</v>
      </c>
      <c r="B341" s="10" t="s">
        <v>75</v>
      </c>
      <c r="C341" s="105">
        <v>1</v>
      </c>
      <c r="D341" s="105">
        <v>100</v>
      </c>
      <c r="E341" s="105">
        <f>D341*C341</f>
        <v>100</v>
      </c>
      <c r="F341" s="105">
        <v>650</v>
      </c>
      <c r="G341" s="105" t="s">
        <v>76</v>
      </c>
      <c r="H341" s="105">
        <v>850</v>
      </c>
      <c r="I341" s="105"/>
      <c r="J341" s="105" t="s">
        <v>270</v>
      </c>
      <c r="K341" s="87"/>
      <c r="L341" s="239"/>
      <c r="M341" s="89"/>
      <c r="N341" s="105"/>
      <c r="O341" s="108"/>
      <c r="P341" s="105"/>
      <c r="R341" s="105"/>
      <c r="S341" s="105"/>
      <c r="T341" s="105"/>
      <c r="U341" s="105" t="s">
        <v>100</v>
      </c>
    </row>
    <row r="342" spans="1:23">
      <c r="A342" s="195">
        <v>7</v>
      </c>
      <c r="B342" s="10" t="s">
        <v>173</v>
      </c>
      <c r="C342" s="105">
        <v>1</v>
      </c>
      <c r="D342" s="105">
        <v>9</v>
      </c>
      <c r="E342" s="105">
        <f>D342*C342</f>
        <v>9</v>
      </c>
      <c r="F342" s="105">
        <v>290</v>
      </c>
      <c r="G342" s="105">
        <v>260</v>
      </c>
      <c r="H342" s="105">
        <v>420</v>
      </c>
      <c r="I342" s="105" t="s">
        <v>212</v>
      </c>
      <c r="J342" s="105" t="s">
        <v>213</v>
      </c>
      <c r="K342" s="87"/>
      <c r="L342" s="239"/>
      <c r="M342" s="89"/>
      <c r="N342" s="105">
        <v>1.3</v>
      </c>
      <c r="O342" s="108">
        <f t="shared" ref="O342:O349" si="12">N342*K342</f>
        <v>0</v>
      </c>
      <c r="P342" s="105"/>
      <c r="R342" s="105"/>
      <c r="S342" s="105"/>
      <c r="T342" s="105"/>
      <c r="U342" s="105"/>
    </row>
    <row r="343" spans="1:23">
      <c r="A343" s="195">
        <v>8</v>
      </c>
      <c r="B343" s="10" t="s">
        <v>350</v>
      </c>
      <c r="C343" s="105">
        <v>1</v>
      </c>
      <c r="D343" s="105"/>
      <c r="E343" s="105"/>
      <c r="F343" s="105">
        <v>600</v>
      </c>
      <c r="G343" s="105">
        <v>300</v>
      </c>
      <c r="H343" s="105">
        <v>350</v>
      </c>
      <c r="I343" s="105"/>
      <c r="J343" s="105"/>
      <c r="K343" s="87"/>
      <c r="L343" s="239"/>
      <c r="M343" s="89"/>
      <c r="N343" s="105">
        <v>0.99</v>
      </c>
      <c r="O343" s="108">
        <f t="shared" si="12"/>
        <v>0</v>
      </c>
      <c r="P343" s="105"/>
      <c r="R343" s="105"/>
      <c r="S343" s="105"/>
      <c r="T343" s="105"/>
      <c r="U343" s="105" t="s">
        <v>111</v>
      </c>
    </row>
    <row r="344" spans="1:23">
      <c r="A344" s="198">
        <v>9</v>
      </c>
      <c r="B344" s="10" t="s">
        <v>412</v>
      </c>
      <c r="C344" s="105">
        <v>1</v>
      </c>
      <c r="D344" s="105">
        <v>60</v>
      </c>
      <c r="E344" s="105">
        <f>D344*C344</f>
        <v>60</v>
      </c>
      <c r="F344" s="105">
        <v>593</v>
      </c>
      <c r="G344" s="105">
        <v>600</v>
      </c>
      <c r="H344" s="105">
        <v>670</v>
      </c>
      <c r="I344" s="105" t="s">
        <v>394</v>
      </c>
      <c r="J344" s="105" t="s">
        <v>395</v>
      </c>
      <c r="K344" s="87"/>
      <c r="L344" s="239"/>
      <c r="M344" s="89"/>
      <c r="N344" s="96">
        <v>2.8</v>
      </c>
      <c r="O344" s="97">
        <f t="shared" si="12"/>
        <v>0</v>
      </c>
      <c r="P344" s="105"/>
      <c r="R344" s="105"/>
      <c r="S344" s="105"/>
      <c r="T344" s="105" t="s">
        <v>108</v>
      </c>
      <c r="U344" s="105" t="s">
        <v>100</v>
      </c>
    </row>
    <row r="345" spans="1:23">
      <c r="A345" s="195">
        <v>10</v>
      </c>
      <c r="B345" s="10" t="s">
        <v>182</v>
      </c>
      <c r="C345" s="105">
        <v>1</v>
      </c>
      <c r="D345" s="105">
        <v>165</v>
      </c>
      <c r="E345" s="105">
        <f t="shared" ref="E345:E346" si="13">D345*C345</f>
        <v>165</v>
      </c>
      <c r="F345" s="105">
        <v>1800</v>
      </c>
      <c r="G345" s="105">
        <v>600</v>
      </c>
      <c r="H345" s="105">
        <v>850</v>
      </c>
      <c r="I345" s="105" t="s">
        <v>242</v>
      </c>
      <c r="J345" s="105" t="s">
        <v>265</v>
      </c>
      <c r="K345" s="87"/>
      <c r="L345" s="239"/>
      <c r="M345" s="89"/>
      <c r="N345" s="105">
        <v>0.6</v>
      </c>
      <c r="O345" s="108">
        <f t="shared" si="12"/>
        <v>0</v>
      </c>
      <c r="P345" s="105"/>
      <c r="R345" s="105"/>
      <c r="S345" s="105"/>
      <c r="T345" s="105"/>
      <c r="U345" s="105"/>
    </row>
    <row r="346" spans="1:23" s="2" customFormat="1">
      <c r="A346" s="195">
        <v>11</v>
      </c>
      <c r="B346" s="10" t="s">
        <v>174</v>
      </c>
      <c r="C346" s="105">
        <v>2</v>
      </c>
      <c r="D346" s="105">
        <v>75</v>
      </c>
      <c r="E346" s="105">
        <f t="shared" si="13"/>
        <v>150</v>
      </c>
      <c r="F346" s="105">
        <v>595</v>
      </c>
      <c r="G346" s="105">
        <v>575</v>
      </c>
      <c r="H346" s="105">
        <v>820</v>
      </c>
      <c r="I346" s="105" t="s">
        <v>215</v>
      </c>
      <c r="J346" s="105" t="s">
        <v>392</v>
      </c>
      <c r="K346" s="174"/>
      <c r="L346" s="45"/>
      <c r="M346" s="175"/>
      <c r="N346" s="105">
        <v>0.5</v>
      </c>
      <c r="O346" s="108">
        <f t="shared" si="12"/>
        <v>0</v>
      </c>
      <c r="P346" s="103"/>
      <c r="Q346" s="103"/>
      <c r="R346" s="27"/>
      <c r="S346" s="27"/>
      <c r="T346" s="27"/>
      <c r="U346" s="27"/>
    </row>
    <row r="347" spans="1:23">
      <c r="A347" s="195" t="s">
        <v>41</v>
      </c>
      <c r="B347" s="10" t="s">
        <v>177</v>
      </c>
      <c r="C347" s="105">
        <v>1</v>
      </c>
      <c r="D347" s="105">
        <v>6</v>
      </c>
      <c r="E347" s="105">
        <f>D347*C347</f>
        <v>6</v>
      </c>
      <c r="F347" s="105"/>
      <c r="G347" s="105"/>
      <c r="H347" s="105"/>
      <c r="I347" s="105"/>
      <c r="J347" s="105"/>
      <c r="K347" s="87"/>
      <c r="L347" s="239"/>
      <c r="M347" s="89"/>
      <c r="N347" s="105">
        <v>0.25</v>
      </c>
      <c r="O347" s="108">
        <f t="shared" si="12"/>
        <v>0</v>
      </c>
      <c r="P347" s="105"/>
      <c r="R347" s="105"/>
      <c r="S347" s="105"/>
      <c r="T347" s="105"/>
      <c r="U347" s="105"/>
    </row>
    <row r="348" spans="1:23" ht="47.6">
      <c r="A348" s="65"/>
      <c r="B348" s="113" t="s">
        <v>420</v>
      </c>
      <c r="C348" s="65"/>
      <c r="D348" s="65"/>
      <c r="E348" s="65"/>
      <c r="F348" s="65"/>
      <c r="G348" s="65"/>
      <c r="H348" s="65"/>
      <c r="I348" s="252" t="s">
        <v>426</v>
      </c>
      <c r="J348" s="65"/>
      <c r="K348" s="65"/>
      <c r="L348" s="279"/>
      <c r="M348" s="65"/>
      <c r="N348" s="65"/>
      <c r="O348" s="65"/>
      <c r="P348" s="65"/>
      <c r="Q348" s="65"/>
      <c r="R348" s="65"/>
      <c r="S348" s="65"/>
      <c r="T348" s="65"/>
      <c r="U348" s="65"/>
    </row>
    <row r="349" spans="1:23">
      <c r="A349" s="195">
        <v>12</v>
      </c>
      <c r="B349" s="24" t="s">
        <v>336</v>
      </c>
      <c r="C349" s="105">
        <v>1</v>
      </c>
      <c r="D349" s="105">
        <v>180</v>
      </c>
      <c r="E349" s="105">
        <f t="shared" ref="E349" si="14">D349*C349</f>
        <v>180</v>
      </c>
      <c r="F349" s="105">
        <v>1250</v>
      </c>
      <c r="G349" s="105">
        <v>700</v>
      </c>
      <c r="H349" s="105">
        <v>2050</v>
      </c>
      <c r="I349" s="105"/>
      <c r="J349" s="105" t="s">
        <v>270</v>
      </c>
      <c r="K349" s="87"/>
      <c r="L349" s="239"/>
      <c r="M349" s="89"/>
      <c r="N349" s="105">
        <v>0.8</v>
      </c>
      <c r="O349" s="108">
        <f t="shared" si="12"/>
        <v>0</v>
      </c>
      <c r="P349" s="3"/>
      <c r="Q349" s="3"/>
      <c r="R349" s="105"/>
      <c r="S349" s="105"/>
      <c r="T349" s="105"/>
      <c r="U349" s="105"/>
    </row>
    <row r="350" spans="1:23">
      <c r="A350" s="198">
        <v>13</v>
      </c>
      <c r="B350" s="24" t="s">
        <v>391</v>
      </c>
      <c r="C350" s="105">
        <v>1</v>
      </c>
      <c r="D350" s="105"/>
      <c r="E350" s="105"/>
      <c r="F350" s="105">
        <v>1510</v>
      </c>
      <c r="G350" s="105">
        <v>450</v>
      </c>
      <c r="H350" s="105">
        <v>1800</v>
      </c>
      <c r="I350" s="105"/>
      <c r="J350" s="105" t="s">
        <v>270</v>
      </c>
      <c r="K350" s="87"/>
      <c r="L350" s="239"/>
      <c r="M350" s="89"/>
      <c r="N350" s="105"/>
      <c r="O350" s="108"/>
      <c r="P350" s="3"/>
      <c r="Q350" s="3"/>
      <c r="R350" s="105"/>
      <c r="S350" s="105"/>
      <c r="T350" s="105"/>
      <c r="U350" s="105"/>
    </row>
    <row r="351" spans="1:23">
      <c r="A351" s="198">
        <v>14</v>
      </c>
      <c r="B351" s="24" t="s">
        <v>390</v>
      </c>
      <c r="C351" s="105"/>
      <c r="D351" s="105"/>
      <c r="E351" s="105"/>
      <c r="F351" s="105">
        <v>1500</v>
      </c>
      <c r="G351" s="105">
        <v>900</v>
      </c>
      <c r="H351" s="105">
        <v>300</v>
      </c>
      <c r="I351" s="105"/>
      <c r="J351" s="105" t="s">
        <v>270</v>
      </c>
      <c r="K351" s="87"/>
      <c r="L351" s="239"/>
      <c r="M351" s="89"/>
      <c r="N351" s="105"/>
      <c r="O351" s="108"/>
      <c r="P351" s="3"/>
      <c r="Q351" s="3"/>
      <c r="R351" s="105"/>
      <c r="S351" s="105"/>
      <c r="T351" s="105"/>
      <c r="U351" s="105"/>
    </row>
    <row r="352" spans="1:23">
      <c r="A352" s="198">
        <v>15</v>
      </c>
      <c r="B352" s="24" t="s">
        <v>419</v>
      </c>
      <c r="C352" s="105">
        <v>5</v>
      </c>
      <c r="D352" s="105"/>
      <c r="E352" s="105"/>
      <c r="F352" s="105">
        <v>1200</v>
      </c>
      <c r="G352" s="105">
        <v>375</v>
      </c>
      <c r="H352" s="105">
        <v>1800</v>
      </c>
      <c r="I352" s="105"/>
      <c r="J352" s="105" t="s">
        <v>421</v>
      </c>
      <c r="K352" s="87"/>
      <c r="L352" s="239"/>
      <c r="M352" s="89"/>
      <c r="N352" s="105"/>
      <c r="O352" s="108"/>
      <c r="P352" s="3"/>
      <c r="Q352" s="3"/>
      <c r="R352" s="105"/>
      <c r="S352" s="105"/>
      <c r="T352" s="105"/>
      <c r="U352" s="105"/>
    </row>
    <row r="353" spans="1:45" s="73" customFormat="1" ht="20.6">
      <c r="A353" s="65"/>
      <c r="B353" s="113" t="s">
        <v>43</v>
      </c>
      <c r="C353" s="230"/>
      <c r="D353" s="65"/>
      <c r="E353" s="65"/>
      <c r="F353" s="65"/>
      <c r="G353" s="65"/>
      <c r="H353" s="65"/>
      <c r="I353" s="65"/>
      <c r="J353" s="65"/>
      <c r="K353" s="69"/>
      <c r="L353" s="269"/>
      <c r="M353" s="70"/>
      <c r="N353" s="70"/>
      <c r="O353" s="70"/>
      <c r="P353" s="72"/>
      <c r="Q353" s="72"/>
      <c r="R353" s="65"/>
      <c r="S353" s="65"/>
      <c r="T353" s="65"/>
      <c r="U353" s="65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s="2" customFormat="1" ht="51" customHeight="1">
      <c r="A354" s="255">
        <v>1</v>
      </c>
      <c r="B354" s="256" t="s">
        <v>431</v>
      </c>
      <c r="C354" s="255">
        <v>1</v>
      </c>
      <c r="D354" s="257"/>
      <c r="E354" s="257"/>
      <c r="F354" s="257">
        <v>800</v>
      </c>
      <c r="G354" s="257">
        <v>730</v>
      </c>
      <c r="H354" s="257">
        <v>950</v>
      </c>
      <c r="I354" s="257" t="s">
        <v>246</v>
      </c>
      <c r="J354" s="257" t="s">
        <v>435</v>
      </c>
      <c r="K354" s="258"/>
      <c r="L354" s="259"/>
      <c r="M354" s="260"/>
      <c r="N354" s="255"/>
      <c r="O354" s="261"/>
      <c r="P354" s="257">
        <v>10.4</v>
      </c>
      <c r="Q354" s="262">
        <f>P354*C354</f>
        <v>10.4</v>
      </c>
      <c r="R354" s="257"/>
      <c r="S354" s="257"/>
      <c r="T354" s="257"/>
      <c r="U354" s="257"/>
    </row>
    <row r="355" spans="1:45" s="2" customFormat="1" ht="51" customHeight="1">
      <c r="A355" s="255" t="s">
        <v>12</v>
      </c>
      <c r="B355" s="256" t="s">
        <v>436</v>
      </c>
      <c r="C355" s="255">
        <v>1</v>
      </c>
      <c r="D355" s="257"/>
      <c r="E355" s="257"/>
      <c r="F355" s="257">
        <v>850</v>
      </c>
      <c r="G355" s="257">
        <v>800</v>
      </c>
      <c r="H355" s="257">
        <v>600</v>
      </c>
      <c r="I355" s="257"/>
      <c r="J355" s="255" t="s">
        <v>270</v>
      </c>
      <c r="K355" s="258"/>
      <c r="L355" s="259"/>
      <c r="M355" s="260"/>
      <c r="N355" s="255"/>
      <c r="O355" s="261"/>
      <c r="P355" s="257"/>
      <c r="Q355" s="262"/>
      <c r="R355" s="257"/>
      <c r="S355" s="257"/>
      <c r="T355" s="257"/>
      <c r="U355" s="257"/>
    </row>
    <row r="356" spans="1:45" s="2" customFormat="1">
      <c r="A356" s="195">
        <v>2</v>
      </c>
      <c r="B356" s="4" t="s">
        <v>55</v>
      </c>
      <c r="C356" s="105">
        <v>2</v>
      </c>
      <c r="D356" s="107">
        <v>56</v>
      </c>
      <c r="E356" s="105">
        <f t="shared" ref="E356:E359" si="15">D356*C356</f>
        <v>112</v>
      </c>
      <c r="F356" s="107">
        <v>475</v>
      </c>
      <c r="G356" s="107">
        <v>800</v>
      </c>
      <c r="H356" s="105">
        <v>850</v>
      </c>
      <c r="I356" s="105"/>
      <c r="J356" s="105" t="s">
        <v>270</v>
      </c>
      <c r="K356" s="87"/>
      <c r="L356" s="239"/>
      <c r="M356" s="89"/>
      <c r="N356" s="105">
        <v>0.5</v>
      </c>
      <c r="O356" s="108">
        <f>N356*K356</f>
        <v>0</v>
      </c>
      <c r="P356" s="107"/>
      <c r="Q356" s="108"/>
      <c r="R356" s="107"/>
      <c r="S356" s="107"/>
      <c r="T356" s="107"/>
      <c r="U356" s="107"/>
    </row>
    <row r="357" spans="1:45" s="2" customFormat="1">
      <c r="A357" s="257">
        <v>3</v>
      </c>
      <c r="B357" s="256" t="s">
        <v>433</v>
      </c>
      <c r="C357" s="255">
        <v>1</v>
      </c>
      <c r="D357" s="257"/>
      <c r="E357" s="255"/>
      <c r="F357" s="255">
        <v>280</v>
      </c>
      <c r="G357" s="255"/>
      <c r="H357" s="255">
        <v>470</v>
      </c>
      <c r="I357" s="255" t="s">
        <v>432</v>
      </c>
      <c r="J357" s="255">
        <v>111600</v>
      </c>
      <c r="K357" s="263"/>
      <c r="L357" s="259"/>
      <c r="M357" s="264"/>
      <c r="N357" s="255">
        <v>1.5</v>
      </c>
      <c r="O357" s="255">
        <f>N357*C357</f>
        <v>1.5</v>
      </c>
      <c r="P357" s="266"/>
      <c r="Q357" s="267"/>
      <c r="R357" s="257"/>
      <c r="S357" s="257"/>
      <c r="T357" s="255"/>
      <c r="U357" s="257"/>
    </row>
    <row r="358" spans="1:45" s="2" customFormat="1">
      <c r="A358" s="257">
        <v>4</v>
      </c>
      <c r="B358" s="256" t="s">
        <v>434</v>
      </c>
      <c r="C358" s="255">
        <v>1</v>
      </c>
      <c r="D358" s="257"/>
      <c r="E358" s="255"/>
      <c r="F358" s="255">
        <v>320</v>
      </c>
      <c r="G358" s="255"/>
      <c r="H358" s="255">
        <v>580</v>
      </c>
      <c r="I358" s="255" t="s">
        <v>432</v>
      </c>
      <c r="J358" s="255">
        <v>111612</v>
      </c>
      <c r="K358" s="263"/>
      <c r="L358" s="259"/>
      <c r="M358" s="264"/>
      <c r="N358" s="255">
        <v>1.5</v>
      </c>
      <c r="O358" s="255">
        <f>N358*C358</f>
        <v>1.5</v>
      </c>
      <c r="P358" s="266"/>
      <c r="Q358" s="267"/>
      <c r="R358" s="257"/>
      <c r="S358" s="257"/>
      <c r="T358" s="255"/>
      <c r="U358" s="257"/>
    </row>
    <row r="359" spans="1:45" s="2" customFormat="1">
      <c r="A359" s="195">
        <v>5</v>
      </c>
      <c r="B359" s="4" t="s">
        <v>121</v>
      </c>
      <c r="C359" s="105">
        <v>1</v>
      </c>
      <c r="D359" s="107">
        <v>159</v>
      </c>
      <c r="E359" s="105">
        <f t="shared" si="15"/>
        <v>159</v>
      </c>
      <c r="F359" s="105">
        <v>800</v>
      </c>
      <c r="G359" s="105">
        <v>800</v>
      </c>
      <c r="H359" s="105">
        <v>850</v>
      </c>
      <c r="I359" s="105" t="s">
        <v>443</v>
      </c>
      <c r="J359" s="105" t="s">
        <v>418</v>
      </c>
      <c r="K359" s="87"/>
      <c r="L359" s="239"/>
      <c r="M359" s="89"/>
      <c r="N359" s="105">
        <v>6</v>
      </c>
      <c r="O359" s="105">
        <v>6</v>
      </c>
      <c r="P359" s="60"/>
      <c r="Q359" s="97">
        <f>P359*K359</f>
        <v>0</v>
      </c>
      <c r="R359" s="107"/>
      <c r="S359" s="107"/>
      <c r="T359" s="107"/>
      <c r="U359" s="107"/>
    </row>
    <row r="360" spans="1:45" s="2" customFormat="1">
      <c r="A360" s="257">
        <v>6</v>
      </c>
      <c r="B360" s="256" t="s">
        <v>302</v>
      </c>
      <c r="C360" s="255">
        <v>1</v>
      </c>
      <c r="D360" s="257"/>
      <c r="E360" s="255"/>
      <c r="F360" s="255">
        <v>1830</v>
      </c>
      <c r="G360" s="255">
        <v>800</v>
      </c>
      <c r="H360" s="255">
        <v>850</v>
      </c>
      <c r="I360" s="255"/>
      <c r="J360" s="255" t="s">
        <v>270</v>
      </c>
      <c r="K360" s="263"/>
      <c r="L360" s="259"/>
      <c r="M360" s="264"/>
      <c r="N360" s="261"/>
      <c r="O360" s="268"/>
      <c r="P360" s="266"/>
      <c r="Q360" s="267"/>
      <c r="R360" s="257"/>
      <c r="S360" s="257"/>
      <c r="T360" s="257"/>
      <c r="U360" s="257"/>
    </row>
    <row r="361" spans="1:45">
      <c r="A361" s="255">
        <v>7</v>
      </c>
      <c r="B361" s="256" t="s">
        <v>439</v>
      </c>
      <c r="C361" s="255">
        <v>1</v>
      </c>
      <c r="D361" s="255"/>
      <c r="E361" s="255"/>
      <c r="F361" s="255">
        <v>250</v>
      </c>
      <c r="G361" s="255">
        <v>420</v>
      </c>
      <c r="H361" s="255">
        <v>590</v>
      </c>
      <c r="I361" s="255" t="s">
        <v>432</v>
      </c>
      <c r="J361" s="255">
        <v>111500</v>
      </c>
      <c r="K361" s="263"/>
      <c r="L361" s="259"/>
      <c r="M361" s="264"/>
      <c r="N361" s="255">
        <v>1.5</v>
      </c>
      <c r="O361" s="255">
        <f>N361*C361</f>
        <v>1.5</v>
      </c>
      <c r="P361" s="265"/>
      <c r="Q361" s="265"/>
      <c r="R361" s="255"/>
      <c r="S361" s="255"/>
      <c r="T361" s="255"/>
      <c r="U361" s="255"/>
    </row>
    <row r="362" spans="1:45" s="2" customFormat="1">
      <c r="A362" s="195">
        <v>8</v>
      </c>
      <c r="B362" s="256" t="s">
        <v>442</v>
      </c>
      <c r="C362" s="105">
        <v>1</v>
      </c>
      <c r="D362" s="107">
        <v>21</v>
      </c>
      <c r="E362" s="105">
        <f t="shared" ref="E362:E364" si="16">D362*C362</f>
        <v>21</v>
      </c>
      <c r="F362" s="105">
        <v>350</v>
      </c>
      <c r="G362" s="105">
        <v>410</v>
      </c>
      <c r="H362" s="105">
        <v>105</v>
      </c>
      <c r="I362" s="105" t="s">
        <v>441</v>
      </c>
      <c r="J362" s="282" t="s">
        <v>444</v>
      </c>
      <c r="K362" s="87"/>
      <c r="L362" s="239"/>
      <c r="M362" s="88"/>
      <c r="N362" s="105">
        <v>3.6</v>
      </c>
      <c r="O362" s="105">
        <v>3.6</v>
      </c>
      <c r="P362" s="107"/>
      <c r="Q362" s="108"/>
      <c r="R362" s="107"/>
      <c r="S362" s="107"/>
      <c r="T362" s="107"/>
      <c r="U362" s="107"/>
    </row>
    <row r="363" spans="1:45" ht="31.75">
      <c r="A363" s="195">
        <v>9</v>
      </c>
      <c r="B363" s="10" t="s">
        <v>417</v>
      </c>
      <c r="C363" s="105">
        <v>1</v>
      </c>
      <c r="D363" s="105">
        <v>165</v>
      </c>
      <c r="E363" s="105">
        <f t="shared" si="16"/>
        <v>165</v>
      </c>
      <c r="F363" s="231">
        <v>1300</v>
      </c>
      <c r="G363" s="231">
        <f>28/12*300</f>
        <v>700</v>
      </c>
      <c r="H363" s="231">
        <f>34/12*300</f>
        <v>850</v>
      </c>
      <c r="I363" s="231" t="s">
        <v>242</v>
      </c>
      <c r="J363" s="229" t="s">
        <v>406</v>
      </c>
      <c r="K363" s="146"/>
      <c r="L363" s="239" t="s">
        <v>440</v>
      </c>
      <c r="M363" s="89"/>
      <c r="N363" s="105">
        <v>0.5</v>
      </c>
      <c r="O363" s="108">
        <f>N363*K363</f>
        <v>0</v>
      </c>
      <c r="P363" s="105"/>
      <c r="R363" s="105"/>
      <c r="S363" s="105"/>
      <c r="T363" s="105"/>
      <c r="U363" s="105"/>
    </row>
    <row r="364" spans="1:45">
      <c r="A364" s="195">
        <v>10</v>
      </c>
      <c r="B364" s="10" t="s">
        <v>3</v>
      </c>
      <c r="C364" s="105">
        <v>1</v>
      </c>
      <c r="D364" s="105">
        <v>75</v>
      </c>
      <c r="E364" s="105">
        <f t="shared" si="16"/>
        <v>75</v>
      </c>
      <c r="F364" s="107">
        <v>1100</v>
      </c>
      <c r="G364" s="107">
        <v>700</v>
      </c>
      <c r="H364" s="105" t="s">
        <v>0</v>
      </c>
      <c r="I364" s="105"/>
      <c r="J364" s="105" t="s">
        <v>270</v>
      </c>
      <c r="K364" s="87"/>
      <c r="L364" s="239"/>
      <c r="M364" s="89"/>
      <c r="N364" s="105"/>
      <c r="O364" s="108"/>
      <c r="P364" s="105"/>
      <c r="R364" s="105" t="s">
        <v>108</v>
      </c>
      <c r="S364" s="105"/>
      <c r="T364" s="105" t="s">
        <v>108</v>
      </c>
      <c r="U364" s="105" t="s">
        <v>100</v>
      </c>
    </row>
    <row r="365" spans="1:45">
      <c r="A365" s="195" t="s">
        <v>314</v>
      </c>
      <c r="B365" s="10" t="s">
        <v>303</v>
      </c>
      <c r="C365" s="105">
        <v>1</v>
      </c>
      <c r="D365" s="105"/>
      <c r="E365" s="105"/>
      <c r="F365" s="232">
        <v>512</v>
      </c>
      <c r="G365" s="232">
        <v>400</v>
      </c>
      <c r="H365" s="232">
        <v>343</v>
      </c>
      <c r="I365" s="105" t="s">
        <v>437</v>
      </c>
      <c r="J365" s="232" t="s">
        <v>366</v>
      </c>
      <c r="K365" s="87"/>
      <c r="L365" s="239"/>
      <c r="M365" s="89"/>
      <c r="N365" s="105"/>
      <c r="O365" s="108"/>
      <c r="P365" s="3"/>
      <c r="Q365" s="3"/>
      <c r="R365" s="105"/>
      <c r="S365" s="105"/>
      <c r="T365" s="105"/>
      <c r="U365" s="105" t="s">
        <v>103</v>
      </c>
    </row>
    <row r="366" spans="1:45" s="2" customFormat="1">
      <c r="A366" s="195">
        <v>11</v>
      </c>
      <c r="B366" s="4" t="s">
        <v>112</v>
      </c>
      <c r="C366" s="105">
        <v>1</v>
      </c>
      <c r="D366" s="107">
        <v>20</v>
      </c>
      <c r="E366" s="105">
        <f>D366*C366</f>
        <v>20</v>
      </c>
      <c r="F366" s="107">
        <v>450</v>
      </c>
      <c r="G366" s="107">
        <v>450</v>
      </c>
      <c r="H366" s="105" t="s">
        <v>295</v>
      </c>
      <c r="I366" s="105"/>
      <c r="J366" s="105" t="s">
        <v>270</v>
      </c>
      <c r="K366" s="87"/>
      <c r="L366" s="239"/>
      <c r="M366" s="89"/>
      <c r="N366" s="107"/>
      <c r="O366" s="108"/>
      <c r="P366" s="103"/>
      <c r="Q366" s="103"/>
      <c r="R366" s="105" t="s">
        <v>108</v>
      </c>
      <c r="S366" s="105" t="s">
        <v>108</v>
      </c>
      <c r="T366" s="105"/>
      <c r="U366" s="105" t="s">
        <v>100</v>
      </c>
    </row>
    <row r="367" spans="1:45" s="2" customFormat="1">
      <c r="A367" s="195">
        <v>12</v>
      </c>
      <c r="B367" s="4" t="s">
        <v>107</v>
      </c>
      <c r="C367" s="105">
        <v>1</v>
      </c>
      <c r="D367" s="107">
        <v>200</v>
      </c>
      <c r="E367" s="105">
        <f>D367*C367</f>
        <v>200</v>
      </c>
      <c r="F367" s="105">
        <v>4450</v>
      </c>
      <c r="G367" s="105">
        <v>1200</v>
      </c>
      <c r="H367" s="105">
        <v>600</v>
      </c>
      <c r="I367" s="105"/>
      <c r="J367" s="105"/>
      <c r="K367" s="87"/>
      <c r="L367" s="239"/>
      <c r="M367" s="89"/>
      <c r="N367" s="105">
        <v>0.55000000000000004</v>
      </c>
      <c r="O367" s="108">
        <f>N367*K367</f>
        <v>0</v>
      </c>
      <c r="P367" s="103"/>
      <c r="Q367" s="103"/>
      <c r="R367" s="107"/>
      <c r="S367" s="107"/>
      <c r="T367" s="107"/>
      <c r="U367" s="107"/>
    </row>
    <row r="368" spans="1:45" s="73" customFormat="1" ht="20.6">
      <c r="A368" s="65"/>
      <c r="B368" s="113" t="s">
        <v>184</v>
      </c>
      <c r="C368" s="230"/>
      <c r="D368" s="65"/>
      <c r="E368" s="65"/>
      <c r="F368" s="65"/>
      <c r="G368" s="65"/>
      <c r="H368" s="65"/>
      <c r="I368" s="65"/>
      <c r="J368" s="65"/>
      <c r="K368" s="69"/>
      <c r="L368" s="269"/>
      <c r="M368" s="70"/>
      <c r="N368" s="70"/>
      <c r="O368" s="70"/>
      <c r="P368" s="72"/>
      <c r="Q368" s="72"/>
      <c r="R368" s="65"/>
      <c r="S368" s="65"/>
      <c r="T368" s="65"/>
      <c r="U368" s="65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21" ht="79.3">
      <c r="A369" s="198">
        <v>1</v>
      </c>
      <c r="B369" s="169" t="s">
        <v>396</v>
      </c>
      <c r="C369" s="105">
        <v>1</v>
      </c>
      <c r="D369" s="105">
        <v>100</v>
      </c>
      <c r="E369" s="105">
        <f t="shared" ref="E369:E374" si="17">D369*C369</f>
        <v>100</v>
      </c>
      <c r="F369" s="105">
        <v>1520</v>
      </c>
      <c r="G369" s="105">
        <v>700</v>
      </c>
      <c r="H369" s="105">
        <v>1238</v>
      </c>
      <c r="I369" s="105" t="s">
        <v>267</v>
      </c>
      <c r="J369" s="105" t="s">
        <v>270</v>
      </c>
      <c r="K369" s="87"/>
      <c r="L369" s="251" t="s">
        <v>422</v>
      </c>
      <c r="M369" s="89"/>
      <c r="N369" s="105">
        <v>3</v>
      </c>
      <c r="O369" s="108">
        <f t="shared" ref="O369:O374" si="18">N369*K369</f>
        <v>0</v>
      </c>
      <c r="P369" s="105"/>
      <c r="R369" s="105"/>
      <c r="S369" s="105"/>
      <c r="T369" s="105"/>
      <c r="U369" s="105" t="s">
        <v>100</v>
      </c>
    </row>
    <row r="370" spans="1:21">
      <c r="A370" s="198">
        <v>2</v>
      </c>
      <c r="B370" s="10" t="s">
        <v>156</v>
      </c>
      <c r="C370" s="105">
        <v>1</v>
      </c>
      <c r="D370" s="105">
        <v>12</v>
      </c>
      <c r="E370" s="105">
        <f t="shared" si="17"/>
        <v>12</v>
      </c>
      <c r="F370" s="105" t="s">
        <v>157</v>
      </c>
      <c r="G370" s="105"/>
      <c r="H370" s="105">
        <v>230</v>
      </c>
      <c r="I370" s="105" t="s">
        <v>233</v>
      </c>
      <c r="J370" s="105" t="s">
        <v>158</v>
      </c>
      <c r="K370" s="87"/>
      <c r="L370" s="239"/>
      <c r="M370" s="89"/>
      <c r="N370" s="105">
        <v>0.8</v>
      </c>
      <c r="O370" s="108">
        <f t="shared" si="18"/>
        <v>0</v>
      </c>
      <c r="P370" s="105"/>
      <c r="R370" s="105"/>
      <c r="S370" s="105"/>
      <c r="T370" s="105"/>
      <c r="U370" s="105"/>
    </row>
    <row r="371" spans="1:21" ht="79.3">
      <c r="A371" s="198">
        <v>3</v>
      </c>
      <c r="B371" s="169" t="s">
        <v>396</v>
      </c>
      <c r="C371" s="105">
        <v>1</v>
      </c>
      <c r="D371" s="105">
        <v>100</v>
      </c>
      <c r="E371" s="105">
        <f t="shared" si="17"/>
        <v>100</v>
      </c>
      <c r="F371" s="105">
        <v>1520</v>
      </c>
      <c r="G371" s="105">
        <v>700</v>
      </c>
      <c r="H371" s="105">
        <v>1238</v>
      </c>
      <c r="I371" s="105" t="s">
        <v>267</v>
      </c>
      <c r="J371" s="105" t="s">
        <v>270</v>
      </c>
      <c r="K371" s="87"/>
      <c r="L371" s="251" t="s">
        <v>422</v>
      </c>
      <c r="M371" s="89"/>
      <c r="N371" s="105">
        <v>3</v>
      </c>
      <c r="O371" s="108">
        <f t="shared" si="18"/>
        <v>0</v>
      </c>
      <c r="P371" s="105"/>
      <c r="R371" s="105"/>
      <c r="S371" s="105"/>
      <c r="T371" s="105"/>
      <c r="U371" s="105" t="s">
        <v>100</v>
      </c>
    </row>
    <row r="372" spans="1:21">
      <c r="A372" s="198">
        <v>4</v>
      </c>
      <c r="B372" s="10" t="s">
        <v>398</v>
      </c>
      <c r="C372" s="105">
        <v>2</v>
      </c>
      <c r="D372" s="105">
        <v>40</v>
      </c>
      <c r="E372" s="105">
        <f t="shared" si="17"/>
        <v>80</v>
      </c>
      <c r="F372" s="105">
        <v>735</v>
      </c>
      <c r="G372" s="105">
        <v>435</v>
      </c>
      <c r="H372" s="105">
        <v>65</v>
      </c>
      <c r="I372" s="105" t="s">
        <v>203</v>
      </c>
      <c r="J372" s="233" t="s">
        <v>399</v>
      </c>
      <c r="K372" s="119"/>
      <c r="L372" s="239"/>
      <c r="M372" s="89"/>
      <c r="N372" s="105">
        <v>7.5</v>
      </c>
      <c r="O372" s="108">
        <f t="shared" si="18"/>
        <v>0</v>
      </c>
      <c r="P372" s="105"/>
      <c r="R372" s="105"/>
      <c r="S372" s="105"/>
      <c r="T372" s="105"/>
      <c r="U372" s="105"/>
    </row>
    <row r="373" spans="1:21" ht="31.75">
      <c r="A373" s="198">
        <v>5</v>
      </c>
      <c r="B373" s="10" t="s">
        <v>397</v>
      </c>
      <c r="C373" s="105">
        <v>6</v>
      </c>
      <c r="D373" s="105">
        <v>68</v>
      </c>
      <c r="E373" s="105">
        <f t="shared" si="17"/>
        <v>408</v>
      </c>
      <c r="F373" s="105">
        <v>340</v>
      </c>
      <c r="G373" s="105">
        <v>340</v>
      </c>
      <c r="H373" s="105">
        <v>65</v>
      </c>
      <c r="I373" s="105" t="s">
        <v>203</v>
      </c>
      <c r="J373" s="7" t="s">
        <v>266</v>
      </c>
      <c r="K373" s="87"/>
      <c r="L373" s="239"/>
      <c r="M373" s="89"/>
      <c r="N373" s="105">
        <v>2.2000000000000002</v>
      </c>
      <c r="O373" s="108">
        <f t="shared" si="18"/>
        <v>0</v>
      </c>
      <c r="P373" s="105"/>
      <c r="R373" s="105"/>
      <c r="S373" s="105"/>
      <c r="T373" s="105"/>
      <c r="U373" s="105"/>
    </row>
    <row r="374" spans="1:21">
      <c r="A374" s="198">
        <v>6</v>
      </c>
      <c r="B374" s="10" t="s">
        <v>122</v>
      </c>
      <c r="C374" s="105">
        <v>1</v>
      </c>
      <c r="D374" s="105">
        <v>32</v>
      </c>
      <c r="E374" s="105">
        <f t="shared" si="17"/>
        <v>32</v>
      </c>
      <c r="F374" s="105">
        <v>500</v>
      </c>
      <c r="G374" s="105">
        <v>600</v>
      </c>
      <c r="H374" s="105"/>
      <c r="I374" s="105" t="s">
        <v>438</v>
      </c>
      <c r="J374" s="105" t="s">
        <v>225</v>
      </c>
      <c r="K374" s="87"/>
      <c r="L374" s="239"/>
      <c r="M374" s="89"/>
      <c r="N374" s="105">
        <v>0.5</v>
      </c>
      <c r="O374" s="108">
        <f t="shared" si="18"/>
        <v>0</v>
      </c>
      <c r="P374" s="105"/>
      <c r="R374" s="105"/>
      <c r="S374" s="105"/>
      <c r="T374" s="105"/>
      <c r="U374" s="105"/>
    </row>
    <row r="375" spans="1:21">
      <c r="A375" s="195">
        <v>7</v>
      </c>
      <c r="B375" s="10" t="s">
        <v>340</v>
      </c>
      <c r="C375" s="105">
        <v>1</v>
      </c>
      <c r="D375" s="105">
        <v>60</v>
      </c>
      <c r="E375" s="105">
        <v>60</v>
      </c>
      <c r="F375" s="105">
        <v>1200</v>
      </c>
      <c r="G375" s="105">
        <v>600</v>
      </c>
      <c r="H375" s="105">
        <v>1200</v>
      </c>
      <c r="I375" s="105" t="s">
        <v>400</v>
      </c>
      <c r="J375" s="105" t="s">
        <v>270</v>
      </c>
      <c r="K375" s="87"/>
      <c r="L375" s="239" t="s">
        <v>401</v>
      </c>
      <c r="M375" s="89"/>
      <c r="N375" s="105">
        <v>1.65</v>
      </c>
      <c r="O375" s="108">
        <f>N375*K375</f>
        <v>0</v>
      </c>
      <c r="P375" s="105"/>
      <c r="R375" s="105"/>
      <c r="S375" s="105"/>
      <c r="T375" s="105"/>
      <c r="U375" s="105"/>
    </row>
    <row r="376" spans="1:21">
      <c r="A376" s="198">
        <v>8</v>
      </c>
      <c r="B376" s="10" t="s">
        <v>389</v>
      </c>
      <c r="C376" s="105">
        <v>1</v>
      </c>
      <c r="D376" s="105">
        <v>40</v>
      </c>
      <c r="E376" s="105">
        <v>40</v>
      </c>
      <c r="F376" s="105">
        <v>700</v>
      </c>
      <c r="G376" s="105">
        <v>900</v>
      </c>
      <c r="H376" s="105">
        <v>1000</v>
      </c>
      <c r="I376" s="105" t="s">
        <v>135</v>
      </c>
      <c r="J376" s="105" t="s">
        <v>223</v>
      </c>
      <c r="K376" s="87"/>
      <c r="L376" s="239" t="s">
        <v>401</v>
      </c>
      <c r="M376" s="89"/>
      <c r="N376" s="105">
        <v>3</v>
      </c>
      <c r="O376" s="108">
        <f t="shared" ref="O376:O377" si="19">N376*K376</f>
        <v>0</v>
      </c>
      <c r="P376" s="105"/>
      <c r="R376" s="105"/>
      <c r="S376" s="105"/>
      <c r="T376" s="105"/>
      <c r="U376" s="105"/>
    </row>
    <row r="377" spans="1:21">
      <c r="A377" s="198">
        <v>9</v>
      </c>
      <c r="B377" s="3" t="s">
        <v>407</v>
      </c>
      <c r="C377" s="105">
        <v>1</v>
      </c>
      <c r="D377" s="105">
        <v>19</v>
      </c>
      <c r="E377" s="105">
        <v>19</v>
      </c>
      <c r="F377" s="105">
        <v>368</v>
      </c>
      <c r="G377" s="105">
        <v>451</v>
      </c>
      <c r="H377" s="105">
        <v>340</v>
      </c>
      <c r="I377" s="105" t="s">
        <v>233</v>
      </c>
      <c r="J377" s="105" t="s">
        <v>410</v>
      </c>
      <c r="K377" s="87"/>
      <c r="L377" s="239"/>
      <c r="M377" s="89"/>
      <c r="N377" s="105">
        <v>2.2999999999999998</v>
      </c>
      <c r="O377" s="105">
        <f t="shared" si="19"/>
        <v>0</v>
      </c>
      <c r="P377" s="105"/>
      <c r="R377" s="105"/>
      <c r="S377" s="105"/>
      <c r="T377" s="105"/>
      <c r="U377" s="105"/>
    </row>
    <row r="378" spans="1:21">
      <c r="A378" s="198">
        <v>10</v>
      </c>
      <c r="B378" s="10" t="s">
        <v>428</v>
      </c>
      <c r="C378" s="105">
        <v>1</v>
      </c>
      <c r="D378" s="107">
        <v>40</v>
      </c>
      <c r="E378" s="107">
        <v>40</v>
      </c>
      <c r="F378" s="105">
        <v>600</v>
      </c>
      <c r="G378" s="105">
        <v>750</v>
      </c>
      <c r="H378" s="105">
        <v>1200</v>
      </c>
      <c r="I378" s="105" t="s">
        <v>414</v>
      </c>
      <c r="J378" s="105"/>
      <c r="K378" s="87"/>
      <c r="L378" s="239"/>
      <c r="M378" s="89"/>
      <c r="N378" s="105">
        <v>0.5</v>
      </c>
      <c r="O378" s="108">
        <f>N378*K378</f>
        <v>0</v>
      </c>
      <c r="P378" s="103"/>
      <c r="Q378" s="103"/>
      <c r="R378" s="105"/>
      <c r="S378" s="105"/>
      <c r="T378" s="105" t="s">
        <v>108</v>
      </c>
      <c r="U378" s="105" t="s">
        <v>100</v>
      </c>
    </row>
    <row r="379" spans="1:21">
      <c r="A379" s="198">
        <v>11</v>
      </c>
      <c r="B379" s="4" t="s">
        <v>183</v>
      </c>
      <c r="C379" s="105">
        <v>1</v>
      </c>
      <c r="D379" s="107">
        <v>20</v>
      </c>
      <c r="E379" s="105">
        <f>D379*C379</f>
        <v>20</v>
      </c>
      <c r="F379" s="105">
        <v>600</v>
      </c>
      <c r="G379" s="105">
        <v>750</v>
      </c>
      <c r="H379" s="105">
        <v>1200</v>
      </c>
      <c r="I379" s="105" t="s">
        <v>393</v>
      </c>
      <c r="J379" s="105"/>
      <c r="K379" s="87"/>
      <c r="L379" s="239"/>
      <c r="M379" s="89"/>
      <c r="N379" s="105"/>
      <c r="O379" s="108"/>
      <c r="P379" s="105"/>
      <c r="R379" s="105"/>
      <c r="S379" s="105"/>
      <c r="T379" s="105"/>
      <c r="U379" s="105"/>
    </row>
    <row r="380" spans="1:21">
      <c r="A380" s="198">
        <v>12</v>
      </c>
      <c r="B380" s="4" t="s">
        <v>181</v>
      </c>
      <c r="C380" s="105">
        <v>1</v>
      </c>
      <c r="D380" s="105">
        <v>86</v>
      </c>
      <c r="E380" s="105">
        <v>86</v>
      </c>
      <c r="F380" s="105">
        <v>600</v>
      </c>
      <c r="G380" s="105">
        <v>575</v>
      </c>
      <c r="H380" s="105">
        <v>770</v>
      </c>
      <c r="I380" s="105" t="s">
        <v>394</v>
      </c>
      <c r="J380" s="105" t="s">
        <v>429</v>
      </c>
      <c r="K380" s="87"/>
      <c r="L380" s="239"/>
      <c r="M380" s="89"/>
      <c r="N380" s="105">
        <v>6.7</v>
      </c>
      <c r="O380" s="108"/>
      <c r="P380" s="3"/>
      <c r="Q380" s="3"/>
      <c r="R380" s="105"/>
      <c r="S380" s="105"/>
      <c r="T380" s="105"/>
      <c r="U380" s="105"/>
    </row>
    <row r="381" spans="1:21" ht="20.6">
      <c r="A381" s="65"/>
      <c r="B381" s="113" t="s">
        <v>408</v>
      </c>
      <c r="C381" s="230"/>
      <c r="D381" s="65"/>
      <c r="E381" s="65"/>
      <c r="F381" s="65"/>
      <c r="G381" s="65"/>
      <c r="H381" s="65"/>
      <c r="I381" s="65"/>
      <c r="J381" s="65"/>
      <c r="K381" s="69"/>
      <c r="L381" s="269"/>
      <c r="M381" s="70"/>
      <c r="N381" s="70"/>
      <c r="O381" s="70"/>
      <c r="P381" s="72"/>
      <c r="Q381" s="72"/>
      <c r="R381" s="65"/>
      <c r="S381" s="65"/>
      <c r="T381" s="65"/>
      <c r="U381" s="65"/>
    </row>
    <row r="382" spans="1:21">
      <c r="A382" s="198">
        <v>1</v>
      </c>
      <c r="B382" s="10" t="s">
        <v>413</v>
      </c>
      <c r="C382" s="105">
        <v>1</v>
      </c>
      <c r="D382" s="105">
        <v>100</v>
      </c>
      <c r="E382" s="105">
        <v>100</v>
      </c>
      <c r="F382" s="105" t="s">
        <v>423</v>
      </c>
      <c r="G382" s="105">
        <v>700</v>
      </c>
      <c r="H382" s="105">
        <v>1300</v>
      </c>
      <c r="I382" s="105" t="s">
        <v>415</v>
      </c>
      <c r="J382" s="105"/>
      <c r="K382" s="87"/>
      <c r="L382" s="239"/>
      <c r="M382" s="89"/>
      <c r="N382" s="105">
        <v>0.75</v>
      </c>
      <c r="O382" s="108"/>
      <c r="P382" s="103"/>
      <c r="Q382" s="103"/>
      <c r="R382" s="105"/>
      <c r="S382" s="105"/>
      <c r="T382" s="105"/>
      <c r="U382" s="105"/>
    </row>
    <row r="383" spans="1:21" ht="31.75">
      <c r="A383" s="198">
        <v>2</v>
      </c>
      <c r="B383" s="10" t="s">
        <v>353</v>
      </c>
      <c r="C383" s="105">
        <v>2</v>
      </c>
      <c r="D383" s="105">
        <v>10</v>
      </c>
      <c r="E383" s="105">
        <f>D383*C383</f>
        <v>20</v>
      </c>
      <c r="F383" s="107">
        <v>450</v>
      </c>
      <c r="G383" s="107">
        <v>450</v>
      </c>
      <c r="H383" s="107">
        <v>200</v>
      </c>
      <c r="I383" s="107" t="s">
        <v>354</v>
      </c>
      <c r="J383" s="107" t="s">
        <v>355</v>
      </c>
      <c r="K383" s="87"/>
      <c r="L383" s="239"/>
      <c r="M383" s="89"/>
      <c r="N383" s="105"/>
      <c r="O383" s="108"/>
      <c r="P383" s="105"/>
      <c r="R383" s="105" t="s">
        <v>108</v>
      </c>
      <c r="S383" s="105"/>
      <c r="T383" s="105"/>
      <c r="U383" s="105" t="s">
        <v>100</v>
      </c>
    </row>
    <row r="384" spans="1:21" ht="20.6">
      <c r="A384" s="65"/>
      <c r="B384" s="113" t="s">
        <v>409</v>
      </c>
      <c r="C384" s="230"/>
      <c r="D384" s="65"/>
      <c r="E384" s="65"/>
      <c r="F384" s="65"/>
      <c r="G384" s="65"/>
      <c r="H384" s="65"/>
      <c r="I384" s="65"/>
      <c r="J384" s="65"/>
      <c r="K384" s="69"/>
      <c r="L384" s="269"/>
      <c r="M384" s="70"/>
      <c r="N384" s="70"/>
      <c r="O384" s="70"/>
      <c r="P384" s="72"/>
      <c r="Q384" s="72"/>
      <c r="R384" s="65"/>
      <c r="S384" s="65"/>
      <c r="T384" s="65"/>
      <c r="U384" s="65"/>
    </row>
    <row r="385" spans="1:21">
      <c r="A385" s="198">
        <v>1</v>
      </c>
      <c r="B385" s="10" t="s">
        <v>181</v>
      </c>
      <c r="C385" s="105">
        <v>1</v>
      </c>
      <c r="D385" s="105">
        <v>60</v>
      </c>
      <c r="E385" s="105">
        <f>D385*C385</f>
        <v>60</v>
      </c>
      <c r="F385" s="105">
        <v>593</v>
      </c>
      <c r="G385" s="105">
        <v>600</v>
      </c>
      <c r="H385" s="105">
        <v>670</v>
      </c>
      <c r="I385" s="105" t="s">
        <v>394</v>
      </c>
      <c r="J385" s="105" t="s">
        <v>416</v>
      </c>
      <c r="K385" s="87"/>
      <c r="L385" s="239"/>
      <c r="M385" s="89"/>
      <c r="N385" s="96">
        <v>3.7</v>
      </c>
      <c r="O385" s="97">
        <f t="shared" ref="O385:O386" si="20">N385*K385</f>
        <v>0</v>
      </c>
      <c r="P385" s="105"/>
      <c r="R385" s="105"/>
      <c r="S385" s="105"/>
      <c r="T385" s="105" t="s">
        <v>108</v>
      </c>
      <c r="U385" s="105" t="s">
        <v>100</v>
      </c>
    </row>
    <row r="386" spans="1:21">
      <c r="A386" s="198">
        <v>2</v>
      </c>
      <c r="B386" s="10" t="s">
        <v>411</v>
      </c>
      <c r="C386" s="105">
        <v>1</v>
      </c>
      <c r="D386" s="105">
        <v>60</v>
      </c>
      <c r="E386" s="105">
        <f>D386*C386</f>
        <v>60</v>
      </c>
      <c r="F386" s="105"/>
      <c r="G386" s="105"/>
      <c r="H386" s="105"/>
      <c r="I386" s="3"/>
      <c r="J386" s="3"/>
      <c r="K386" s="87"/>
      <c r="L386" s="239"/>
      <c r="M386" s="89"/>
      <c r="N386" s="96">
        <v>2.8</v>
      </c>
      <c r="O386" s="97">
        <f t="shared" si="20"/>
        <v>0</v>
      </c>
      <c r="P386" s="105"/>
      <c r="R386" s="105"/>
      <c r="S386" s="105"/>
      <c r="T386" s="105" t="s">
        <v>108</v>
      </c>
      <c r="U386" s="105" t="s">
        <v>100</v>
      </c>
    </row>
    <row r="387" spans="1:21">
      <c r="F387" s="167"/>
      <c r="G387" s="167"/>
      <c r="H387" s="167"/>
      <c r="I387" s="167"/>
      <c r="J387" s="192"/>
      <c r="K387" s="193"/>
      <c r="L387" s="280"/>
      <c r="M387" s="194"/>
      <c r="Q387" s="176"/>
    </row>
    <row r="388" spans="1:21">
      <c r="B388" s="1" t="s">
        <v>430</v>
      </c>
      <c r="F388" s="167"/>
      <c r="G388" s="167"/>
      <c r="H388" s="167"/>
      <c r="I388" s="167"/>
      <c r="J388" s="192"/>
      <c r="K388" s="193"/>
      <c r="L388" s="280"/>
      <c r="M388" s="194"/>
      <c r="Q388" s="176"/>
    </row>
    <row r="389" spans="1:21">
      <c r="F389" s="167"/>
      <c r="G389" s="167"/>
      <c r="H389" s="167"/>
      <c r="I389" s="167"/>
      <c r="J389" s="192"/>
      <c r="K389" s="193"/>
      <c r="L389" s="280"/>
      <c r="M389" s="194"/>
      <c r="Q389" s="176"/>
    </row>
    <row r="390" spans="1:21">
      <c r="F390" s="167"/>
      <c r="G390" s="167"/>
      <c r="H390" s="167"/>
      <c r="I390" s="167"/>
      <c r="J390" s="192"/>
      <c r="K390" s="193"/>
      <c r="L390" s="280"/>
      <c r="M390" s="194"/>
      <c r="Q390" s="176"/>
    </row>
    <row r="391" spans="1:21">
      <c r="F391" s="167"/>
      <c r="G391" s="167"/>
      <c r="H391" s="167"/>
      <c r="I391" s="167"/>
      <c r="J391" s="192"/>
      <c r="K391" s="193"/>
      <c r="L391" s="280"/>
      <c r="M391" s="194"/>
      <c r="Q391" s="176"/>
    </row>
    <row r="392" spans="1:21">
      <c r="F392" s="167"/>
      <c r="G392" s="167"/>
      <c r="H392" s="167"/>
      <c r="I392" s="167"/>
      <c r="J392" s="192"/>
      <c r="K392" s="193"/>
      <c r="L392" s="280"/>
      <c r="M392" s="194"/>
      <c r="Q392" s="176"/>
    </row>
    <row r="393" spans="1:21">
      <c r="F393" s="167"/>
      <c r="G393" s="167"/>
      <c r="H393" s="167"/>
      <c r="I393" s="167"/>
      <c r="J393" s="192"/>
      <c r="K393" s="193"/>
      <c r="L393" s="280"/>
      <c r="M393" s="194"/>
      <c r="Q393" s="176"/>
    </row>
    <row r="394" spans="1:21">
      <c r="F394" s="167"/>
      <c r="G394" s="167"/>
      <c r="H394" s="167"/>
      <c r="I394" s="167"/>
      <c r="J394" s="192"/>
      <c r="K394" s="193"/>
      <c r="L394" s="280"/>
      <c r="M394" s="194"/>
      <c r="Q394" s="176"/>
    </row>
    <row r="395" spans="1:21">
      <c r="F395" s="167"/>
      <c r="G395" s="167"/>
      <c r="H395" s="167"/>
      <c r="I395" s="167"/>
      <c r="J395" s="192"/>
      <c r="K395" s="193"/>
      <c r="L395" s="280"/>
      <c r="M395" s="194"/>
      <c r="Q395" s="176"/>
    </row>
    <row r="396" spans="1:21">
      <c r="F396" s="167"/>
      <c r="G396" s="167"/>
      <c r="H396" s="167"/>
      <c r="I396" s="167"/>
      <c r="J396" s="192"/>
      <c r="K396" s="193"/>
      <c r="L396" s="280"/>
      <c r="M396" s="194"/>
      <c r="Q396" s="176"/>
    </row>
    <row r="397" spans="1:21">
      <c r="F397" s="167"/>
      <c r="G397" s="167"/>
      <c r="H397" s="167"/>
      <c r="I397" s="167"/>
      <c r="J397" s="192"/>
      <c r="K397" s="193"/>
      <c r="L397" s="280"/>
      <c r="M397" s="194"/>
      <c r="Q397" s="176"/>
    </row>
    <row r="398" spans="1:21">
      <c r="F398" s="167"/>
      <c r="G398" s="167"/>
      <c r="H398" s="167"/>
      <c r="I398" s="167"/>
      <c r="J398" s="192"/>
      <c r="K398" s="193"/>
      <c r="L398" s="280"/>
      <c r="M398" s="194"/>
      <c r="Q398" s="176"/>
    </row>
    <row r="399" spans="1:21">
      <c r="F399" s="167"/>
      <c r="G399" s="167"/>
      <c r="H399" s="167"/>
      <c r="I399" s="167"/>
      <c r="J399" s="192"/>
      <c r="K399" s="193"/>
      <c r="L399" s="280"/>
      <c r="M399" s="194"/>
      <c r="Q399" s="176"/>
    </row>
    <row r="400" spans="1:21">
      <c r="F400" s="167"/>
      <c r="G400" s="167"/>
      <c r="H400" s="167"/>
      <c r="I400" s="167"/>
      <c r="J400" s="192"/>
      <c r="K400" s="193"/>
      <c r="L400" s="280"/>
      <c r="M400" s="194"/>
      <c r="Q400" s="176"/>
    </row>
    <row r="401" spans="6:17">
      <c r="F401" s="167"/>
      <c r="G401" s="167"/>
      <c r="H401" s="167"/>
      <c r="I401" s="167"/>
      <c r="J401" s="192"/>
      <c r="K401" s="193"/>
      <c r="L401" s="280"/>
      <c r="M401" s="194"/>
      <c r="Q401" s="176"/>
    </row>
    <row r="402" spans="6:17">
      <c r="F402" s="167"/>
      <c r="G402" s="167"/>
      <c r="H402" s="167"/>
      <c r="I402" s="167"/>
      <c r="J402" s="192"/>
      <c r="K402" s="193"/>
      <c r="L402" s="280"/>
      <c r="M402" s="194"/>
      <c r="Q402" s="176"/>
    </row>
    <row r="403" spans="6:17">
      <c r="F403" s="167"/>
      <c r="G403" s="167"/>
      <c r="H403" s="167"/>
      <c r="I403" s="167"/>
      <c r="J403" s="192"/>
      <c r="K403" s="193"/>
      <c r="L403" s="280"/>
      <c r="M403" s="194"/>
      <c r="Q403" s="176"/>
    </row>
    <row r="404" spans="6:17">
      <c r="F404" s="167"/>
      <c r="G404" s="167"/>
      <c r="H404" s="167"/>
      <c r="I404" s="167"/>
      <c r="J404" s="192"/>
      <c r="K404" s="193"/>
      <c r="L404" s="280"/>
      <c r="M404" s="194"/>
      <c r="Q404" s="176"/>
    </row>
    <row r="405" spans="6:17">
      <c r="F405" s="167"/>
      <c r="G405" s="167"/>
      <c r="H405" s="167"/>
      <c r="I405" s="167"/>
      <c r="J405" s="192"/>
      <c r="K405" s="193"/>
      <c r="L405" s="280"/>
      <c r="M405" s="194"/>
      <c r="Q405" s="176"/>
    </row>
    <row r="406" spans="6:17">
      <c r="F406" s="167"/>
      <c r="G406" s="167"/>
      <c r="H406" s="167"/>
      <c r="I406" s="167"/>
      <c r="J406" s="192"/>
      <c r="K406" s="193"/>
      <c r="L406" s="280"/>
      <c r="M406" s="194"/>
      <c r="Q406" s="176"/>
    </row>
    <row r="407" spans="6:17">
      <c r="F407" s="167"/>
      <c r="G407" s="167"/>
      <c r="H407" s="167"/>
      <c r="I407" s="167"/>
      <c r="J407" s="192"/>
      <c r="K407" s="193"/>
      <c r="L407" s="280"/>
      <c r="M407" s="194"/>
      <c r="Q407" s="176"/>
    </row>
    <row r="408" spans="6:17">
      <c r="F408" s="167"/>
      <c r="G408" s="167"/>
      <c r="H408" s="167"/>
      <c r="I408" s="167"/>
      <c r="J408" s="192"/>
      <c r="K408" s="193"/>
      <c r="L408" s="280"/>
      <c r="M408" s="194"/>
      <c r="Q408" s="176"/>
    </row>
    <row r="409" spans="6:17">
      <c r="F409" s="167"/>
      <c r="G409" s="167"/>
      <c r="H409" s="167"/>
      <c r="I409" s="167"/>
      <c r="J409" s="192"/>
      <c r="K409" s="193"/>
      <c r="L409" s="280"/>
      <c r="M409" s="194"/>
      <c r="Q409" s="176"/>
    </row>
    <row r="410" spans="6:17">
      <c r="F410" s="167"/>
      <c r="G410" s="167"/>
      <c r="H410" s="167"/>
      <c r="I410" s="167"/>
      <c r="J410" s="192"/>
      <c r="K410" s="193"/>
      <c r="L410" s="280"/>
      <c r="M410" s="194"/>
      <c r="Q410" s="176"/>
    </row>
    <row r="411" spans="6:17">
      <c r="F411" s="167"/>
      <c r="G411" s="167"/>
      <c r="H411" s="167"/>
      <c r="I411" s="167"/>
      <c r="J411" s="192"/>
      <c r="K411" s="193"/>
      <c r="L411" s="280"/>
      <c r="M411" s="194"/>
      <c r="Q411" s="176"/>
    </row>
    <row r="412" spans="6:17">
      <c r="F412" s="167"/>
      <c r="G412" s="167"/>
      <c r="H412" s="167"/>
      <c r="I412" s="167"/>
      <c r="J412" s="192"/>
      <c r="K412" s="193"/>
      <c r="L412" s="280"/>
      <c r="M412" s="194"/>
      <c r="Q412" s="176"/>
    </row>
    <row r="413" spans="6:17">
      <c r="F413" s="167"/>
      <c r="G413" s="167"/>
      <c r="H413" s="167"/>
      <c r="I413" s="167"/>
      <c r="J413" s="192"/>
      <c r="K413" s="193"/>
      <c r="L413" s="280"/>
      <c r="M413" s="194"/>
      <c r="Q413" s="176"/>
    </row>
    <row r="414" spans="6:17">
      <c r="F414" s="167"/>
      <c r="G414" s="167"/>
      <c r="H414" s="167"/>
      <c r="I414" s="167"/>
      <c r="J414" s="192"/>
      <c r="K414" s="193"/>
      <c r="L414" s="280"/>
      <c r="M414" s="194"/>
      <c r="Q414" s="176"/>
    </row>
    <row r="415" spans="6:17">
      <c r="F415" s="167"/>
      <c r="G415" s="167"/>
      <c r="H415" s="167"/>
      <c r="I415" s="167"/>
      <c r="J415" s="192"/>
      <c r="K415" s="193"/>
      <c r="L415" s="280"/>
      <c r="M415" s="194"/>
      <c r="Q415" s="176"/>
    </row>
    <row r="416" spans="6:17">
      <c r="F416" s="167"/>
      <c r="G416" s="167"/>
      <c r="H416" s="167"/>
      <c r="I416" s="167"/>
      <c r="J416" s="192"/>
      <c r="K416" s="193"/>
      <c r="L416" s="280"/>
      <c r="M416" s="194"/>
      <c r="Q416" s="176"/>
    </row>
    <row r="417" spans="6:17">
      <c r="F417" s="167"/>
      <c r="G417" s="167"/>
      <c r="H417" s="167"/>
      <c r="I417" s="167"/>
      <c r="J417" s="192"/>
      <c r="K417" s="193"/>
      <c r="L417" s="280"/>
      <c r="M417" s="194"/>
      <c r="Q417" s="176"/>
    </row>
    <row r="418" spans="6:17">
      <c r="F418" s="167"/>
      <c r="G418" s="167"/>
      <c r="H418" s="167"/>
      <c r="I418" s="167"/>
      <c r="J418" s="192"/>
      <c r="K418" s="193"/>
      <c r="L418" s="280"/>
      <c r="M418" s="194"/>
      <c r="Q418" s="176"/>
    </row>
    <row r="419" spans="6:17">
      <c r="F419" s="167"/>
      <c r="G419" s="167"/>
      <c r="H419" s="167"/>
      <c r="I419" s="167"/>
      <c r="J419" s="192"/>
      <c r="K419" s="193"/>
      <c r="L419" s="280"/>
      <c r="M419" s="194"/>
      <c r="Q419" s="176"/>
    </row>
    <row r="420" spans="6:17">
      <c r="F420" s="167"/>
      <c r="G420" s="167"/>
      <c r="H420" s="167"/>
      <c r="I420" s="167"/>
      <c r="J420" s="192"/>
      <c r="K420" s="193"/>
      <c r="L420" s="280"/>
      <c r="M420" s="194"/>
      <c r="Q420" s="176"/>
    </row>
    <row r="421" spans="6:17">
      <c r="F421" s="167"/>
      <c r="G421" s="167"/>
      <c r="H421" s="167"/>
      <c r="I421" s="167"/>
      <c r="J421" s="192"/>
      <c r="K421" s="193"/>
      <c r="L421" s="280"/>
      <c r="M421" s="194"/>
      <c r="Q421" s="176"/>
    </row>
    <row r="422" spans="6:17">
      <c r="F422" s="167"/>
      <c r="G422" s="167"/>
      <c r="H422" s="167"/>
      <c r="I422" s="167"/>
      <c r="J422" s="192"/>
      <c r="K422" s="193"/>
      <c r="L422" s="280"/>
      <c r="M422" s="194"/>
      <c r="Q422" s="215"/>
    </row>
  </sheetData>
  <mergeCells count="2">
    <mergeCell ref="F1:L1"/>
    <mergeCell ref="F2:H2"/>
  </mergeCells>
  <hyperlinks>
    <hyperlink ref="M18" r:id="rId1"/>
    <hyperlink ref="M30" r:id="rId2"/>
    <hyperlink ref="M29" r:id="rId3"/>
    <hyperlink ref="M33" r:id="rId4"/>
    <hyperlink ref="M12" r:id="rId5"/>
    <hyperlink ref="M93" r:id="rId6"/>
    <hyperlink ref="M119" r:id="rId7"/>
    <hyperlink ref="M122" r:id="rId8"/>
    <hyperlink ref="M155" r:id="rId9"/>
    <hyperlink ref="M166" r:id="rId10"/>
    <hyperlink ref="M220" r:id="rId11"/>
    <hyperlink ref="M233" r:id="rId12"/>
    <hyperlink ref="M300" r:id="rId13"/>
    <hyperlink ref="M331" r:id="rId14"/>
    <hyperlink ref="M315" r:id="rId15"/>
    <hyperlink ref="M336" r:id="rId16"/>
  </hyperlinks>
  <pageMargins left="0.75" right="0.75" top="1" bottom="1" header="0.5" footer="0.5"/>
  <pageSetup orientation="portrait" horizontalDpi="4294967292" verticalDpi="4294967292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safal</vt:lpstr>
      <vt:lpstr> BOQ 8th March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KEC BOQ</dc:title>
  <dc:subject>TENDER</dc:subject>
  <dc:creator/>
  <cp:lastModifiedBy/>
  <cp:revision>1</cp:revision>
  <cp:lastPrinted>2020-03-07T13:47:57Z</cp:lastPrinted>
  <dcterms:created xsi:type="dcterms:W3CDTF">2006-09-16T00:00:00Z</dcterms:created>
  <dcterms:modified xsi:type="dcterms:W3CDTF">2024-08-02T07:24:20Z</dcterms:modified>
</cp:coreProperties>
</file>