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03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/>
  <c r="L33"/>
  <c r="L32"/>
  <c r="L31"/>
  <c r="L30"/>
  <c r="L29"/>
  <c r="L28"/>
  <c r="L27"/>
  <c r="L26"/>
  <c r="L25"/>
  <c r="L24"/>
  <c r="L23"/>
  <c r="L22"/>
  <c r="L21"/>
  <c r="L20"/>
  <c r="L19"/>
  <c r="L18"/>
  <c r="O34" l="1"/>
  <c r="Q34"/>
  <c r="O33"/>
  <c r="R33" s="1"/>
  <c r="Q33"/>
  <c r="O32"/>
  <c r="Q32"/>
  <c r="O31"/>
  <c r="Q31"/>
  <c r="O30"/>
  <c r="Q30"/>
  <c r="O29"/>
  <c r="R29" s="1"/>
  <c r="Q29"/>
  <c r="O28"/>
  <c r="Q28"/>
  <c r="Q27"/>
  <c r="R27" s="1"/>
  <c r="O27"/>
  <c r="O26"/>
  <c r="Q26"/>
  <c r="O25"/>
  <c r="R25" s="1"/>
  <c r="Q25"/>
  <c r="O24"/>
  <c r="Q24"/>
  <c r="O23"/>
  <c r="Q23"/>
  <c r="O22"/>
  <c r="Q22"/>
  <c r="Q21"/>
  <c r="O21"/>
  <c r="Q20"/>
  <c r="R20" s="1"/>
  <c r="O20"/>
  <c r="O19"/>
  <c r="Q19"/>
  <c r="O18"/>
  <c r="Q18"/>
  <c r="R34" l="1"/>
  <c r="R32"/>
  <c r="R31"/>
  <c r="R30"/>
  <c r="R28"/>
  <c r="R26"/>
  <c r="R24"/>
  <c r="R23"/>
  <c r="R22"/>
  <c r="R21"/>
  <c r="R19"/>
  <c r="R18"/>
  <c r="R43" l="1"/>
  <c r="R41" l="1"/>
  <c r="R47" s="1"/>
  <c r="L38"/>
  <c r="R48" l="1"/>
  <c r="D49" s="1"/>
  <c r="G49" s="1"/>
  <c r="C52"/>
  <c r="D52" l="1"/>
  <c r="E49"/>
  <c r="E52" s="1"/>
  <c r="G52"/>
  <c r="H49" l="1"/>
  <c r="R49" l="1"/>
  <c r="R50"/>
  <c r="R51" l="1"/>
</calcChain>
</file>

<file path=xl/sharedStrings.xml><?xml version="1.0" encoding="utf-8"?>
<sst xmlns="http://schemas.openxmlformats.org/spreadsheetml/2006/main" count="89" uniqueCount="77">
  <si>
    <r>
      <rPr>
        <b/>
        <sz val="36"/>
        <color theme="1"/>
        <rFont val="Calibri"/>
        <family val="2"/>
        <scheme val="minor"/>
      </rPr>
      <t xml:space="preserve">                     </t>
    </r>
    <r>
      <rPr>
        <b/>
        <sz val="18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</t>
    </r>
  </si>
  <si>
    <r>
      <rPr>
        <b/>
        <sz val="22"/>
        <color indexed="10"/>
        <rFont val="Calibri"/>
        <family val="2"/>
      </rPr>
      <t>Address</t>
    </r>
    <r>
      <rPr>
        <sz val="22"/>
        <color theme="1"/>
        <rFont val="Calibri"/>
        <family val="2"/>
        <scheme val="minor"/>
      </rPr>
      <t xml:space="preserve"> - </t>
    </r>
    <r>
      <rPr>
        <b/>
        <sz val="22"/>
        <color theme="1"/>
        <rFont val="Calibri"/>
        <family val="2"/>
        <scheme val="minor"/>
      </rPr>
      <t>5 / Virat Society, New Sharda Mandir Road,Vasantkunj, Paldi, Ahmedabad : 380007,  Gujarat</t>
    </r>
  </si>
  <si>
    <r>
      <rPr>
        <b/>
        <sz val="22"/>
        <color rgb="FFFF0000"/>
        <rFont val="Calibri"/>
        <family val="2"/>
        <scheme val="minor"/>
      </rPr>
      <t>GST NO</t>
    </r>
    <r>
      <rPr>
        <b/>
        <sz val="22"/>
        <color theme="1"/>
        <rFont val="Calibri"/>
        <family val="2"/>
        <scheme val="minor"/>
      </rPr>
      <t xml:space="preserve"> - 24ALNPG2330D1ZO</t>
    </r>
  </si>
  <si>
    <r>
      <rPr>
        <b/>
        <sz val="22"/>
        <color indexed="10"/>
        <rFont val="Calibri"/>
        <family val="2"/>
      </rPr>
      <t>Contact Person</t>
    </r>
    <r>
      <rPr>
        <sz val="22"/>
        <color indexed="10"/>
        <rFont val="Calibri"/>
        <family val="2"/>
      </rPr>
      <t xml:space="preserve"> -</t>
    </r>
    <r>
      <rPr>
        <sz val="22"/>
        <color theme="1"/>
        <rFont val="Calibri"/>
        <family val="2"/>
        <scheme val="minor"/>
      </rPr>
      <t xml:space="preserve"> </t>
    </r>
    <r>
      <rPr>
        <b/>
        <sz val="22"/>
        <color theme="1"/>
        <rFont val="Calibri"/>
        <family val="2"/>
        <scheme val="minor"/>
      </rPr>
      <t>Himanshu Gupta</t>
    </r>
  </si>
  <si>
    <r>
      <rPr>
        <b/>
        <sz val="22"/>
        <color rgb="FFFF0000"/>
        <rFont val="Calibri"/>
        <family val="2"/>
        <scheme val="minor"/>
      </rPr>
      <t>PAN Coad No</t>
    </r>
    <r>
      <rPr>
        <b/>
        <sz val="22"/>
        <color theme="1"/>
        <rFont val="Calibri"/>
        <family val="2"/>
        <scheme val="minor"/>
      </rPr>
      <t xml:space="preserve"> -ALNPG2330D</t>
    </r>
  </si>
  <si>
    <r>
      <t xml:space="preserve">Contact Person Mob No - </t>
    </r>
    <r>
      <rPr>
        <b/>
        <sz val="22"/>
        <color theme="1"/>
        <rFont val="Calibri"/>
        <family val="2"/>
        <scheme val="minor"/>
      </rPr>
      <t>+91 9723674455</t>
    </r>
  </si>
  <si>
    <r>
      <t xml:space="preserve">Mail Id - </t>
    </r>
    <r>
      <rPr>
        <b/>
        <sz val="22"/>
        <color theme="1"/>
        <rFont val="Calibri"/>
        <family val="2"/>
      </rPr>
      <t>ads.himanshu@gmail.com</t>
    </r>
  </si>
  <si>
    <t xml:space="preserve">ESTIMATE / QUOTATION </t>
  </si>
  <si>
    <t>Estimate To Address</t>
  </si>
  <si>
    <t>Details of Consignee ( Shipped to )</t>
  </si>
  <si>
    <t>FROM STATE : Gujarat</t>
  </si>
  <si>
    <t>TO STATE : Gujarat</t>
  </si>
  <si>
    <t>S. NO</t>
  </si>
  <si>
    <t>DESCRIPTION</t>
  </si>
  <si>
    <t>HSN</t>
  </si>
  <si>
    <t>UOM ( QTY / SQFT )</t>
  </si>
  <si>
    <t>Sqft/Sqin/Rft</t>
  </si>
  <si>
    <t>QTY</t>
  </si>
  <si>
    <t>TOTAL</t>
  </si>
  <si>
    <t>RATE</t>
  </si>
  <si>
    <t>GROSS TOTAL</t>
  </si>
  <si>
    <t>GST</t>
  </si>
  <si>
    <t>CGST</t>
  </si>
  <si>
    <t>SGST</t>
  </si>
  <si>
    <t>AMOUNT</t>
  </si>
  <si>
    <t>Material Amount</t>
  </si>
  <si>
    <t>Instolation Charge</t>
  </si>
  <si>
    <t>Transportation Charges</t>
  </si>
  <si>
    <t>Packing Charge</t>
  </si>
  <si>
    <t>Total</t>
  </si>
  <si>
    <t>GST %</t>
  </si>
  <si>
    <t>BASIC AMOUNT</t>
  </si>
  <si>
    <t>Total GST</t>
  </si>
  <si>
    <t>TOTAL AMOUNT</t>
  </si>
  <si>
    <t>G, Total</t>
  </si>
  <si>
    <t>In Word - Tharty one thousand one hundred fourty only</t>
  </si>
  <si>
    <t>Terms &amp; Conditions:</t>
  </si>
  <si>
    <t>Bank Details for RTGS &amp; NEFT</t>
  </si>
  <si>
    <t>Authorised Signatory</t>
  </si>
  <si>
    <t>Quotation Validity: 30 days</t>
  </si>
  <si>
    <t xml:space="preserve">name </t>
  </si>
  <si>
    <t>Payment: 30 days from the date of submission of Invoice</t>
  </si>
  <si>
    <t>ABSTRACT DESIGN STUDIO</t>
  </si>
  <si>
    <t>Delivery : 10 days from the date of Approval with Docket</t>
  </si>
  <si>
    <t>AXSI BANK</t>
  </si>
  <si>
    <t>Warranty: No warrenty for electronic &amp; electrical items</t>
  </si>
  <si>
    <t>Branch : LAWGARDEN BRANCH</t>
  </si>
  <si>
    <t>Guarantee: Replacement only for MFG defects of props</t>
  </si>
  <si>
    <t>A/C No. 920020040654819</t>
  </si>
  <si>
    <t xml:space="preserve">Materials Subject to Stock availability </t>
  </si>
  <si>
    <t>IFSC Code : UTIB0000003</t>
  </si>
  <si>
    <t>All Dispute Subject to Gujarat Jurisdiction</t>
  </si>
  <si>
    <t>Pasting Charges</t>
  </si>
  <si>
    <t>Flax mounting charge</t>
  </si>
  <si>
    <t xml:space="preserve">Transforming Travel </t>
  </si>
  <si>
    <t>Ahmedabad</t>
  </si>
  <si>
    <t>Gujarat</t>
  </si>
  <si>
    <t xml:space="preserve">SIZE </t>
  </si>
  <si>
    <r>
      <rPr>
        <b/>
        <sz val="22"/>
        <color rgb="FFFF0000"/>
        <rFont val="Calibri"/>
        <family val="2"/>
        <scheme val="minor"/>
      </rPr>
      <t>Estimate Date</t>
    </r>
    <r>
      <rPr>
        <b/>
        <sz val="22"/>
        <color theme="1"/>
        <rFont val="Calibri"/>
        <family val="2"/>
        <scheme val="minor"/>
      </rPr>
      <t xml:space="preserve"> - 31-01-2024</t>
    </r>
  </si>
  <si>
    <r>
      <rPr>
        <b/>
        <sz val="22"/>
        <color rgb="FFFF0000"/>
        <rFont val="Calibri"/>
        <family val="2"/>
        <scheme val="minor"/>
      </rPr>
      <t>Estimate No</t>
    </r>
    <r>
      <rPr>
        <b/>
        <sz val="22"/>
        <color theme="1"/>
        <rFont val="Calibri"/>
        <family val="2"/>
        <scheme val="minor"/>
      </rPr>
      <t xml:space="preserve"> - ADS 001</t>
    </r>
  </si>
  <si>
    <t>Emergency number_Reflactive Vinyl_A6</t>
  </si>
  <si>
    <t>Fire Extinguisher_Reflactive Vinyl_A5</t>
  </si>
  <si>
    <t>PASS_Reflactive Vinyl_A5</t>
  </si>
  <si>
    <t>Hot Surface_Reflactive Vinyl_A5</t>
  </si>
  <si>
    <t>Mind Your Head_Reflactive Vinyl_A5</t>
  </si>
  <si>
    <t>Wet waste_Eco LG Vinyl_A4</t>
  </si>
  <si>
    <t>Dry waste_Eco LG Vinyl_A4</t>
  </si>
  <si>
    <t>Bio waste_Eco LG Vinyl_A4</t>
  </si>
  <si>
    <t>Veg Symbol_Eco LG Vinyl_10cm x 10cm</t>
  </si>
  <si>
    <t>Veg Non Symbol_Eco LG Vinyl_10cm x 10cm</t>
  </si>
  <si>
    <t>Hair Nets Must Be Worn in this Area_Eco LG Vinyl_A5</t>
  </si>
  <si>
    <t>First Aid Box_Eco LG Vinyl_10.889 x 10.5cm</t>
  </si>
  <si>
    <t>FSDB Board_Eco vinyl with matt+5mm sheet+back side double side tape_A3</t>
  </si>
  <si>
    <t>Be Careful Watch your step_Reflactive Vinyl_2ft x 0.69ft</t>
  </si>
  <si>
    <t>Wash _Eco LG Vinyl_12" x 4"</t>
  </si>
  <si>
    <t>Rinse _Eco LG Vinyl_12" x 4"</t>
  </si>
  <si>
    <t>Sanitize _Eco LG Vinyl_12" x 4"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</si>
</sst>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indexed="10"/>
      <name val="Calibri"/>
      <family val="2"/>
    </font>
    <font>
      <b/>
      <sz val="22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color indexed="10"/>
      <name val="Calibri"/>
      <family val="2"/>
    </font>
    <font>
      <b/>
      <sz val="22"/>
      <color theme="1"/>
      <name val="Calibri"/>
      <family val="2"/>
    </font>
    <font>
      <sz val="22"/>
      <color theme="1" tint="4.9989318521683403E-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9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/>
    <xf numFmtId="0" fontId="5" fillId="0" borderId="1" xfId="0" applyFont="1" applyBorder="1"/>
    <xf numFmtId="2" fontId="3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3" fillId="0" borderId="8" xfId="0" applyFont="1" applyBorder="1"/>
    <xf numFmtId="9" fontId="3" fillId="0" borderId="5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9" fontId="3" fillId="0" borderId="8" xfId="0" applyNumberFormat="1" applyFont="1" applyBorder="1"/>
    <xf numFmtId="0" fontId="3" fillId="0" borderId="4" xfId="0" applyFont="1" applyBorder="1"/>
    <xf numFmtId="0" fontId="10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9" fontId="3" fillId="0" borderId="13" xfId="0" applyNumberFormat="1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5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9" fontId="3" fillId="0" borderId="10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9" fontId="3" fillId="0" borderId="6" xfId="0" applyNumberFormat="1" applyFont="1" applyBorder="1" applyAlignment="1">
      <alignment horizontal="center"/>
    </xf>
    <xf numFmtId="9" fontId="3" fillId="0" borderId="11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9" fontId="3" fillId="0" borderId="13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1607353</xdr:colOff>
      <xdr:row>0</xdr:row>
      <xdr:rowOff>27709</xdr:rowOff>
    </xdr:from>
    <xdr:to>
      <xdr:col>17</xdr:col>
      <xdr:colOff>1249915</xdr:colOff>
      <xdr:row>0</xdr:row>
      <xdr:rowOff>1806066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935E904-3E15-49AA-8297-ED48B7A8D5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465"/>
        <a:stretch/>
      </xdr:blipFill>
      <xdr:spPr>
        <a:xfrm>
          <a:off x="12240717" y="27709"/>
          <a:ext cx="8422880" cy="1778357"/>
        </a:xfrm>
        <a:prstGeom prst="rect">
          <a:avLst/>
        </a:prstGeom>
      </xdr:spPr>
    </xdr:pic>
    <xdr:clientData/>
  </xdr:twoCellAnchor>
  <xdr:twoCellAnchor editAs="oneCell">
    <xdr:from>
      <xdr:col>14</xdr:col>
      <xdr:colOff>1041399</xdr:colOff>
      <xdr:row>55</xdr:row>
      <xdr:rowOff>198215</xdr:rowOff>
    </xdr:from>
    <xdr:to>
      <xdr:col>17</xdr:col>
      <xdr:colOff>381000</xdr:colOff>
      <xdr:row>61</xdr:row>
      <xdr:rowOff>100447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747502AF-9073-4CB6-8503-03E5776B7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204217" y="15940442"/>
          <a:ext cx="2560783" cy="2084323"/>
        </a:xfrm>
        <a:prstGeom prst="rect">
          <a:avLst/>
        </a:prstGeom>
      </xdr:spPr>
    </xdr:pic>
    <xdr:clientData/>
  </xdr:twoCellAnchor>
  <xdr:twoCellAnchor editAs="oneCell">
    <xdr:from>
      <xdr:col>1</xdr:col>
      <xdr:colOff>3645915</xdr:colOff>
      <xdr:row>0</xdr:row>
      <xdr:rowOff>13854</xdr:rowOff>
    </xdr:from>
    <xdr:to>
      <xdr:col>4</xdr:col>
      <xdr:colOff>365920</xdr:colOff>
      <xdr:row>0</xdr:row>
      <xdr:rowOff>1783618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2F2DF949-104F-47AB-91AD-D88622FBDA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465" r="43468"/>
        <a:stretch/>
      </xdr:blipFill>
      <xdr:spPr>
        <a:xfrm flipH="1">
          <a:off x="4186242" y="13854"/>
          <a:ext cx="5507683" cy="17697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1602638</xdr:colOff>
      <xdr:row>0</xdr:row>
      <xdr:rowOff>1769765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70270377-6623-4ED0-B7C3-68D2BE499E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465" r="43468"/>
        <a:stretch/>
      </xdr:blipFill>
      <xdr:spPr>
        <a:xfrm flipH="1">
          <a:off x="0" y="0"/>
          <a:ext cx="5810956" cy="1769765"/>
        </a:xfrm>
        <a:prstGeom prst="rect">
          <a:avLst/>
        </a:prstGeom>
      </xdr:spPr>
    </xdr:pic>
    <xdr:clientData/>
  </xdr:twoCellAnchor>
  <xdr:twoCellAnchor editAs="oneCell">
    <xdr:from>
      <xdr:col>5</xdr:col>
      <xdr:colOff>398318</xdr:colOff>
      <xdr:row>0</xdr:row>
      <xdr:rowOff>0</xdr:rowOff>
    </xdr:from>
    <xdr:to>
      <xdr:col>10</xdr:col>
      <xdr:colOff>204856</xdr:colOff>
      <xdr:row>0</xdr:row>
      <xdr:rowOff>1769764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70DF28DD-EB9E-457B-A19A-AD9295530F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465" r="43468"/>
        <a:stretch/>
      </xdr:blipFill>
      <xdr:spPr>
        <a:xfrm flipH="1">
          <a:off x="7100454" y="0"/>
          <a:ext cx="5486901" cy="1769764"/>
        </a:xfrm>
        <a:prstGeom prst="rect">
          <a:avLst/>
        </a:prstGeom>
      </xdr:spPr>
    </xdr:pic>
    <xdr:clientData/>
  </xdr:twoCellAnchor>
  <xdr:twoCellAnchor editAs="oneCell">
    <xdr:from>
      <xdr:col>3</xdr:col>
      <xdr:colOff>155402</xdr:colOff>
      <xdr:row>0</xdr:row>
      <xdr:rowOff>0</xdr:rowOff>
    </xdr:from>
    <xdr:to>
      <xdr:col>6</xdr:col>
      <xdr:colOff>930664</xdr:colOff>
      <xdr:row>0</xdr:row>
      <xdr:rowOff>1769765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37FBCA3-661F-45A6-86B9-3F6DD2DC30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5465" r="43468"/>
        <a:stretch/>
      </xdr:blipFill>
      <xdr:spPr>
        <a:xfrm flipH="1">
          <a:off x="11682384" y="0"/>
          <a:ext cx="6025701" cy="1769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2"/>
  <sheetViews>
    <sheetView tabSelected="1" topLeftCell="A30" zoomScale="55" zoomScaleNormal="55" zoomScaleSheetLayoutView="55" workbookViewId="0">
      <selection activeCell="B41" sqref="B41:Q41"/>
    </sheetView>
  </sheetViews>
  <sheetFormatPr defaultRowHeight="15"/>
  <cols>
    <col min="1" max="1" width="8" style="32" bestFit="1" customWidth="1"/>
    <col min="2" max="2" width="12.5703125" style="32" bestFit="1" customWidth="1"/>
    <col min="3" max="3" width="42.5703125" style="32" customWidth="1"/>
    <col min="4" max="4" width="30.28515625" style="32" bestFit="1" customWidth="1"/>
    <col min="5" max="5" width="37.28515625" style="32" bestFit="1" customWidth="1"/>
    <col min="6" max="6" width="8.42578125" style="32" bestFit="1" customWidth="1"/>
    <col min="7" max="7" width="15.5703125" style="32" bestFit="1" customWidth="1"/>
    <col min="8" max="8" width="26.140625" style="32" bestFit="1" customWidth="1"/>
    <col min="9" max="9" width="8.7109375" style="32" bestFit="1" customWidth="1"/>
    <col min="10" max="10" width="26.140625" style="32" bestFit="1" customWidth="1"/>
    <col min="11" max="11" width="10.85546875" style="32" bestFit="1" customWidth="1"/>
    <col min="12" max="12" width="26.5703125" style="33" bestFit="1" customWidth="1"/>
    <col min="13" max="13" width="8.85546875" style="32" bestFit="1" customWidth="1"/>
    <col min="14" max="14" width="10.85546875" style="32" bestFit="1" customWidth="1"/>
    <col min="15" max="15" width="18.5703125" style="32" bestFit="1" customWidth="1"/>
    <col min="16" max="16" width="10.85546875" style="32" bestFit="1" customWidth="1"/>
    <col min="17" max="17" width="18.5703125" style="32" bestFit="1" customWidth="1"/>
    <col min="18" max="18" width="19" style="32" bestFit="1" customWidth="1"/>
    <col min="19" max="16384" width="9.140625" style="32"/>
  </cols>
  <sheetData>
    <row r="1" spans="1:18" customFormat="1" ht="149.2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customFormat="1" ht="28.5">
      <c r="A2" s="118" t="s">
        <v>1</v>
      </c>
      <c r="B2" s="118"/>
      <c r="C2" s="118"/>
      <c r="D2" s="118"/>
      <c r="E2" s="118"/>
      <c r="F2" s="118"/>
      <c r="G2" s="118"/>
      <c r="H2" s="108" t="s">
        <v>2</v>
      </c>
      <c r="I2" s="108"/>
      <c r="J2" s="108"/>
      <c r="K2" s="108"/>
      <c r="L2" s="108"/>
      <c r="M2" s="108"/>
      <c r="N2" s="108"/>
      <c r="O2" s="108"/>
      <c r="P2" s="108"/>
      <c r="Q2" s="108"/>
      <c r="R2" s="108"/>
    </row>
    <row r="3" spans="1:18" customFormat="1" ht="28.5">
      <c r="A3" s="109" t="s">
        <v>3</v>
      </c>
      <c r="B3" s="109"/>
      <c r="C3" s="109"/>
      <c r="D3" s="109"/>
      <c r="E3" s="109"/>
      <c r="F3" s="109"/>
      <c r="G3" s="109"/>
      <c r="H3" s="108" t="s">
        <v>4</v>
      </c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customFormat="1" ht="28.5">
      <c r="A4" s="116" t="s">
        <v>5</v>
      </c>
      <c r="B4" s="116"/>
      <c r="C4" s="116"/>
      <c r="D4" s="116"/>
      <c r="E4" s="116"/>
      <c r="F4" s="116"/>
      <c r="G4" s="116"/>
      <c r="H4" s="108" t="s">
        <v>59</v>
      </c>
      <c r="I4" s="108"/>
      <c r="J4" s="108"/>
      <c r="K4" s="108"/>
      <c r="L4" s="108"/>
      <c r="M4" s="108"/>
      <c r="N4" s="108"/>
      <c r="O4" s="108"/>
      <c r="P4" s="108"/>
      <c r="Q4" s="108"/>
      <c r="R4" s="108"/>
    </row>
    <row r="5" spans="1:18" customFormat="1" ht="28.5">
      <c r="A5" s="120" t="s">
        <v>6</v>
      </c>
      <c r="B5" s="120"/>
      <c r="C5" s="120"/>
      <c r="D5" s="120"/>
      <c r="E5" s="120"/>
      <c r="F5" s="120"/>
      <c r="G5" s="120"/>
      <c r="H5" s="108" t="s">
        <v>58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customFormat="1" ht="28.5">
      <c r="A6" s="121" t="s">
        <v>7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</row>
    <row r="7" spans="1:18" customFormat="1" ht="28.5">
      <c r="A7" s="121" t="s">
        <v>8</v>
      </c>
      <c r="B7" s="121"/>
      <c r="C7" s="121"/>
      <c r="D7" s="121"/>
      <c r="E7" s="121"/>
      <c r="F7" s="121"/>
      <c r="G7" s="121" t="s">
        <v>9</v>
      </c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</row>
    <row r="8" spans="1:18" customFormat="1" ht="28.5">
      <c r="A8" s="108" t="s">
        <v>54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</row>
    <row r="9" spans="1:18" customFormat="1" ht="28.5">
      <c r="A9" s="108" t="s">
        <v>55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</row>
    <row r="10" spans="1:18" customFormat="1" ht="28.5">
      <c r="A10" s="108" t="s">
        <v>56</v>
      </c>
      <c r="B10" s="108"/>
      <c r="C10" s="108"/>
      <c r="D10" s="108"/>
      <c r="E10" s="108"/>
      <c r="F10" s="108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  <row r="11" spans="1:18" customFormat="1" ht="28.5">
      <c r="A11" s="108"/>
      <c r="B11" s="108"/>
      <c r="C11" s="108"/>
      <c r="D11" s="108"/>
      <c r="E11" s="108"/>
      <c r="F11" s="108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</row>
    <row r="12" spans="1:18" customFormat="1" ht="28.5">
      <c r="A12" s="108" t="s">
        <v>10</v>
      </c>
      <c r="B12" s="108"/>
      <c r="C12" s="108"/>
      <c r="D12" s="108"/>
      <c r="E12" s="108"/>
      <c r="F12" s="108"/>
      <c r="G12" s="108" t="s">
        <v>11</v>
      </c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18" customFormat="1" ht="28.5">
      <c r="A13" s="109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</row>
    <row r="14" spans="1:18" customFormat="1" ht="28.5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</row>
    <row r="15" spans="1:18" customFormat="1" ht="15.75" customHeight="1">
      <c r="A15" s="111" t="s">
        <v>12</v>
      </c>
      <c r="B15" s="86" t="s">
        <v>13</v>
      </c>
      <c r="C15" s="88"/>
      <c r="D15" s="99" t="s">
        <v>14</v>
      </c>
      <c r="E15" s="100" t="s">
        <v>15</v>
      </c>
      <c r="F15" s="112" t="s">
        <v>57</v>
      </c>
      <c r="G15" s="113"/>
      <c r="H15" s="98" t="s">
        <v>16</v>
      </c>
      <c r="I15" s="99" t="s">
        <v>17</v>
      </c>
      <c r="J15" s="1" t="s">
        <v>18</v>
      </c>
      <c r="K15" s="99" t="s">
        <v>19</v>
      </c>
      <c r="L15" s="98" t="s">
        <v>20</v>
      </c>
      <c r="M15" s="100" t="s">
        <v>21</v>
      </c>
      <c r="N15" s="95" t="s">
        <v>22</v>
      </c>
      <c r="O15" s="97"/>
      <c r="P15" s="99" t="s">
        <v>23</v>
      </c>
      <c r="Q15" s="99"/>
      <c r="R15" s="99" t="s">
        <v>24</v>
      </c>
    </row>
    <row r="16" spans="1:18" customFormat="1" ht="28.5">
      <c r="A16" s="111"/>
      <c r="B16" s="89"/>
      <c r="C16" s="91"/>
      <c r="D16" s="99"/>
      <c r="E16" s="101"/>
      <c r="F16" s="114"/>
      <c r="G16" s="115"/>
      <c r="H16" s="98"/>
      <c r="I16" s="99"/>
      <c r="J16" s="1" t="s">
        <v>16</v>
      </c>
      <c r="K16" s="99"/>
      <c r="L16" s="98"/>
      <c r="M16" s="101"/>
      <c r="N16" s="2" t="s">
        <v>19</v>
      </c>
      <c r="O16" s="2" t="s">
        <v>24</v>
      </c>
      <c r="P16" s="2" t="s">
        <v>19</v>
      </c>
      <c r="Q16" s="2" t="s">
        <v>24</v>
      </c>
      <c r="R16" s="99"/>
    </row>
    <row r="17" spans="1:18" customFormat="1" ht="28.5">
      <c r="A17" s="29"/>
      <c r="B17" s="102"/>
      <c r="C17" s="103"/>
      <c r="D17" s="12"/>
      <c r="E17" s="11"/>
      <c r="F17" s="11"/>
      <c r="G17" s="11"/>
      <c r="H17" s="11"/>
      <c r="I17" s="11"/>
      <c r="J17" s="11"/>
      <c r="K17" s="7"/>
      <c r="L17" s="7"/>
      <c r="M17" s="14"/>
      <c r="N17" s="14"/>
      <c r="O17" s="7"/>
      <c r="P17" s="14"/>
      <c r="Q17" s="7"/>
      <c r="R17" s="7"/>
    </row>
    <row r="18" spans="1:18" customFormat="1" ht="53.25" customHeight="1">
      <c r="A18" s="29">
        <v>1</v>
      </c>
      <c r="B18" s="125" t="s">
        <v>60</v>
      </c>
      <c r="C18" s="126"/>
      <c r="D18" s="122">
        <v>3919</v>
      </c>
      <c r="E18" s="123">
        <v>20</v>
      </c>
      <c r="F18" s="3"/>
      <c r="G18" s="3"/>
      <c r="H18" s="123">
        <v>20</v>
      </c>
      <c r="I18" s="123">
        <v>20</v>
      </c>
      <c r="J18" s="123">
        <v>20</v>
      </c>
      <c r="K18" s="123">
        <v>180</v>
      </c>
      <c r="L18" s="7">
        <f>K18*J18</f>
        <v>3600</v>
      </c>
      <c r="M18" s="14">
        <v>0.18</v>
      </c>
      <c r="N18" s="14">
        <v>0.09</v>
      </c>
      <c r="O18" s="7">
        <f>N18*L18</f>
        <v>324</v>
      </c>
      <c r="P18" s="14">
        <v>0.09</v>
      </c>
      <c r="Q18" s="7">
        <f>P18*L18</f>
        <v>324</v>
      </c>
      <c r="R18" s="7">
        <f>Q18+O18+L18</f>
        <v>4248</v>
      </c>
    </row>
    <row r="19" spans="1:18" customFormat="1" ht="53.25" customHeight="1">
      <c r="A19" s="29">
        <v>2</v>
      </c>
      <c r="B19" s="131" t="s">
        <v>61</v>
      </c>
      <c r="C19" s="132"/>
      <c r="D19" s="122">
        <v>3919</v>
      </c>
      <c r="E19" s="124">
        <v>40</v>
      </c>
      <c r="F19" s="34"/>
      <c r="G19" s="34"/>
      <c r="H19" s="124">
        <v>40</v>
      </c>
      <c r="I19" s="124">
        <v>40</v>
      </c>
      <c r="J19" s="124">
        <v>40</v>
      </c>
      <c r="K19" s="124">
        <v>180</v>
      </c>
      <c r="L19" s="7">
        <f t="shared" ref="L19:L34" si="0">K19*J19</f>
        <v>7200</v>
      </c>
      <c r="M19" s="14">
        <v>0.18</v>
      </c>
      <c r="N19" s="14">
        <v>0.09</v>
      </c>
      <c r="O19" s="7">
        <f t="shared" ref="O19:O34" si="1">N19*L19</f>
        <v>648</v>
      </c>
      <c r="P19" s="14">
        <v>0.09</v>
      </c>
      <c r="Q19" s="7">
        <f t="shared" ref="Q19:Q34" si="2">P19*L19</f>
        <v>648</v>
      </c>
      <c r="R19" s="7">
        <f t="shared" ref="R19:R34" si="3">Q19+O19+L19</f>
        <v>8496</v>
      </c>
    </row>
    <row r="20" spans="1:18" customFormat="1" ht="53.25" customHeight="1">
      <c r="A20" s="29">
        <v>3</v>
      </c>
      <c r="B20" s="127" t="s">
        <v>62</v>
      </c>
      <c r="C20" s="128"/>
      <c r="D20" s="122">
        <v>3919</v>
      </c>
      <c r="E20" s="124">
        <v>40</v>
      </c>
      <c r="F20" s="34"/>
      <c r="G20" s="34"/>
      <c r="H20" s="124">
        <v>40</v>
      </c>
      <c r="I20" s="124">
        <v>40</v>
      </c>
      <c r="J20" s="124">
        <v>40</v>
      </c>
      <c r="K20" s="124">
        <v>180</v>
      </c>
      <c r="L20" s="7">
        <f t="shared" si="0"/>
        <v>7200</v>
      </c>
      <c r="M20" s="14">
        <v>0.18</v>
      </c>
      <c r="N20" s="14">
        <v>0.09</v>
      </c>
      <c r="O20" s="7">
        <f t="shared" si="1"/>
        <v>648</v>
      </c>
      <c r="P20" s="14">
        <v>0.09</v>
      </c>
      <c r="Q20" s="7">
        <f t="shared" si="2"/>
        <v>648</v>
      </c>
      <c r="R20" s="7">
        <f t="shared" si="3"/>
        <v>8496</v>
      </c>
    </row>
    <row r="21" spans="1:18" customFormat="1" ht="53.25" customHeight="1">
      <c r="A21" s="29">
        <v>4</v>
      </c>
      <c r="B21" s="131" t="s">
        <v>63</v>
      </c>
      <c r="C21" s="132"/>
      <c r="D21" s="122">
        <v>3919</v>
      </c>
      <c r="E21" s="124">
        <v>40</v>
      </c>
      <c r="F21" s="34"/>
      <c r="G21" s="34"/>
      <c r="H21" s="124">
        <v>40</v>
      </c>
      <c r="I21" s="124">
        <v>40</v>
      </c>
      <c r="J21" s="124">
        <v>40</v>
      </c>
      <c r="K21" s="124">
        <v>180</v>
      </c>
      <c r="L21" s="7">
        <f t="shared" si="0"/>
        <v>7200</v>
      </c>
      <c r="M21" s="14">
        <v>0.18</v>
      </c>
      <c r="N21" s="14">
        <v>0.09</v>
      </c>
      <c r="O21" s="7">
        <f t="shared" si="1"/>
        <v>648</v>
      </c>
      <c r="P21" s="14">
        <v>0.09</v>
      </c>
      <c r="Q21" s="7">
        <f t="shared" si="2"/>
        <v>648</v>
      </c>
      <c r="R21" s="7">
        <f t="shared" si="3"/>
        <v>8496</v>
      </c>
    </row>
    <row r="22" spans="1:18" customFormat="1" ht="53.25" customHeight="1">
      <c r="A22" s="29">
        <v>5</v>
      </c>
      <c r="B22" s="131" t="s">
        <v>64</v>
      </c>
      <c r="C22" s="132"/>
      <c r="D22" s="122">
        <v>3919</v>
      </c>
      <c r="E22" s="124">
        <v>20</v>
      </c>
      <c r="F22" s="34"/>
      <c r="G22" s="34"/>
      <c r="H22" s="124">
        <v>20</v>
      </c>
      <c r="I22" s="124">
        <v>20</v>
      </c>
      <c r="J22" s="124">
        <v>20</v>
      </c>
      <c r="K22" s="124">
        <v>180</v>
      </c>
      <c r="L22" s="7">
        <f t="shared" si="0"/>
        <v>3600</v>
      </c>
      <c r="M22" s="14">
        <v>0.18</v>
      </c>
      <c r="N22" s="14">
        <v>0.09</v>
      </c>
      <c r="O22" s="7">
        <f t="shared" si="1"/>
        <v>324</v>
      </c>
      <c r="P22" s="14">
        <v>0.09</v>
      </c>
      <c r="Q22" s="7">
        <f t="shared" si="2"/>
        <v>324</v>
      </c>
      <c r="R22" s="7">
        <f t="shared" si="3"/>
        <v>4248</v>
      </c>
    </row>
    <row r="23" spans="1:18" customFormat="1" ht="53.25" customHeight="1">
      <c r="A23" s="29">
        <v>6</v>
      </c>
      <c r="B23" s="125" t="s">
        <v>65</v>
      </c>
      <c r="C23" s="126"/>
      <c r="D23" s="122">
        <v>3919</v>
      </c>
      <c r="E23" s="124">
        <v>30</v>
      </c>
      <c r="F23" s="34"/>
      <c r="G23" s="34"/>
      <c r="H23" s="124">
        <v>30</v>
      </c>
      <c r="I23" s="124">
        <v>30</v>
      </c>
      <c r="J23" s="124">
        <v>30</v>
      </c>
      <c r="K23" s="124">
        <v>95</v>
      </c>
      <c r="L23" s="7">
        <f t="shared" si="0"/>
        <v>2850</v>
      </c>
      <c r="M23" s="14">
        <v>0.18</v>
      </c>
      <c r="N23" s="14">
        <v>0.09</v>
      </c>
      <c r="O23" s="7">
        <f t="shared" si="1"/>
        <v>256.5</v>
      </c>
      <c r="P23" s="14">
        <v>0.09</v>
      </c>
      <c r="Q23" s="7">
        <f t="shared" si="2"/>
        <v>256.5</v>
      </c>
      <c r="R23" s="7">
        <f t="shared" si="3"/>
        <v>3363</v>
      </c>
    </row>
    <row r="24" spans="1:18" customFormat="1" ht="53.25" customHeight="1">
      <c r="A24" s="29">
        <v>7</v>
      </c>
      <c r="B24" s="129" t="s">
        <v>66</v>
      </c>
      <c r="C24" s="130"/>
      <c r="D24" s="122">
        <v>3919</v>
      </c>
      <c r="E24" s="124">
        <v>30</v>
      </c>
      <c r="F24" s="34"/>
      <c r="G24" s="34"/>
      <c r="H24" s="124">
        <v>30</v>
      </c>
      <c r="I24" s="124">
        <v>30</v>
      </c>
      <c r="J24" s="124">
        <v>30</v>
      </c>
      <c r="K24" s="124">
        <v>95</v>
      </c>
      <c r="L24" s="7">
        <f t="shared" si="0"/>
        <v>2850</v>
      </c>
      <c r="M24" s="14">
        <v>0.18</v>
      </c>
      <c r="N24" s="14">
        <v>0.09</v>
      </c>
      <c r="O24" s="7">
        <f t="shared" si="1"/>
        <v>256.5</v>
      </c>
      <c r="P24" s="14">
        <v>0.09</v>
      </c>
      <c r="Q24" s="7">
        <f t="shared" si="2"/>
        <v>256.5</v>
      </c>
      <c r="R24" s="7">
        <f t="shared" si="3"/>
        <v>3363</v>
      </c>
    </row>
    <row r="25" spans="1:18" customFormat="1" ht="53.25" customHeight="1">
      <c r="A25" s="29">
        <v>8</v>
      </c>
      <c r="B25" s="129" t="s">
        <v>67</v>
      </c>
      <c r="C25" s="130"/>
      <c r="D25" s="122">
        <v>3919</v>
      </c>
      <c r="E25" s="124">
        <v>30</v>
      </c>
      <c r="F25" s="34"/>
      <c r="G25" s="34"/>
      <c r="H25" s="124">
        <v>30</v>
      </c>
      <c r="I25" s="124">
        <v>30</v>
      </c>
      <c r="J25" s="124">
        <v>30</v>
      </c>
      <c r="K25" s="124">
        <v>95</v>
      </c>
      <c r="L25" s="7">
        <f t="shared" si="0"/>
        <v>2850</v>
      </c>
      <c r="M25" s="14">
        <v>0.18</v>
      </c>
      <c r="N25" s="14">
        <v>0.09</v>
      </c>
      <c r="O25" s="7">
        <f t="shared" si="1"/>
        <v>256.5</v>
      </c>
      <c r="P25" s="14">
        <v>0.09</v>
      </c>
      <c r="Q25" s="7">
        <f t="shared" si="2"/>
        <v>256.5</v>
      </c>
      <c r="R25" s="7">
        <f t="shared" si="3"/>
        <v>3363</v>
      </c>
    </row>
    <row r="26" spans="1:18" customFormat="1" ht="53.25" customHeight="1">
      <c r="A26" s="29">
        <v>9</v>
      </c>
      <c r="B26" s="129" t="s">
        <v>68</v>
      </c>
      <c r="C26" s="130"/>
      <c r="D26" s="122">
        <v>3919</v>
      </c>
      <c r="E26" s="124">
        <v>50</v>
      </c>
      <c r="F26" s="34"/>
      <c r="G26" s="34"/>
      <c r="H26" s="124">
        <v>50</v>
      </c>
      <c r="I26" s="124">
        <v>50</v>
      </c>
      <c r="J26" s="124">
        <v>50</v>
      </c>
      <c r="K26" s="124">
        <v>65</v>
      </c>
      <c r="L26" s="7">
        <f t="shared" si="0"/>
        <v>3250</v>
      </c>
      <c r="M26" s="14">
        <v>0.18</v>
      </c>
      <c r="N26" s="14">
        <v>0.09</v>
      </c>
      <c r="O26" s="7">
        <f t="shared" si="1"/>
        <v>292.5</v>
      </c>
      <c r="P26" s="14">
        <v>0.09</v>
      </c>
      <c r="Q26" s="7">
        <f t="shared" si="2"/>
        <v>292.5</v>
      </c>
      <c r="R26" s="7">
        <f t="shared" si="3"/>
        <v>3835</v>
      </c>
    </row>
    <row r="27" spans="1:18" customFormat="1" ht="53.25" customHeight="1">
      <c r="A27" s="29">
        <v>10</v>
      </c>
      <c r="B27" s="129" t="s">
        <v>69</v>
      </c>
      <c r="C27" s="130"/>
      <c r="D27" s="122">
        <v>3919</v>
      </c>
      <c r="E27" s="124">
        <v>50</v>
      </c>
      <c r="F27" s="34"/>
      <c r="G27" s="34"/>
      <c r="H27" s="124">
        <v>50</v>
      </c>
      <c r="I27" s="124">
        <v>50</v>
      </c>
      <c r="J27" s="124">
        <v>50</v>
      </c>
      <c r="K27" s="124">
        <v>65</v>
      </c>
      <c r="L27" s="7">
        <f t="shared" si="0"/>
        <v>3250</v>
      </c>
      <c r="M27" s="14">
        <v>0.18</v>
      </c>
      <c r="N27" s="14">
        <v>0.09</v>
      </c>
      <c r="O27" s="7">
        <f t="shared" si="1"/>
        <v>292.5</v>
      </c>
      <c r="P27" s="14">
        <v>0.09</v>
      </c>
      <c r="Q27" s="7">
        <f t="shared" si="2"/>
        <v>292.5</v>
      </c>
      <c r="R27" s="7">
        <f t="shared" si="3"/>
        <v>3835</v>
      </c>
    </row>
    <row r="28" spans="1:18" customFormat="1" ht="53.25" customHeight="1">
      <c r="A28" s="29">
        <v>11</v>
      </c>
      <c r="B28" s="129" t="s">
        <v>70</v>
      </c>
      <c r="C28" s="130"/>
      <c r="D28" s="122">
        <v>3919</v>
      </c>
      <c r="E28" s="124">
        <v>30</v>
      </c>
      <c r="F28" s="34"/>
      <c r="G28" s="34"/>
      <c r="H28" s="124">
        <v>30</v>
      </c>
      <c r="I28" s="124">
        <v>30</v>
      </c>
      <c r="J28" s="124">
        <v>30</v>
      </c>
      <c r="K28" s="124">
        <v>95</v>
      </c>
      <c r="L28" s="7">
        <f t="shared" si="0"/>
        <v>2850</v>
      </c>
      <c r="M28" s="14">
        <v>0.18</v>
      </c>
      <c r="N28" s="14">
        <v>0.09</v>
      </c>
      <c r="O28" s="7">
        <f t="shared" si="1"/>
        <v>256.5</v>
      </c>
      <c r="P28" s="14">
        <v>0.09</v>
      </c>
      <c r="Q28" s="7">
        <f t="shared" si="2"/>
        <v>256.5</v>
      </c>
      <c r="R28" s="7">
        <f t="shared" si="3"/>
        <v>3363</v>
      </c>
    </row>
    <row r="29" spans="1:18" customFormat="1" ht="53.25" customHeight="1">
      <c r="A29" s="29">
        <v>12</v>
      </c>
      <c r="B29" s="129" t="s">
        <v>71</v>
      </c>
      <c r="C29" s="130"/>
      <c r="D29" s="122">
        <v>3919</v>
      </c>
      <c r="E29" s="124">
        <v>30</v>
      </c>
      <c r="F29" s="34"/>
      <c r="G29" s="34"/>
      <c r="H29" s="124">
        <v>30</v>
      </c>
      <c r="I29" s="124">
        <v>30</v>
      </c>
      <c r="J29" s="124">
        <v>30</v>
      </c>
      <c r="K29" s="124">
        <v>95</v>
      </c>
      <c r="L29" s="7">
        <f t="shared" si="0"/>
        <v>2850</v>
      </c>
      <c r="M29" s="14">
        <v>0.18</v>
      </c>
      <c r="N29" s="14">
        <v>0.09</v>
      </c>
      <c r="O29" s="7">
        <f t="shared" si="1"/>
        <v>256.5</v>
      </c>
      <c r="P29" s="14">
        <v>0.09</v>
      </c>
      <c r="Q29" s="7">
        <f t="shared" si="2"/>
        <v>256.5</v>
      </c>
      <c r="R29" s="7">
        <f t="shared" si="3"/>
        <v>3363</v>
      </c>
    </row>
    <row r="30" spans="1:18" customFormat="1" ht="53.25" customHeight="1">
      <c r="A30" s="29">
        <v>13</v>
      </c>
      <c r="B30" s="129" t="s">
        <v>72</v>
      </c>
      <c r="C30" s="130"/>
      <c r="D30" s="122">
        <v>3919</v>
      </c>
      <c r="E30" s="124">
        <v>10</v>
      </c>
      <c r="F30" s="34"/>
      <c r="G30" s="34"/>
      <c r="H30" s="124">
        <v>10</v>
      </c>
      <c r="I30" s="124">
        <v>10</v>
      </c>
      <c r="J30" s="124">
        <v>10</v>
      </c>
      <c r="K30" s="124">
        <v>160</v>
      </c>
      <c r="L30" s="7">
        <f t="shared" si="0"/>
        <v>1600</v>
      </c>
      <c r="M30" s="14">
        <v>0.18</v>
      </c>
      <c r="N30" s="14">
        <v>0.09</v>
      </c>
      <c r="O30" s="7">
        <f t="shared" si="1"/>
        <v>144</v>
      </c>
      <c r="P30" s="14">
        <v>0.09</v>
      </c>
      <c r="Q30" s="7">
        <f t="shared" si="2"/>
        <v>144</v>
      </c>
      <c r="R30" s="7">
        <f t="shared" si="3"/>
        <v>1888</v>
      </c>
    </row>
    <row r="31" spans="1:18" customFormat="1" ht="53.25" customHeight="1">
      <c r="A31" s="29">
        <v>14</v>
      </c>
      <c r="B31" s="131" t="s">
        <v>73</v>
      </c>
      <c r="C31" s="132"/>
      <c r="D31" s="122">
        <v>3919</v>
      </c>
      <c r="E31" s="124">
        <v>20</v>
      </c>
      <c r="F31" s="34"/>
      <c r="G31" s="34"/>
      <c r="H31" s="124">
        <v>20</v>
      </c>
      <c r="I31" s="124">
        <v>20</v>
      </c>
      <c r="J31" s="124">
        <v>20</v>
      </c>
      <c r="K31" s="124">
        <v>180</v>
      </c>
      <c r="L31" s="7">
        <f t="shared" si="0"/>
        <v>3600</v>
      </c>
      <c r="M31" s="14">
        <v>0.18</v>
      </c>
      <c r="N31" s="14">
        <v>0.09</v>
      </c>
      <c r="O31" s="7">
        <f t="shared" si="1"/>
        <v>324</v>
      </c>
      <c r="P31" s="14">
        <v>0.09</v>
      </c>
      <c r="Q31" s="7">
        <f t="shared" si="2"/>
        <v>324</v>
      </c>
      <c r="R31" s="7">
        <f t="shared" si="3"/>
        <v>4248</v>
      </c>
    </row>
    <row r="32" spans="1:18" customFormat="1" ht="53.25" customHeight="1">
      <c r="A32" s="29">
        <v>15</v>
      </c>
      <c r="B32" s="129" t="s">
        <v>74</v>
      </c>
      <c r="C32" s="130"/>
      <c r="D32" s="122">
        <v>3919</v>
      </c>
      <c r="E32" s="124">
        <v>5</v>
      </c>
      <c r="F32" s="34"/>
      <c r="G32" s="34"/>
      <c r="H32" s="124">
        <v>5</v>
      </c>
      <c r="I32" s="124">
        <v>5</v>
      </c>
      <c r="J32" s="124">
        <v>5</v>
      </c>
      <c r="K32" s="124">
        <v>95</v>
      </c>
      <c r="L32" s="7">
        <f t="shared" si="0"/>
        <v>475</v>
      </c>
      <c r="M32" s="14">
        <v>0.18</v>
      </c>
      <c r="N32" s="14">
        <v>0.09</v>
      </c>
      <c r="O32" s="7">
        <f t="shared" si="1"/>
        <v>42.75</v>
      </c>
      <c r="P32" s="14">
        <v>0.09</v>
      </c>
      <c r="Q32" s="7">
        <f t="shared" si="2"/>
        <v>42.75</v>
      </c>
      <c r="R32" s="7">
        <f t="shared" si="3"/>
        <v>560.5</v>
      </c>
    </row>
    <row r="33" spans="1:18" customFormat="1" ht="65.25" customHeight="1">
      <c r="A33" s="6">
        <v>16</v>
      </c>
      <c r="B33" s="106" t="s">
        <v>75</v>
      </c>
      <c r="C33" s="107"/>
      <c r="D33" s="122">
        <v>3919</v>
      </c>
      <c r="E33" s="124">
        <v>5</v>
      </c>
      <c r="F33" s="3"/>
      <c r="G33" s="3"/>
      <c r="H33" s="124">
        <v>5</v>
      </c>
      <c r="I33" s="124">
        <v>5</v>
      </c>
      <c r="J33" s="124">
        <v>5</v>
      </c>
      <c r="K33" s="124">
        <v>95</v>
      </c>
      <c r="L33" s="7">
        <f t="shared" si="0"/>
        <v>475</v>
      </c>
      <c r="M33" s="14">
        <v>0.18</v>
      </c>
      <c r="N33" s="14">
        <v>0.09</v>
      </c>
      <c r="O33" s="7">
        <f t="shared" si="1"/>
        <v>42.75</v>
      </c>
      <c r="P33" s="14">
        <v>0.09</v>
      </c>
      <c r="Q33" s="7">
        <f t="shared" si="2"/>
        <v>42.75</v>
      </c>
      <c r="R33" s="7">
        <f t="shared" si="3"/>
        <v>560.5</v>
      </c>
    </row>
    <row r="34" spans="1:18" customFormat="1" ht="57" customHeight="1">
      <c r="A34" s="6">
        <v>17</v>
      </c>
      <c r="B34" s="106" t="s">
        <v>76</v>
      </c>
      <c r="C34" s="107"/>
      <c r="D34" s="122">
        <v>3919</v>
      </c>
      <c r="E34" s="124">
        <v>5</v>
      </c>
      <c r="F34" s="30"/>
      <c r="G34" s="30"/>
      <c r="H34" s="124">
        <v>5</v>
      </c>
      <c r="I34" s="124">
        <v>5</v>
      </c>
      <c r="J34" s="124">
        <v>5</v>
      </c>
      <c r="K34" s="124">
        <v>95</v>
      </c>
      <c r="L34" s="7">
        <f t="shared" si="0"/>
        <v>475</v>
      </c>
      <c r="M34" s="14">
        <v>0.18</v>
      </c>
      <c r="N34" s="14">
        <v>0.09</v>
      </c>
      <c r="O34" s="7">
        <f t="shared" si="1"/>
        <v>42.75</v>
      </c>
      <c r="P34" s="14">
        <v>0.09</v>
      </c>
      <c r="Q34" s="7">
        <f t="shared" si="2"/>
        <v>42.75</v>
      </c>
      <c r="R34" s="7">
        <f t="shared" si="3"/>
        <v>560.5</v>
      </c>
    </row>
    <row r="35" spans="1:18" customFormat="1" ht="28.5">
      <c r="A35" s="6"/>
      <c r="B35" s="104"/>
      <c r="C35" s="105"/>
      <c r="D35" s="15"/>
      <c r="E35" s="28"/>
      <c r="F35" s="26"/>
      <c r="G35" s="26"/>
      <c r="H35" s="26"/>
      <c r="I35" s="28"/>
      <c r="J35" s="28"/>
      <c r="K35" s="7"/>
      <c r="L35" s="7"/>
      <c r="M35" s="14"/>
      <c r="N35" s="14"/>
      <c r="O35" s="7"/>
      <c r="P35" s="14"/>
      <c r="Q35" s="7"/>
      <c r="R35" s="7"/>
    </row>
    <row r="36" spans="1:18" customFormat="1" ht="28.5">
      <c r="A36" s="6"/>
      <c r="B36" s="106"/>
      <c r="C36" s="107"/>
      <c r="D36" s="15"/>
      <c r="E36" s="11"/>
      <c r="F36" s="3"/>
      <c r="G36" s="3"/>
      <c r="H36" s="3"/>
      <c r="I36" s="11"/>
      <c r="J36" s="11"/>
      <c r="K36" s="7"/>
      <c r="L36" s="7"/>
      <c r="M36" s="14"/>
      <c r="N36" s="14"/>
      <c r="O36" s="7"/>
      <c r="P36" s="14"/>
      <c r="Q36" s="7"/>
      <c r="R36" s="7"/>
    </row>
    <row r="37" spans="1:18" customFormat="1" ht="28.5">
      <c r="A37" s="6"/>
      <c r="B37" s="21"/>
      <c r="C37" s="13"/>
      <c r="D37" s="17"/>
      <c r="E37" s="22"/>
      <c r="F37" s="18"/>
      <c r="G37" s="18"/>
      <c r="H37" s="18"/>
      <c r="I37" s="22"/>
      <c r="J37" s="22"/>
      <c r="K37" s="23"/>
      <c r="L37" s="23"/>
      <c r="M37" s="24"/>
      <c r="N37" s="24"/>
      <c r="O37" s="23"/>
      <c r="P37" s="24"/>
      <c r="Q37" s="25"/>
      <c r="R37" s="7"/>
    </row>
    <row r="38" spans="1:18" customFormat="1" ht="28.5">
      <c r="A38" s="6"/>
      <c r="B38" s="21"/>
      <c r="C38" s="13"/>
      <c r="D38" s="17"/>
      <c r="E38" s="22"/>
      <c r="F38" s="18"/>
      <c r="G38" s="18"/>
      <c r="H38" s="18"/>
      <c r="I38" s="22"/>
      <c r="J38" s="22"/>
      <c r="K38" s="23"/>
      <c r="L38" s="23">
        <f>SUM(L17:L37)</f>
        <v>56175</v>
      </c>
      <c r="M38" s="24"/>
      <c r="N38" s="24"/>
      <c r="O38" s="23"/>
      <c r="P38" s="24"/>
      <c r="Q38" s="25"/>
      <c r="R38" s="7"/>
    </row>
    <row r="39" spans="1:18" customFormat="1" ht="28.5">
      <c r="A39" s="6"/>
      <c r="B39" s="21"/>
      <c r="C39" s="13"/>
      <c r="D39" s="17"/>
      <c r="E39" s="22"/>
      <c r="F39" s="18"/>
      <c r="G39" s="18"/>
      <c r="H39" s="18"/>
      <c r="I39" s="22"/>
      <c r="J39" s="22"/>
      <c r="K39" s="23"/>
      <c r="L39" s="23"/>
      <c r="M39" s="24"/>
      <c r="N39" s="24"/>
      <c r="O39" s="23"/>
      <c r="P39" s="24"/>
      <c r="Q39" s="25"/>
      <c r="R39" s="7"/>
    </row>
    <row r="40" spans="1:18" customFormat="1" ht="13.9" customHeight="1">
      <c r="A40" s="3"/>
      <c r="B40" s="16"/>
      <c r="C40" s="13"/>
      <c r="D40" s="17"/>
      <c r="E40" s="18"/>
      <c r="F40" s="18"/>
      <c r="G40" s="18"/>
      <c r="H40" s="18"/>
      <c r="I40" s="18"/>
      <c r="J40" s="18"/>
      <c r="K40" s="13"/>
      <c r="L40" s="13"/>
      <c r="M40" s="19"/>
      <c r="N40" s="19"/>
      <c r="O40" s="13"/>
      <c r="P40" s="19"/>
      <c r="Q40" s="20"/>
      <c r="R40" s="4"/>
    </row>
    <row r="41" spans="1:18" customFormat="1" ht="28.5">
      <c r="A41" s="3"/>
      <c r="B41" s="92" t="s">
        <v>25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  <c r="R41" s="4">
        <f>SUM(R17:R40)</f>
        <v>66286.5</v>
      </c>
    </row>
    <row r="42" spans="1:18" customFormat="1" ht="28.5">
      <c r="A42" s="3"/>
      <c r="B42" s="92" t="s">
        <v>26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4"/>
      <c r="R42" s="4">
        <v>0</v>
      </c>
    </row>
    <row r="43" spans="1:18" customFormat="1" ht="28.5">
      <c r="A43" s="3"/>
      <c r="B43" s="92" t="s">
        <v>27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4"/>
      <c r="R43" s="4">
        <f>+L35</f>
        <v>0</v>
      </c>
    </row>
    <row r="44" spans="1:18" customFormat="1" ht="28.5">
      <c r="A44" s="3"/>
      <c r="B44" s="92" t="s">
        <v>28</v>
      </c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4"/>
      <c r="R44" s="4">
        <v>0</v>
      </c>
    </row>
    <row r="45" spans="1:18" customFormat="1" ht="28.5">
      <c r="A45" s="3"/>
      <c r="B45" s="92" t="s">
        <v>53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4"/>
      <c r="R45" s="4">
        <v>0</v>
      </c>
    </row>
    <row r="46" spans="1:18" customFormat="1" ht="28.5">
      <c r="A46" s="3"/>
      <c r="B46" s="92" t="s">
        <v>52</v>
      </c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4"/>
      <c r="R46" s="4">
        <v>0</v>
      </c>
    </row>
    <row r="47" spans="1:18" customFormat="1" ht="28.5">
      <c r="A47" s="4"/>
      <c r="B47" s="92" t="s">
        <v>29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4"/>
      <c r="R47" s="8">
        <f>SUM(R41:R46)</f>
        <v>66286.5</v>
      </c>
    </row>
    <row r="48" spans="1:18" customFormat="1" ht="28.5">
      <c r="A48" s="4"/>
      <c r="B48" s="1" t="s">
        <v>30</v>
      </c>
      <c r="C48" s="1" t="s">
        <v>21</v>
      </c>
      <c r="D48" s="1" t="s">
        <v>31</v>
      </c>
      <c r="E48" s="1" t="s">
        <v>22</v>
      </c>
      <c r="F48" s="1" t="s">
        <v>21</v>
      </c>
      <c r="G48" s="1" t="s">
        <v>23</v>
      </c>
      <c r="H48" s="2" t="s">
        <v>32</v>
      </c>
      <c r="I48" s="95" t="s">
        <v>33</v>
      </c>
      <c r="J48" s="96"/>
      <c r="K48" s="96"/>
      <c r="L48" s="96"/>
      <c r="M48" s="96"/>
      <c r="N48" s="96"/>
      <c r="O48" s="96"/>
      <c r="P48" s="96"/>
      <c r="Q48" s="97"/>
      <c r="R48" s="8">
        <f>R47</f>
        <v>66286.5</v>
      </c>
    </row>
    <row r="49" spans="1:18" customFormat="1" ht="28.5">
      <c r="A49" s="81"/>
      <c r="B49" s="70">
        <v>0.18</v>
      </c>
      <c r="C49" s="73">
        <v>0.09</v>
      </c>
      <c r="D49" s="57">
        <f>R48</f>
        <v>66286.5</v>
      </c>
      <c r="E49" s="57">
        <f>D49*9%</f>
        <v>5965.7849999999999</v>
      </c>
      <c r="F49" s="73">
        <v>0.09</v>
      </c>
      <c r="G49" s="78">
        <f>D49*9%</f>
        <v>5965.7849999999999</v>
      </c>
      <c r="H49" s="84">
        <f>SUM(E52:G52)</f>
        <v>11931.66</v>
      </c>
      <c r="I49" s="61" t="s">
        <v>22</v>
      </c>
      <c r="J49" s="62"/>
      <c r="K49" s="62"/>
      <c r="L49" s="62"/>
      <c r="M49" s="62"/>
      <c r="N49" s="62"/>
      <c r="O49" s="62"/>
      <c r="P49" s="62"/>
      <c r="Q49" s="63"/>
      <c r="R49" s="4">
        <f>H49/2</f>
        <v>5965.83</v>
      </c>
    </row>
    <row r="50" spans="1:18" customFormat="1" ht="28.5">
      <c r="A50" s="82"/>
      <c r="B50" s="71"/>
      <c r="C50" s="74"/>
      <c r="D50" s="76"/>
      <c r="E50" s="76"/>
      <c r="F50" s="74"/>
      <c r="G50" s="79"/>
      <c r="H50" s="85"/>
      <c r="I50" s="61" t="s">
        <v>23</v>
      </c>
      <c r="J50" s="62"/>
      <c r="K50" s="62"/>
      <c r="L50" s="62"/>
      <c r="M50" s="62"/>
      <c r="N50" s="62"/>
      <c r="O50" s="62"/>
      <c r="P50" s="62"/>
      <c r="Q50" s="63"/>
      <c r="R50" s="4">
        <f>H49/2</f>
        <v>5965.83</v>
      </c>
    </row>
    <row r="51" spans="1:18" customFormat="1" ht="28.5" customHeight="1">
      <c r="A51" s="83"/>
      <c r="B51" s="72"/>
      <c r="C51" s="75"/>
      <c r="D51" s="77"/>
      <c r="E51" s="77"/>
      <c r="F51" s="75"/>
      <c r="G51" s="80"/>
      <c r="H51" s="85"/>
      <c r="I51" s="86" t="s">
        <v>34</v>
      </c>
      <c r="J51" s="87"/>
      <c r="K51" s="87"/>
      <c r="L51" s="87"/>
      <c r="M51" s="87"/>
      <c r="N51" s="87"/>
      <c r="O51" s="87"/>
      <c r="P51" s="87"/>
      <c r="Q51" s="88"/>
      <c r="R51" s="59">
        <f>SUM(R48:R50)</f>
        <v>78218.16</v>
      </c>
    </row>
    <row r="52" spans="1:18" customFormat="1" ht="28.5">
      <c r="A52" s="4"/>
      <c r="B52" s="10" t="s">
        <v>29</v>
      </c>
      <c r="C52" s="4">
        <f>R47</f>
        <v>66286.5</v>
      </c>
      <c r="D52" s="8">
        <f>SUM(D49)</f>
        <v>66286.5</v>
      </c>
      <c r="E52" s="4">
        <f>SUM(E49:E50)</f>
        <v>5965.7849999999999</v>
      </c>
      <c r="F52" s="5">
        <v>0.09</v>
      </c>
      <c r="G52" s="9">
        <f>SUM(G49:G50)</f>
        <v>5965.7849999999999</v>
      </c>
      <c r="H52" s="27"/>
      <c r="I52" s="89"/>
      <c r="J52" s="90"/>
      <c r="K52" s="90"/>
      <c r="L52" s="90"/>
      <c r="M52" s="90"/>
      <c r="N52" s="90"/>
      <c r="O52" s="90"/>
      <c r="P52" s="90"/>
      <c r="Q52" s="91"/>
      <c r="R52" s="60"/>
    </row>
    <row r="53" spans="1:18" customFormat="1" ht="28.5">
      <c r="A53" s="61" t="s">
        <v>35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3"/>
    </row>
    <row r="54" spans="1:18" customFormat="1" ht="15" customHeight="1">
      <c r="A54" s="64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6"/>
    </row>
    <row r="55" spans="1:18" customFormat="1" ht="28.5">
      <c r="A55" s="67" t="s">
        <v>36</v>
      </c>
      <c r="B55" s="68"/>
      <c r="C55" s="68"/>
      <c r="D55" s="68"/>
      <c r="E55" s="68"/>
      <c r="F55" s="68"/>
      <c r="G55" s="68"/>
      <c r="H55" s="68"/>
      <c r="I55" s="68" t="s">
        <v>37</v>
      </c>
      <c r="J55" s="68"/>
      <c r="K55" s="68"/>
      <c r="L55" s="68"/>
      <c r="M55" s="68"/>
      <c r="N55" s="69"/>
      <c r="O55" s="67" t="s">
        <v>38</v>
      </c>
      <c r="P55" s="68"/>
      <c r="Q55" s="68"/>
      <c r="R55" s="69"/>
    </row>
    <row r="56" spans="1:18" customFormat="1" ht="28.5">
      <c r="A56" s="6">
        <v>1</v>
      </c>
      <c r="B56" s="35" t="s">
        <v>39</v>
      </c>
      <c r="C56" s="36"/>
      <c r="D56" s="36"/>
      <c r="E56" s="36"/>
      <c r="F56" s="36"/>
      <c r="G56" s="36"/>
      <c r="H56" s="37"/>
      <c r="I56" s="38" t="s">
        <v>40</v>
      </c>
      <c r="J56" s="39"/>
      <c r="K56" s="39"/>
      <c r="L56" s="39"/>
      <c r="M56" s="39"/>
      <c r="N56" s="40"/>
      <c r="O56" s="41"/>
      <c r="P56" s="42"/>
      <c r="Q56" s="42"/>
      <c r="R56" s="43"/>
    </row>
    <row r="57" spans="1:18" customFormat="1" ht="28.5">
      <c r="A57" s="6">
        <v>2</v>
      </c>
      <c r="B57" s="50" t="s">
        <v>41</v>
      </c>
      <c r="C57" s="51"/>
      <c r="D57" s="51"/>
      <c r="E57" s="51"/>
      <c r="F57" s="51"/>
      <c r="G57" s="51"/>
      <c r="H57" s="52"/>
      <c r="I57" s="35" t="s">
        <v>42</v>
      </c>
      <c r="J57" s="36"/>
      <c r="K57" s="36"/>
      <c r="L57" s="36"/>
      <c r="M57" s="36"/>
      <c r="N57" s="37"/>
      <c r="O57" s="44"/>
      <c r="P57" s="45"/>
      <c r="Q57" s="45"/>
      <c r="R57" s="46"/>
    </row>
    <row r="58" spans="1:18" customFormat="1" ht="28.5">
      <c r="A58" s="6">
        <v>3</v>
      </c>
      <c r="B58" s="50" t="s">
        <v>43</v>
      </c>
      <c r="C58" s="51"/>
      <c r="D58" s="51"/>
      <c r="E58" s="51"/>
      <c r="F58" s="51"/>
      <c r="G58" s="51"/>
      <c r="H58" s="52"/>
      <c r="I58" s="35" t="s">
        <v>44</v>
      </c>
      <c r="J58" s="36"/>
      <c r="K58" s="36"/>
      <c r="L58" s="36"/>
      <c r="M58" s="36"/>
      <c r="N58" s="37"/>
      <c r="O58" s="44"/>
      <c r="P58" s="45"/>
      <c r="Q58" s="45"/>
      <c r="R58" s="46"/>
    </row>
    <row r="59" spans="1:18" customFormat="1" ht="28.5">
      <c r="A59" s="6">
        <v>4</v>
      </c>
      <c r="B59" s="50" t="s">
        <v>45</v>
      </c>
      <c r="C59" s="51"/>
      <c r="D59" s="51"/>
      <c r="E59" s="51"/>
      <c r="F59" s="51"/>
      <c r="G59" s="51"/>
      <c r="H59" s="52"/>
      <c r="I59" s="35" t="s">
        <v>46</v>
      </c>
      <c r="J59" s="36"/>
      <c r="K59" s="36"/>
      <c r="L59" s="36"/>
      <c r="M59" s="36"/>
      <c r="N59" s="37"/>
      <c r="O59" s="44"/>
      <c r="P59" s="45"/>
      <c r="Q59" s="45"/>
      <c r="R59" s="46"/>
    </row>
    <row r="60" spans="1:18" customFormat="1" ht="28.5">
      <c r="A60" s="6">
        <v>5</v>
      </c>
      <c r="B60" s="50" t="s">
        <v>47</v>
      </c>
      <c r="C60" s="51"/>
      <c r="D60" s="51"/>
      <c r="E60" s="51"/>
      <c r="F60" s="51"/>
      <c r="G60" s="51"/>
      <c r="H60" s="52"/>
      <c r="I60" s="35" t="s">
        <v>48</v>
      </c>
      <c r="J60" s="36"/>
      <c r="K60" s="36"/>
      <c r="L60" s="36"/>
      <c r="M60" s="36"/>
      <c r="N60" s="37"/>
      <c r="O60" s="44"/>
      <c r="P60" s="45"/>
      <c r="Q60" s="45"/>
      <c r="R60" s="46"/>
    </row>
    <row r="61" spans="1:18" customFormat="1" ht="28.5">
      <c r="A61" s="6">
        <v>6</v>
      </c>
      <c r="B61" s="50" t="s">
        <v>49</v>
      </c>
      <c r="C61" s="51"/>
      <c r="D61" s="51"/>
      <c r="E61" s="51"/>
      <c r="F61" s="51"/>
      <c r="G61" s="51"/>
      <c r="H61" s="52"/>
      <c r="I61" s="35" t="s">
        <v>50</v>
      </c>
      <c r="J61" s="36"/>
      <c r="K61" s="36"/>
      <c r="L61" s="36"/>
      <c r="M61" s="36"/>
      <c r="N61" s="37"/>
      <c r="O61" s="44"/>
      <c r="P61" s="45"/>
      <c r="Q61" s="45"/>
      <c r="R61" s="46"/>
    </row>
    <row r="62" spans="1:18" customFormat="1" ht="28.5">
      <c r="A62" s="31">
        <v>7</v>
      </c>
      <c r="B62" s="53" t="s">
        <v>51</v>
      </c>
      <c r="C62" s="54"/>
      <c r="D62" s="54"/>
      <c r="E62" s="54"/>
      <c r="F62" s="54"/>
      <c r="G62" s="54"/>
      <c r="H62" s="55"/>
      <c r="I62" s="56"/>
      <c r="J62" s="57"/>
      <c r="K62" s="57"/>
      <c r="L62" s="57"/>
      <c r="M62" s="57"/>
      <c r="N62" s="58"/>
      <c r="O62" s="47"/>
      <c r="P62" s="48"/>
      <c r="Q62" s="48"/>
      <c r="R62" s="49"/>
    </row>
  </sheetData>
  <mergeCells count="97">
    <mergeCell ref="B29:C29"/>
    <mergeCell ref="B30:C30"/>
    <mergeCell ref="B31:C31"/>
    <mergeCell ref="B32:C32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34:C34"/>
    <mergeCell ref="A4:G4"/>
    <mergeCell ref="H4:R4"/>
    <mergeCell ref="A1:R1"/>
    <mergeCell ref="A2:G2"/>
    <mergeCell ref="H2:R2"/>
    <mergeCell ref="A3:G3"/>
    <mergeCell ref="H3:R3"/>
    <mergeCell ref="A11:F11"/>
    <mergeCell ref="G11:R11"/>
    <mergeCell ref="A5:G5"/>
    <mergeCell ref="H5:R5"/>
    <mergeCell ref="A6:R6"/>
    <mergeCell ref="A7:F7"/>
    <mergeCell ref="G7:R7"/>
    <mergeCell ref="A8:F8"/>
    <mergeCell ref="G8:R8"/>
    <mergeCell ref="A9:F9"/>
    <mergeCell ref="G9:R9"/>
    <mergeCell ref="A10:F10"/>
    <mergeCell ref="G10:R10"/>
    <mergeCell ref="A12:F12"/>
    <mergeCell ref="G12:R12"/>
    <mergeCell ref="A13:R13"/>
    <mergeCell ref="A14:R14"/>
    <mergeCell ref="A15:A16"/>
    <mergeCell ref="D15:D16"/>
    <mergeCell ref="E15:E16"/>
    <mergeCell ref="F15:G16"/>
    <mergeCell ref="R15:R16"/>
    <mergeCell ref="B15:C16"/>
    <mergeCell ref="B44:Q44"/>
    <mergeCell ref="H15:H16"/>
    <mergeCell ref="I15:I16"/>
    <mergeCell ref="K15:K16"/>
    <mergeCell ref="L15:L16"/>
    <mergeCell ref="M15:M16"/>
    <mergeCell ref="N15:O15"/>
    <mergeCell ref="P15:Q15"/>
    <mergeCell ref="B41:Q41"/>
    <mergeCell ref="B42:Q42"/>
    <mergeCell ref="B43:Q43"/>
    <mergeCell ref="B17:C17"/>
    <mergeCell ref="B18:C18"/>
    <mergeCell ref="B33:C33"/>
    <mergeCell ref="B35:C35"/>
    <mergeCell ref="B36:C36"/>
    <mergeCell ref="B45:Q45"/>
    <mergeCell ref="B46:Q46"/>
    <mergeCell ref="B47:Q47"/>
    <mergeCell ref="I48:Q48"/>
    <mergeCell ref="I49:Q49"/>
    <mergeCell ref="R51:R52"/>
    <mergeCell ref="A53:R53"/>
    <mergeCell ref="A54:R54"/>
    <mergeCell ref="A55:H55"/>
    <mergeCell ref="I55:N55"/>
    <mergeCell ref="O55:R55"/>
    <mergeCell ref="B49:B51"/>
    <mergeCell ref="C49:C51"/>
    <mergeCell ref="D49:D51"/>
    <mergeCell ref="E49:E51"/>
    <mergeCell ref="F49:F51"/>
    <mergeCell ref="G49:G51"/>
    <mergeCell ref="A49:A51"/>
    <mergeCell ref="H49:H51"/>
    <mergeCell ref="I50:Q50"/>
    <mergeCell ref="I51:Q52"/>
    <mergeCell ref="B56:H56"/>
    <mergeCell ref="I56:N56"/>
    <mergeCell ref="O56:R62"/>
    <mergeCell ref="B57:H57"/>
    <mergeCell ref="I57:N57"/>
    <mergeCell ref="B58:H58"/>
    <mergeCell ref="I58:N58"/>
    <mergeCell ref="B59:H59"/>
    <mergeCell ref="I59:N59"/>
    <mergeCell ref="B60:H60"/>
    <mergeCell ref="I60:N60"/>
    <mergeCell ref="B61:H61"/>
    <mergeCell ref="I61:N61"/>
    <mergeCell ref="B62:H62"/>
    <mergeCell ref="I62:N62"/>
  </mergeCells>
  <pageMargins left="0.70866141732283472" right="0.70866141732283472" top="0.74803149606299213" bottom="0.74803149606299213" header="0.31496062992125984" footer="0.31496062992125984"/>
  <pageSetup scale="3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3382893-52f3-4714-9287-4dba1b758b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C2794BFA3A04084BAA2AB4E83E122" ma:contentTypeVersion="13" ma:contentTypeDescription="Create a new document." ma:contentTypeScope="" ma:versionID="1bf13ce2c314770451cd034c420baa9f">
  <xsd:schema xmlns:xsd="http://www.w3.org/2001/XMLSchema" xmlns:xs="http://www.w3.org/2001/XMLSchema" xmlns:p="http://schemas.microsoft.com/office/2006/metadata/properties" xmlns:ns3="b3382893-52f3-4714-9287-4dba1b758bf4" xmlns:ns4="5466e5bf-67b4-418b-b8cf-4484955eb48e" targetNamespace="http://schemas.microsoft.com/office/2006/metadata/properties" ma:root="true" ma:fieldsID="66813b22e20acaf675a445fc43216d30" ns3:_="" ns4:_="">
    <xsd:import namespace="b3382893-52f3-4714-9287-4dba1b758bf4"/>
    <xsd:import namespace="5466e5bf-67b4-418b-b8cf-4484955eb4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82893-52f3-4714-9287-4dba1b758b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6e5bf-67b4-418b-b8cf-4484955eb48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2B029EC-A2FF-46A7-9C12-0557F7806AE5}">
  <ds:schemaRefs>
    <ds:schemaRef ds:uri="http://purl.org/dc/elements/1.1/"/>
    <ds:schemaRef ds:uri="5466e5bf-67b4-418b-b8cf-4484955eb48e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3382893-52f3-4714-9287-4dba1b758bf4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EE2DB9-C921-4210-8E36-708F7C1782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EA736-460E-4347-A3BB-66BB1A3F6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82893-52f3-4714-9287-4dba1b758bf4"/>
    <ds:schemaRef ds:uri="5466e5bf-67b4-418b-b8cf-4484955eb4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HIMANSHU</dc:creator>
  <cp:lastModifiedBy>Admin</cp:lastModifiedBy>
  <cp:lastPrinted>2024-01-31T12:50:14Z</cp:lastPrinted>
  <dcterms:created xsi:type="dcterms:W3CDTF">2021-12-13T06:19:46Z</dcterms:created>
  <dcterms:modified xsi:type="dcterms:W3CDTF">2024-05-06T06:38:09Z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0x010100007C2794BFA3A04084BAA2AB4E83E122</vt:lpwstr>
  </property>
</Properties>
</file>