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040" activeTab="2"/>
  </bookViews>
  <sheets>
    <sheet name="PI" sheetId="7" r:id="rId1"/>
    <sheet name="Abstract " sheetId="5" r:id="rId2"/>
    <sheet name="MB Sheet" sheetId="6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" l="1"/>
  <c r="I9" i="5"/>
  <c r="H27" i="6"/>
  <c r="H29" i="6" s="1"/>
  <c r="H31" i="6" s="1"/>
  <c r="L9" i="5"/>
  <c r="K9" i="5" s="1"/>
  <c r="H20" i="6"/>
  <c r="H22" i="6" s="1"/>
  <c r="H24" i="6" s="1"/>
  <c r="H13" i="6"/>
  <c r="H15" i="6" s="1"/>
  <c r="H17" i="6" s="1"/>
  <c r="F11" i="5"/>
  <c r="D25" i="7"/>
  <c r="D26" i="7" s="1"/>
  <c r="E25" i="7"/>
  <c r="H6" i="6"/>
  <c r="H8" i="6" s="1"/>
  <c r="I6" i="5" s="1"/>
  <c r="J11" i="5"/>
  <c r="J12" i="5" s="1"/>
  <c r="F9" i="5"/>
  <c r="F8" i="5"/>
  <c r="F7" i="5"/>
  <c r="F6" i="5"/>
  <c r="H9" i="5" l="1"/>
  <c r="I7" i="5"/>
  <c r="I8" i="5"/>
  <c r="H6" i="5"/>
  <c r="L6" i="5"/>
  <c r="K6" i="5" s="1"/>
  <c r="H10" i="6"/>
  <c r="M9" i="5"/>
  <c r="F12" i="5"/>
  <c r="F13" i="5" s="1"/>
  <c r="E26" i="7"/>
  <c r="E27" i="7" s="1"/>
  <c r="D27" i="7"/>
  <c r="F12" i="7"/>
  <c r="F25" i="7" s="1"/>
  <c r="J13" i="5"/>
  <c r="M6" i="5" l="1"/>
  <c r="L8" i="5"/>
  <c r="H8" i="5"/>
  <c r="L7" i="5"/>
  <c r="H7" i="5"/>
  <c r="F26" i="7"/>
  <c r="F27" i="7" s="1"/>
  <c r="F28" i="7" s="1"/>
  <c r="K7" i="5" l="1"/>
  <c r="L11" i="5"/>
  <c r="L12" i="5" s="1"/>
  <c r="L13" i="5" s="1"/>
  <c r="M7" i="5"/>
  <c r="M11" i="5" s="1"/>
  <c r="M12" i="5" s="1"/>
  <c r="M13" i="5" s="1"/>
  <c r="K8" i="5"/>
  <c r="M8" i="5"/>
  <c r="K11" i="5" l="1"/>
  <c r="K12" i="5" s="1"/>
  <c r="K13" i="5" s="1"/>
</calcChain>
</file>

<file path=xl/sharedStrings.xml><?xml version="1.0" encoding="utf-8"?>
<sst xmlns="http://schemas.openxmlformats.org/spreadsheetml/2006/main" count="109" uniqueCount="72">
  <si>
    <t>Remarks</t>
  </si>
  <si>
    <t xml:space="preserve">P&amp;F of single leaf service trap door, with wooden framework out of vertical members Support at 400 mm c/c &amp; with horizontal members at 550 mm  c/c with both side 18mm thick FR Grade plywood (selected &amp; approved make) backing both side of the framing,. Rate inclusive of all necessary supporting from existing slab, necessary scaffolding &amp; hardware fittings, etc. Complete as per architectural detail drawing. Size:  600 mm X 750mm. </t>
  </si>
  <si>
    <t xml:space="preserve">Providing and fixing SS304 grade sink </t>
  </si>
  <si>
    <t>Providing and fixing electric metre Make- Secure</t>
  </si>
  <si>
    <t xml:space="preserve">Providing and fixing ss foot rail grade-304 16 gauge </t>
  </si>
  <si>
    <t>Nos</t>
  </si>
  <si>
    <t>Rmt</t>
  </si>
  <si>
    <t>Qty.</t>
  </si>
  <si>
    <t>Amount (RS)</t>
  </si>
  <si>
    <r>
      <rPr>
        <b/>
        <sz val="8"/>
        <rFont val="Calibri"/>
        <family val="2"/>
      </rPr>
      <t>SR. NO.</t>
    </r>
  </si>
  <si>
    <r>
      <rPr>
        <b/>
        <sz val="8"/>
        <rFont val="Calibri"/>
        <family val="2"/>
      </rPr>
      <t>ITEM DESCRIPTION</t>
    </r>
  </si>
  <si>
    <r>
      <rPr>
        <b/>
        <sz val="8"/>
        <rFont val="Calibri"/>
        <family val="2"/>
      </rPr>
      <t>UOM</t>
    </r>
  </si>
  <si>
    <r>
      <rPr>
        <b/>
        <sz val="8"/>
        <rFont val="Calibri"/>
        <family val="2"/>
      </rPr>
      <t>QTY.</t>
    </r>
  </si>
  <si>
    <r>
      <rPr>
        <b/>
        <sz val="8"/>
        <rFont val="Calibri"/>
        <family val="2"/>
      </rPr>
      <t>UNIT RATE</t>
    </r>
  </si>
  <si>
    <t>Amount</t>
  </si>
  <si>
    <t>Previous bill</t>
  </si>
  <si>
    <t>This bill</t>
  </si>
  <si>
    <t>Up To Date</t>
  </si>
  <si>
    <t>Qty Varation</t>
  </si>
  <si>
    <t>EXTRA ITEM</t>
  </si>
  <si>
    <t xml:space="preserve"> TOTAL</t>
  </si>
  <si>
    <t>GST 18%</t>
  </si>
  <si>
    <t>G.Total</t>
  </si>
  <si>
    <t>MB Sheet Extra Item</t>
  </si>
  <si>
    <t>SR. NO.</t>
  </si>
  <si>
    <t>ITEM DESCRIPTION</t>
  </si>
  <si>
    <t>Unit</t>
  </si>
  <si>
    <t>No.</t>
  </si>
  <si>
    <t>Length</t>
  </si>
  <si>
    <t>Width</t>
  </si>
  <si>
    <t>Height</t>
  </si>
  <si>
    <t>Total</t>
  </si>
  <si>
    <t>Extra Item</t>
  </si>
  <si>
    <t>Total Qty in Sqm</t>
  </si>
  <si>
    <t>Previous Qty</t>
  </si>
  <si>
    <t>This Bill Qty.</t>
  </si>
  <si>
    <t>This Bill qty</t>
  </si>
  <si>
    <t>Total Qty in Rmt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</si>
  <si>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</si>
  <si>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</si>
  <si>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</si>
  <si>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</si>
  <si>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</si>
  <si>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>To,</t>
  </si>
  <si>
    <t>Simolina Kitchen Pvt. Ltd.</t>
  </si>
  <si>
    <t xml:space="preserve"> </t>
  </si>
  <si>
    <r>
      <rPr>
        <b/>
        <sz val="11"/>
        <rFont val="Calibri"/>
        <family val="2"/>
        <scheme val="minor"/>
      </rPr>
      <t xml:space="preserve">Kindly Attn.:- </t>
    </r>
    <r>
      <rPr>
        <sz val="11"/>
        <rFont val="Calibri"/>
        <family val="2"/>
        <scheme val="minor"/>
      </rPr>
      <t>Mr. Irfaan ji</t>
    </r>
  </si>
  <si>
    <t>Sr. No.</t>
  </si>
  <si>
    <t>Description</t>
  </si>
  <si>
    <t xml:space="preserve">Previous </t>
  </si>
  <si>
    <t>This Bill</t>
  </si>
  <si>
    <t>Job</t>
  </si>
  <si>
    <t>Basic Total</t>
  </si>
  <si>
    <t>Add GST @ 18%</t>
  </si>
  <si>
    <t>Grand Total</t>
  </si>
  <si>
    <t xml:space="preserve">This Bill Amount 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</si>
  <si>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</si>
  <si>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</si>
  <si>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</si>
  <si>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</si>
  <si>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</si>
  <si>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</si>
  <si>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</si>
  <si>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 xml:space="preserve">Trap door </t>
  </si>
  <si>
    <t>Sink</t>
  </si>
  <si>
    <t>SS Foot Rail</t>
  </si>
  <si>
    <t>PROJECT: Cafeccino  D-50, LUCKNOW AIRPORT - TERMINAL-T3                             Extra item-01</t>
  </si>
  <si>
    <t>Ext-01 Ra-1st</t>
  </si>
  <si>
    <t>Proforma Invoice for Cafeccino D-50 Extra Item -01  LKO</t>
  </si>
  <si>
    <t>Cafeccino D-50 Extra Item -01 Ra-1st Bill</t>
  </si>
  <si>
    <t xml:space="preserve">PROJECT: Cafeccino  D-50, LUCKNOW AIRPORT - TERMINAL-T3        </t>
  </si>
  <si>
    <t>PRICE COMPARATIVE                                                                                                          Extra Item -01  , Ra-1st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</si>
</sst>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dd/mm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9"/>
      <name val="Calibri"/>
      <family val="2"/>
    </font>
    <font>
      <b/>
      <sz val="9"/>
      <color theme="1"/>
      <name val="Arial"/>
      <family val="2"/>
    </font>
    <font>
      <b/>
      <sz val="11"/>
      <color rgb="FF000000"/>
      <name val="Times New Roman"/>
      <family val="1"/>
    </font>
    <font>
      <sz val="8"/>
      <name val="Calibri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24"/>
      <color theme="1"/>
      <name val="Arial Black"/>
      <family val="2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0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2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25" fillId="0" borderId="0"/>
  </cellStyleXfs>
  <cellXfs count="213">
    <xf numFmtId="0" fontId="0" fillId="0" borderId="0" xfId="0"/>
    <xf numFmtId="2" fontId="2" fillId="0" borderId="1" xfId="3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/>
    <xf numFmtId="0" fontId="0" fillId="0" borderId="0" xfId="0" applyFill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left" vertical="top" wrapText="1" indent="1"/>
    </xf>
    <xf numFmtId="0" fontId="6" fillId="3" borderId="17" xfId="0" applyFont="1" applyFill="1" applyBorder="1" applyAlignment="1">
      <alignment horizontal="left" vertical="top" wrapText="1" indent="1"/>
    </xf>
    <xf numFmtId="0" fontId="6" fillId="3" borderId="18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right" vertical="center" shrinkToFit="1"/>
    </xf>
    <xf numFmtId="2" fontId="7" fillId="3" borderId="23" xfId="0" applyNumberFormat="1" applyFont="1" applyFill="1" applyBorder="1" applyAlignment="1">
      <alignment horizontal="right" vertical="center" shrinkToFit="1"/>
    </xf>
    <xf numFmtId="2" fontId="7" fillId="3" borderId="1" xfId="0" applyNumberFormat="1" applyFon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left" vertical="top"/>
    </xf>
    <xf numFmtId="0" fontId="8" fillId="2" borderId="24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wrapText="1"/>
    </xf>
    <xf numFmtId="2" fontId="8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right" vertical="top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43" fontId="10" fillId="3" borderId="1" xfId="5" applyNumberFormat="1" applyFont="1" applyFill="1" applyBorder="1" applyAlignment="1">
      <alignment horizontal="center" vertical="center" wrapText="1"/>
    </xf>
    <xf numFmtId="43" fontId="10" fillId="3" borderId="1" xfId="5" applyNumberFormat="1" applyFont="1" applyFill="1" applyBorder="1" applyAlignment="1">
      <alignment horizontal="center" vertical="center"/>
    </xf>
    <xf numFmtId="43" fontId="10" fillId="3" borderId="33" xfId="5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shrinkToFit="1"/>
    </xf>
    <xf numFmtId="3" fontId="7" fillId="3" borderId="2" xfId="0" applyNumberFormat="1" applyFont="1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left" vertical="top"/>
    </xf>
    <xf numFmtId="0" fontId="0" fillId="0" borderId="3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top"/>
    </xf>
    <xf numFmtId="0" fontId="0" fillId="0" borderId="36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37" xfId="0" applyFont="1" applyFill="1" applyBorder="1" applyAlignment="1"/>
    <xf numFmtId="0" fontId="5" fillId="0" borderId="38" xfId="0" applyFont="1" applyFill="1" applyBorder="1" applyAlignment="1"/>
    <xf numFmtId="0" fontId="5" fillId="0" borderId="3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top"/>
    </xf>
    <xf numFmtId="2" fontId="8" fillId="0" borderId="3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top"/>
    </xf>
    <xf numFmtId="0" fontId="5" fillId="0" borderId="34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/>
    <xf numFmtId="0" fontId="5" fillId="0" borderId="41" xfId="0" applyFont="1" applyFill="1" applyBorder="1" applyAlignment="1"/>
    <xf numFmtId="0" fontId="5" fillId="0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top"/>
    </xf>
    <xf numFmtId="2" fontId="8" fillId="0" borderId="41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left" vertical="top"/>
    </xf>
    <xf numFmtId="0" fontId="5" fillId="0" borderId="43" xfId="0" applyFont="1" applyFill="1" applyBorder="1" applyAlignment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1" fillId="0" borderId="34" xfId="6" applyBorder="1"/>
    <xf numFmtId="0" fontId="1" fillId="0" borderId="1" xfId="6" applyBorder="1"/>
    <xf numFmtId="0" fontId="1" fillId="0" borderId="33" xfId="6" applyBorder="1"/>
    <xf numFmtId="0" fontId="5" fillId="0" borderId="37" xfId="6" applyFont="1" applyFill="1" applyBorder="1" applyAlignment="1"/>
    <xf numFmtId="0" fontId="5" fillId="0" borderId="38" xfId="6" applyFont="1" applyFill="1" applyBorder="1" applyAlignment="1"/>
    <xf numFmtId="0" fontId="5" fillId="0" borderId="38" xfId="6" applyFont="1" applyFill="1" applyBorder="1" applyAlignment="1">
      <alignment horizontal="center" vertical="center"/>
    </xf>
    <xf numFmtId="0" fontId="13" fillId="0" borderId="38" xfId="6" applyFont="1" applyFill="1" applyBorder="1" applyAlignment="1">
      <alignment horizontal="left" vertical="top"/>
    </xf>
    <xf numFmtId="0" fontId="13" fillId="0" borderId="39" xfId="6" applyFont="1" applyFill="1" applyBorder="1" applyAlignment="1">
      <alignment horizontal="left" vertical="top"/>
    </xf>
    <xf numFmtId="0" fontId="5" fillId="0" borderId="34" xfId="6" applyFont="1" applyFill="1" applyBorder="1" applyAlignment="1"/>
    <xf numFmtId="0" fontId="5" fillId="0" borderId="1" xfId="6" applyFont="1" applyFill="1" applyBorder="1" applyAlignment="1"/>
    <xf numFmtId="0" fontId="5" fillId="0" borderId="1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top"/>
    </xf>
    <xf numFmtId="2" fontId="8" fillId="0" borderId="1" xfId="6" applyNumberFormat="1" applyFont="1" applyFill="1" applyBorder="1" applyAlignment="1">
      <alignment horizontal="center" vertical="center"/>
    </xf>
    <xf numFmtId="0" fontId="13" fillId="0" borderId="33" xfId="6" applyFont="1" applyFill="1" applyBorder="1" applyAlignment="1">
      <alignment horizontal="left" vertical="top"/>
    </xf>
    <xf numFmtId="0" fontId="5" fillId="0" borderId="40" xfId="6" applyFont="1" applyFill="1" applyBorder="1" applyAlignment="1"/>
    <xf numFmtId="0" fontId="5" fillId="0" borderId="41" xfId="6" applyFont="1" applyFill="1" applyBorder="1" applyAlignment="1"/>
    <xf numFmtId="0" fontId="5" fillId="0" borderId="41" xfId="6" applyFont="1" applyFill="1" applyBorder="1" applyAlignment="1">
      <alignment horizontal="center" vertical="center"/>
    </xf>
    <xf numFmtId="0" fontId="8" fillId="0" borderId="41" xfId="6" applyFont="1" applyFill="1" applyBorder="1" applyAlignment="1">
      <alignment horizontal="left" vertical="top"/>
    </xf>
    <xf numFmtId="2" fontId="8" fillId="0" borderId="41" xfId="6" applyNumberFormat="1" applyFont="1" applyFill="1" applyBorder="1" applyAlignment="1">
      <alignment horizontal="center" vertical="center"/>
    </xf>
    <xf numFmtId="0" fontId="13" fillId="0" borderId="42" xfId="6" applyFont="1" applyFill="1" applyBorder="1" applyAlignment="1">
      <alignment horizontal="left" vertical="top"/>
    </xf>
    <xf numFmtId="0" fontId="1" fillId="0" borderId="44" xfId="6" applyBorder="1"/>
    <xf numFmtId="0" fontId="1" fillId="0" borderId="0" xfId="6" applyBorder="1"/>
    <xf numFmtId="0" fontId="1" fillId="0" borderId="45" xfId="6" applyBorder="1"/>
    <xf numFmtId="0" fontId="1" fillId="0" borderId="34" xfId="6" applyBorder="1" applyAlignment="1">
      <alignment horizontal="center" vertical="center"/>
    </xf>
    <xf numFmtId="0" fontId="13" fillId="0" borderId="43" xfId="6" applyFont="1" applyFill="1" applyBorder="1" applyAlignment="1"/>
    <xf numFmtId="0" fontId="5" fillId="0" borderId="44" xfId="6" applyFont="1" applyFill="1" applyBorder="1" applyAlignment="1"/>
    <xf numFmtId="0" fontId="5" fillId="0" borderId="0" xfId="6" applyFont="1" applyFill="1" applyBorder="1" applyAlignment="1"/>
    <xf numFmtId="0" fontId="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left" vertical="top"/>
    </xf>
    <xf numFmtId="2" fontId="8" fillId="0" borderId="0" xfId="6" applyNumberFormat="1" applyFont="1" applyFill="1" applyBorder="1" applyAlignment="1">
      <alignment horizontal="center" vertical="center"/>
    </xf>
    <xf numFmtId="0" fontId="13" fillId="0" borderId="45" xfId="6" applyFont="1" applyFill="1" applyBorder="1" applyAlignment="1">
      <alignment horizontal="left" vertical="top"/>
    </xf>
    <xf numFmtId="0" fontId="13" fillId="0" borderId="3" xfId="6" applyFont="1" applyFill="1" applyBorder="1" applyAlignment="1"/>
    <xf numFmtId="0" fontId="13" fillId="0" borderId="3" xfId="6" applyFont="1" applyFill="1" applyBorder="1" applyAlignment="1">
      <alignment horizontal="center" vertical="center"/>
    </xf>
    <xf numFmtId="2" fontId="13" fillId="0" borderId="3" xfId="6" applyNumberFormat="1" applyFont="1" applyFill="1" applyBorder="1" applyAlignment="1">
      <alignment horizontal="center" vertical="center"/>
    </xf>
    <xf numFmtId="0" fontId="13" fillId="0" borderId="46" xfId="6" applyFont="1" applyFill="1" applyBorder="1" applyAlignment="1">
      <alignment horizontal="left" vertical="top"/>
    </xf>
    <xf numFmtId="0" fontId="1" fillId="0" borderId="1" xfId="0" applyFont="1" applyFill="1" applyBorder="1" applyAlignment="1"/>
    <xf numFmtId="0" fontId="16" fillId="0" borderId="0" xfId="8" applyFont="1" applyAlignment="1">
      <alignment vertical="center"/>
    </xf>
    <xf numFmtId="0" fontId="18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3" fillId="0" borderId="48" xfId="0" applyFont="1" applyFill="1" applyBorder="1" applyAlignment="1">
      <alignment horizontal="center" vertical="top" wrapText="1"/>
    </xf>
    <xf numFmtId="0" fontId="23" fillId="0" borderId="49" xfId="0" applyFont="1" applyBorder="1" applyAlignment="1">
      <alignment horizontal="justify" vertical="top" wrapText="1"/>
    </xf>
    <xf numFmtId="0" fontId="24" fillId="0" borderId="0" xfId="8" applyFont="1" applyAlignment="1">
      <alignment vertical="center"/>
    </xf>
    <xf numFmtId="0" fontId="23" fillId="0" borderId="51" xfId="0" applyFont="1" applyFill="1" applyBorder="1" applyAlignment="1">
      <alignment horizontal="center" vertical="top" wrapText="1"/>
    </xf>
    <xf numFmtId="0" fontId="24" fillId="0" borderId="52" xfId="0" applyFont="1" applyFill="1" applyBorder="1" applyAlignment="1">
      <alignment horizontal="left" vertical="center" wrapText="1"/>
    </xf>
    <xf numFmtId="0" fontId="23" fillId="0" borderId="57" xfId="0" applyFont="1" applyFill="1" applyBorder="1" applyAlignment="1">
      <alignment horizontal="center" vertical="top" wrapText="1"/>
    </xf>
    <xf numFmtId="0" fontId="23" fillId="0" borderId="58" xfId="0" applyFont="1" applyFill="1" applyBorder="1" applyAlignment="1">
      <alignment horizontal="center" vertical="top" wrapText="1"/>
    </xf>
    <xf numFmtId="0" fontId="23" fillId="0" borderId="63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43" fontId="23" fillId="0" borderId="65" xfId="5" applyFont="1" applyBorder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1" fillId="0" borderId="48" xfId="0" applyFont="1" applyFill="1" applyBorder="1" applyAlignment="1"/>
    <xf numFmtId="0" fontId="1" fillId="0" borderId="49" xfId="0" applyFont="1" applyFill="1" applyBorder="1" applyAlignment="1"/>
    <xf numFmtId="43" fontId="1" fillId="0" borderId="50" xfId="5" applyFont="1" applyBorder="1"/>
    <xf numFmtId="0" fontId="1" fillId="0" borderId="0" xfId="0" applyFont="1" applyFill="1" applyAlignment="1"/>
    <xf numFmtId="0" fontId="1" fillId="0" borderId="6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 vertical="center"/>
    </xf>
    <xf numFmtId="43" fontId="1" fillId="0" borderId="52" xfId="5" applyFont="1" applyBorder="1" applyAlignment="1">
      <alignment horizontal="center" vertical="center"/>
    </xf>
    <xf numFmtId="43" fontId="1" fillId="0" borderId="67" xfId="5" applyFont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/>
    <xf numFmtId="43" fontId="1" fillId="0" borderId="68" xfId="5" applyFont="1" applyBorder="1"/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justify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center"/>
    </xf>
    <xf numFmtId="43" fontId="1" fillId="0" borderId="52" xfId="5" applyFont="1" applyBorder="1" applyAlignment="1">
      <alignment horizontal="center"/>
    </xf>
    <xf numFmtId="43" fontId="1" fillId="0" borderId="67" xfId="5" applyFont="1" applyBorder="1" applyAlignment="1">
      <alignment horizontal="center"/>
    </xf>
    <xf numFmtId="0" fontId="1" fillId="0" borderId="51" xfId="0" applyFont="1" applyFill="1" applyBorder="1" applyAlignment="1"/>
    <xf numFmtId="0" fontId="1" fillId="0" borderId="52" xfId="0" applyFont="1" applyFill="1" applyBorder="1" applyAlignment="1"/>
    <xf numFmtId="43" fontId="1" fillId="0" borderId="67" xfId="5" applyFont="1" applyBorder="1"/>
    <xf numFmtId="0" fontId="4" fillId="0" borderId="52" xfId="0" applyFont="1" applyFill="1" applyBorder="1" applyAlignment="1"/>
    <xf numFmtId="0" fontId="5" fillId="0" borderId="51" xfId="0" applyFont="1" applyFill="1" applyBorder="1" applyAlignment="1"/>
    <xf numFmtId="0" fontId="5" fillId="0" borderId="52" xfId="0" applyFont="1" applyFill="1" applyBorder="1" applyAlignment="1"/>
    <xf numFmtId="0" fontId="5" fillId="0" borderId="52" xfId="0" applyFont="1" applyFill="1" applyBorder="1" applyAlignment="1">
      <alignment horizontal="right"/>
    </xf>
    <xf numFmtId="43" fontId="5" fillId="0" borderId="67" xfId="5" applyFont="1" applyBorder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1" fillId="0" borderId="69" xfId="0" applyFont="1" applyFill="1" applyBorder="1" applyAlignment="1"/>
    <xf numFmtId="0" fontId="1" fillId="0" borderId="55" xfId="0" applyFont="1" applyFill="1" applyBorder="1" applyAlignment="1"/>
    <xf numFmtId="0" fontId="1" fillId="0" borderId="55" xfId="0" applyFont="1" applyFill="1" applyBorder="1" applyAlignment="1">
      <alignment horizontal="right"/>
    </xf>
    <xf numFmtId="43" fontId="1" fillId="0" borderId="56" xfId="5" applyFont="1" applyBorder="1"/>
    <xf numFmtId="0" fontId="1" fillId="0" borderId="37" xfId="0" applyFont="1" applyFill="1" applyBorder="1" applyAlignment="1"/>
    <xf numFmtId="0" fontId="1" fillId="0" borderId="38" xfId="0" applyFont="1" applyFill="1" applyBorder="1" applyAlignment="1"/>
    <xf numFmtId="0" fontId="1" fillId="0" borderId="38" xfId="0" applyFont="1" applyFill="1" applyBorder="1" applyAlignment="1">
      <alignment horizontal="right"/>
    </xf>
    <xf numFmtId="43" fontId="1" fillId="0" borderId="39" xfId="5" applyFont="1" applyBorder="1"/>
    <xf numFmtId="0" fontId="5" fillId="0" borderId="1" xfId="0" applyFont="1" applyFill="1" applyBorder="1" applyAlignment="1">
      <alignment horizontal="center"/>
    </xf>
    <xf numFmtId="43" fontId="5" fillId="0" borderId="1" xfId="5" applyFont="1" applyBorder="1"/>
    <xf numFmtId="43" fontId="5" fillId="0" borderId="33" xfId="5" applyFont="1" applyBorder="1"/>
    <xf numFmtId="0" fontId="1" fillId="0" borderId="34" xfId="0" applyFont="1" applyFill="1" applyBorder="1" applyAlignment="1"/>
    <xf numFmtId="0" fontId="1" fillId="0" borderId="1" xfId="0" applyFont="1" applyFill="1" applyBorder="1" applyAlignment="1">
      <alignment horizontal="center"/>
    </xf>
    <xf numFmtId="43" fontId="1" fillId="0" borderId="1" xfId="5" applyFont="1" applyBorder="1"/>
    <xf numFmtId="43" fontId="1" fillId="0" borderId="33" xfId="5" applyFont="1" applyBorder="1"/>
    <xf numFmtId="0" fontId="5" fillId="0" borderId="41" xfId="0" applyFont="1" applyFill="1" applyBorder="1" applyAlignment="1">
      <alignment horizontal="center"/>
    </xf>
    <xf numFmtId="43" fontId="5" fillId="0" borderId="41" xfId="5" applyFont="1" applyBorder="1"/>
    <xf numFmtId="43" fontId="5" fillId="0" borderId="42" xfId="5" applyFont="1" applyBorder="1"/>
    <xf numFmtId="43" fontId="0" fillId="0" borderId="0" xfId="5" applyFont="1"/>
    <xf numFmtId="0" fontId="26" fillId="0" borderId="0" xfId="0" applyFont="1" applyFill="1" applyAlignment="1"/>
    <xf numFmtId="43" fontId="1" fillId="0" borderId="0" xfId="5" applyFont="1"/>
    <xf numFmtId="0" fontId="4" fillId="0" borderId="0" xfId="0" applyFont="1" applyFill="1" applyAlignment="1"/>
    <xf numFmtId="0" fontId="0" fillId="0" borderId="1" xfId="6" applyFont="1" applyBorder="1"/>
    <xf numFmtId="0" fontId="0" fillId="0" borderId="1" xfId="6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23" fillId="0" borderId="49" xfId="0" applyFont="1" applyFill="1" applyBorder="1" applyAlignment="1">
      <alignment horizontal="center" vertical="center"/>
    </xf>
    <xf numFmtId="166" fontId="23" fillId="0" borderId="49" xfId="0" applyNumberFormat="1" applyFont="1" applyFill="1" applyBorder="1" applyAlignment="1">
      <alignment horizontal="center" vertical="center" wrapText="1"/>
    </xf>
    <xf numFmtId="166" fontId="23" fillId="0" borderId="50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43" fontId="23" fillId="0" borderId="56" xfId="5" applyFont="1" applyBorder="1" applyAlignment="1">
      <alignment horizontal="center" vertical="center" wrapText="1"/>
    </xf>
    <xf numFmtId="43" fontId="23" fillId="0" borderId="62" xfId="5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47" xfId="0" applyFont="1" applyFill="1" applyBorder="1" applyAlignment="1">
      <alignment horizontal="right" vertical="center" wrapText="1"/>
    </xf>
    <xf numFmtId="0" fontId="21" fillId="4" borderId="11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6" fillId="5" borderId="7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</cellXfs>
  <cellStyles count="10">
    <cellStyle name="Comma" xfId="5" builtinId="3"/>
    <cellStyle name="Comma 2" xfId="2"/>
    <cellStyle name="Comma 4" xfId="4"/>
    <cellStyle name="Normal" xfId="0" builtinId="0"/>
    <cellStyle name="Normal 10" xfId="3"/>
    <cellStyle name="Normal 2" xfId="1"/>
    <cellStyle name="Normal 2 2" xfId="8"/>
    <cellStyle name="Normal 3" xfId="6"/>
    <cellStyle name="Normal 4" xfId="7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I11" sqref="I11"/>
    </sheetView>
  </sheetViews>
  <sheetFormatPr defaultColWidth="8.88671875" defaultRowHeight="14.4"/>
  <cols>
    <col min="1" max="1" width="8.88671875" style="124"/>
    <col min="2" max="2" width="49.5546875" style="124" customWidth="1"/>
    <col min="3" max="3" width="8.88671875" style="124"/>
    <col min="4" max="4" width="13.44140625" style="124" customWidth="1"/>
    <col min="5" max="5" width="14.5546875" style="124" bestFit="1" customWidth="1"/>
    <col min="6" max="6" width="13.44140625" style="171" customWidth="1"/>
    <col min="7" max="7" width="8.88671875" style="124"/>
    <col min="8" max="8" width="11" style="124" customWidth="1"/>
    <col min="9" max="16384" width="8.88671875" style="124"/>
  </cols>
  <sheetData>
    <row r="1" spans="1:6" s="106" customFormat="1" ht="36.6">
      <c r="A1" s="189" t="s">
        <v>38</v>
      </c>
      <c r="B1" s="189"/>
      <c r="C1" s="189"/>
      <c r="D1" s="189"/>
      <c r="E1" s="189"/>
      <c r="F1" s="189"/>
    </row>
    <row r="2" spans="1:6" s="107" customFormat="1" ht="15.6">
      <c r="A2" s="190" t="s">
        <v>39</v>
      </c>
      <c r="B2" s="190"/>
      <c r="C2" s="190"/>
      <c r="D2" s="190"/>
      <c r="E2" s="190"/>
      <c r="F2" s="190"/>
    </row>
    <row r="3" spans="1:6" s="108" customFormat="1" ht="13.8">
      <c r="A3" s="191" t="s">
        <v>40</v>
      </c>
      <c r="B3" s="191"/>
      <c r="C3" s="191"/>
      <c r="D3" s="191"/>
      <c r="E3" s="191"/>
      <c r="F3" s="191"/>
    </row>
    <row r="4" spans="1:6" s="108" customFormat="1" ht="13.8">
      <c r="A4" s="192" t="s">
        <v>41</v>
      </c>
      <c r="B4" s="192"/>
      <c r="C4" s="192"/>
      <c r="D4" s="192"/>
      <c r="E4" s="192"/>
      <c r="F4" s="192"/>
    </row>
    <row r="5" spans="1:6" s="108" customFormat="1" ht="31.95" customHeight="1" thickBot="1">
      <c r="A5" s="193" t="s">
        <v>42</v>
      </c>
      <c r="B5" s="193"/>
      <c r="C5" s="193"/>
      <c r="D5" s="193"/>
      <c r="E5" s="193"/>
      <c r="F5" s="193"/>
    </row>
    <row r="6" spans="1:6" s="109" customFormat="1" ht="18.600000000000001" thickBot="1">
      <c r="A6" s="194" t="s">
        <v>68</v>
      </c>
      <c r="B6" s="195"/>
      <c r="C6" s="195"/>
      <c r="D6" s="195"/>
      <c r="E6" s="195"/>
      <c r="F6" s="196"/>
    </row>
    <row r="7" spans="1:6" s="112" customFormat="1">
      <c r="A7" s="110" t="s">
        <v>43</v>
      </c>
      <c r="B7" s="111" t="s">
        <v>44</v>
      </c>
      <c r="C7" s="178" t="s">
        <v>45</v>
      </c>
      <c r="D7" s="178"/>
      <c r="E7" s="179">
        <v>45542</v>
      </c>
      <c r="F7" s="180"/>
    </row>
    <row r="8" spans="1:6" s="112" customFormat="1">
      <c r="A8" s="113"/>
      <c r="B8" s="114"/>
      <c r="C8" s="181"/>
      <c r="D8" s="182"/>
      <c r="E8" s="185"/>
      <c r="F8" s="187" t="s">
        <v>67</v>
      </c>
    </row>
    <row r="9" spans="1:6" s="112" customFormat="1" ht="15" thickBot="1">
      <c r="A9" s="115"/>
      <c r="B9" s="116" t="s">
        <v>46</v>
      </c>
      <c r="C9" s="183"/>
      <c r="D9" s="184"/>
      <c r="E9" s="186"/>
      <c r="F9" s="188"/>
    </row>
    <row r="10" spans="1:6" s="120" customFormat="1" ht="15" thickBot="1">
      <c r="A10" s="117" t="s">
        <v>47</v>
      </c>
      <c r="B10" s="118" t="s">
        <v>48</v>
      </c>
      <c r="C10" s="118" t="s">
        <v>26</v>
      </c>
      <c r="D10" s="118" t="s">
        <v>49</v>
      </c>
      <c r="E10" s="118" t="s">
        <v>17</v>
      </c>
      <c r="F10" s="119" t="s">
        <v>50</v>
      </c>
    </row>
    <row r="11" spans="1:6">
      <c r="A11" s="121"/>
      <c r="B11" s="122"/>
      <c r="C11" s="122"/>
      <c r="D11" s="122"/>
      <c r="E11" s="122"/>
      <c r="F11" s="123"/>
    </row>
    <row r="12" spans="1:6" ht="33" customHeight="1">
      <c r="A12" s="125">
        <v>1</v>
      </c>
      <c r="B12" s="126" t="s">
        <v>69</v>
      </c>
      <c r="C12" s="127" t="s">
        <v>51</v>
      </c>
      <c r="D12" s="128"/>
      <c r="E12" s="129">
        <f>'Abstract '!L11</f>
        <v>40682</v>
      </c>
      <c r="F12" s="130">
        <f>E12-D12</f>
        <v>40682</v>
      </c>
    </row>
    <row r="13" spans="1:6" ht="33" customHeight="1">
      <c r="A13" s="125"/>
      <c r="B13" s="131"/>
      <c r="C13" s="127"/>
      <c r="D13" s="128"/>
      <c r="E13" s="129"/>
      <c r="F13" s="130"/>
    </row>
    <row r="14" spans="1:6">
      <c r="A14" s="125"/>
      <c r="B14" s="131"/>
      <c r="C14" s="127"/>
      <c r="D14" s="128"/>
      <c r="E14" s="129"/>
      <c r="F14" s="130"/>
    </row>
    <row r="15" spans="1:6">
      <c r="A15" s="125"/>
      <c r="B15" s="131"/>
      <c r="C15" s="132"/>
      <c r="D15" s="132"/>
      <c r="E15" s="132"/>
      <c r="F15" s="133"/>
    </row>
    <row r="16" spans="1:6">
      <c r="A16" s="134"/>
      <c r="B16" s="135"/>
      <c r="C16" s="127"/>
      <c r="D16" s="128"/>
      <c r="E16" s="129"/>
      <c r="F16" s="130"/>
    </row>
    <row r="17" spans="1:8">
      <c r="A17" s="134"/>
      <c r="B17" s="136"/>
      <c r="C17" s="127"/>
      <c r="D17" s="127"/>
      <c r="E17" s="129"/>
      <c r="F17" s="130"/>
    </row>
    <row r="18" spans="1:8">
      <c r="A18" s="134"/>
      <c r="B18" s="135"/>
      <c r="C18" s="127"/>
      <c r="D18" s="128"/>
      <c r="E18" s="129"/>
      <c r="F18" s="130"/>
    </row>
    <row r="19" spans="1:8">
      <c r="A19" s="134"/>
      <c r="B19" s="137"/>
      <c r="C19" s="138"/>
      <c r="D19" s="138"/>
      <c r="E19" s="139"/>
      <c r="F19" s="140"/>
    </row>
    <row r="20" spans="1:8">
      <c r="A20" s="141"/>
      <c r="B20" s="142"/>
      <c r="C20" s="142"/>
      <c r="D20" s="142"/>
      <c r="E20" s="142"/>
      <c r="F20" s="143"/>
    </row>
    <row r="21" spans="1:8">
      <c r="A21" s="141"/>
      <c r="B21" s="144"/>
      <c r="C21" s="142"/>
      <c r="D21" s="142"/>
      <c r="E21" s="142"/>
      <c r="F21" s="143"/>
    </row>
    <row r="22" spans="1:8" s="149" customFormat="1">
      <c r="A22" s="145"/>
      <c r="B22" s="146"/>
      <c r="C22" s="146"/>
      <c r="D22" s="146"/>
      <c r="E22" s="147"/>
      <c r="F22" s="148"/>
      <c r="H22" s="150"/>
    </row>
    <row r="23" spans="1:8" ht="15" thickBot="1">
      <c r="A23" s="151"/>
      <c r="B23" s="152"/>
      <c r="C23" s="152"/>
      <c r="D23" s="152"/>
      <c r="E23" s="153"/>
      <c r="F23" s="154"/>
    </row>
    <row r="24" spans="1:8">
      <c r="A24" s="155"/>
      <c r="B24" s="156"/>
      <c r="C24" s="156"/>
      <c r="D24" s="156"/>
      <c r="E24" s="157"/>
      <c r="F24" s="158"/>
    </row>
    <row r="25" spans="1:8" s="149" customFormat="1">
      <c r="A25" s="55"/>
      <c r="B25" s="159" t="s">
        <v>52</v>
      </c>
      <c r="C25" s="56"/>
      <c r="D25" s="160">
        <f>SUM(D12:D24)</f>
        <v>0</v>
      </c>
      <c r="E25" s="160">
        <f>SUM(E12:E24)</f>
        <v>40682</v>
      </c>
      <c r="F25" s="161">
        <f>SUM(F12:F24)</f>
        <v>40682</v>
      </c>
    </row>
    <row r="26" spans="1:8">
      <c r="A26" s="162"/>
      <c r="B26" s="163" t="s">
        <v>53</v>
      </c>
      <c r="C26" s="105"/>
      <c r="D26" s="164">
        <f>D25*18%</f>
        <v>0</v>
      </c>
      <c r="E26" s="164">
        <f>E25*18%</f>
        <v>7322.7599999999993</v>
      </c>
      <c r="F26" s="165">
        <f>F25*18%</f>
        <v>7322.7599999999993</v>
      </c>
    </row>
    <row r="27" spans="1:8" s="149" customFormat="1">
      <c r="A27" s="55"/>
      <c r="B27" s="159" t="s">
        <v>54</v>
      </c>
      <c r="C27" s="56"/>
      <c r="D27" s="160">
        <f>SUM(D25:D26)</f>
        <v>0</v>
      </c>
      <c r="E27" s="160">
        <f>SUM(E25:E26)</f>
        <v>48004.76</v>
      </c>
      <c r="F27" s="161">
        <f>SUM(F25:F26)</f>
        <v>48004.76</v>
      </c>
    </row>
    <row r="28" spans="1:8" s="149" customFormat="1" ht="15" thickBot="1">
      <c r="A28" s="59"/>
      <c r="B28" s="166" t="s">
        <v>55</v>
      </c>
      <c r="C28" s="60"/>
      <c r="D28" s="167"/>
      <c r="E28" s="167"/>
      <c r="F28" s="168">
        <f>F27</f>
        <v>48004.76</v>
      </c>
    </row>
    <row r="29" spans="1:8">
      <c r="F29" s="169"/>
    </row>
    <row r="30" spans="1:8">
      <c r="B30" s="170" t="s">
        <v>56</v>
      </c>
    </row>
    <row r="31" spans="1:8">
      <c r="B31" s="124" t="s">
        <v>57</v>
      </c>
    </row>
    <row r="33" spans="1:2" s="124" customFormat="1">
      <c r="B33" s="149" t="s">
        <v>58</v>
      </c>
    </row>
    <row r="34" spans="1:2" s="124" customFormat="1">
      <c r="B34" s="124" t="s">
        <v>59</v>
      </c>
    </row>
    <row r="36" spans="1:2" s="124" customFormat="1">
      <c r="B36" s="172" t="s">
        <v>60</v>
      </c>
    </row>
    <row r="39" spans="1:2" s="124" customFormat="1">
      <c r="A39" s="124" t="s">
        <v>61</v>
      </c>
    </row>
    <row r="42" spans="1:2" s="124" customFormat="1">
      <c r="A42" s="124" t="s">
        <v>62</v>
      </c>
    </row>
  </sheetData>
  <mergeCells count="11">
    <mergeCell ref="A6:F6"/>
    <mergeCell ref="A1:F1"/>
    <mergeCell ref="A2:F2"/>
    <mergeCell ref="A3:F3"/>
    <mergeCell ref="A4:F4"/>
    <mergeCell ref="A5:F5"/>
    <mergeCell ref="C7:D7"/>
    <mergeCell ref="E7:F7"/>
    <mergeCell ref="C8:D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2" sqref="D22"/>
    </sheetView>
  </sheetViews>
  <sheetFormatPr defaultColWidth="7.6640625" defaultRowHeight="14.4"/>
  <cols>
    <col min="1" max="1" width="9" style="5" customWidth="1"/>
    <col min="2" max="2" width="70.88671875" style="5" customWidth="1"/>
    <col min="3" max="3" width="5.88671875" style="5" customWidth="1"/>
    <col min="4" max="4" width="10.88671875" style="5" bestFit="1" customWidth="1"/>
    <col min="5" max="6" width="9.6640625" style="5" customWidth="1"/>
    <col min="7" max="7" width="10" style="5" customWidth="1"/>
    <col min="8" max="8" width="8.109375" style="5" customWidth="1"/>
    <col min="9" max="9" width="9.88671875" style="5" customWidth="1"/>
    <col min="10" max="10" width="10.44140625" style="5" customWidth="1"/>
    <col min="11" max="11" width="10.44140625" style="5" bestFit="1" customWidth="1"/>
    <col min="12" max="13" width="11.5546875" style="5" customWidth="1"/>
    <col min="14" max="14" width="11.33203125" style="5" customWidth="1"/>
    <col min="15" max="16384" width="7.6640625" style="5"/>
  </cols>
  <sheetData>
    <row r="1" spans="1:14" ht="15" thickBot="1">
      <c r="A1" s="197" t="s">
        <v>71</v>
      </c>
      <c r="B1" s="198"/>
      <c r="C1" s="198"/>
      <c r="D1" s="198"/>
      <c r="E1" s="198"/>
      <c r="F1" s="198"/>
      <c r="G1" s="199"/>
      <c r="H1" s="199"/>
      <c r="I1" s="199"/>
      <c r="J1" s="198"/>
      <c r="K1" s="198"/>
      <c r="L1" s="198"/>
      <c r="M1" s="198"/>
      <c r="N1" s="200"/>
    </row>
    <row r="2" spans="1:14" ht="15" customHeight="1" thickBot="1">
      <c r="A2" s="204" t="s">
        <v>70</v>
      </c>
      <c r="B2" s="205"/>
      <c r="C2" s="205"/>
      <c r="D2" s="205"/>
      <c r="E2" s="205"/>
      <c r="F2" s="206"/>
      <c r="G2" s="201" t="s">
        <v>7</v>
      </c>
      <c r="H2" s="201"/>
      <c r="I2" s="202"/>
      <c r="J2" s="203" t="s">
        <v>8</v>
      </c>
      <c r="K2" s="201"/>
      <c r="L2" s="202"/>
      <c r="M2" s="6"/>
      <c r="N2" s="7" t="s">
        <v>0</v>
      </c>
    </row>
    <row r="3" spans="1:14">
      <c r="A3" s="176" t="s">
        <v>9</v>
      </c>
      <c r="B3" s="177" t="s">
        <v>10</v>
      </c>
      <c r="C3" s="177" t="s">
        <v>11</v>
      </c>
      <c r="D3" s="17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15</v>
      </c>
      <c r="K3" s="8" t="s">
        <v>16</v>
      </c>
      <c r="L3" s="8" t="s">
        <v>17</v>
      </c>
      <c r="M3" s="9" t="s">
        <v>18</v>
      </c>
      <c r="N3" s="10" t="s">
        <v>0</v>
      </c>
    </row>
    <row r="4" spans="1:14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</row>
    <row r="5" spans="1:14">
      <c r="A5" s="15"/>
      <c r="B5" s="16" t="s">
        <v>19</v>
      </c>
      <c r="C5" s="15"/>
      <c r="D5" s="17"/>
      <c r="E5" s="17"/>
      <c r="F5" s="17"/>
      <c r="G5" s="15"/>
      <c r="H5" s="15"/>
      <c r="I5" s="15"/>
      <c r="J5" s="15"/>
      <c r="K5" s="15"/>
      <c r="L5" s="15"/>
      <c r="M5" s="15"/>
      <c r="N5" s="15"/>
    </row>
    <row r="6" spans="1:14" ht="79.2">
      <c r="A6" s="18">
        <v>1</v>
      </c>
      <c r="B6" s="1" t="s">
        <v>1</v>
      </c>
      <c r="C6" s="19" t="s">
        <v>5</v>
      </c>
      <c r="D6" s="20">
        <v>1</v>
      </c>
      <c r="E6" s="20">
        <v>4645</v>
      </c>
      <c r="F6" s="20">
        <f>E6*D6</f>
        <v>4645</v>
      </c>
      <c r="G6" s="21"/>
      <c r="H6" s="21">
        <f>I6-G6</f>
        <v>1</v>
      </c>
      <c r="I6" s="21">
        <f>'MB Sheet'!H8</f>
        <v>1</v>
      </c>
      <c r="J6" s="21"/>
      <c r="K6" s="21">
        <f>L6-J6</f>
        <v>4645</v>
      </c>
      <c r="L6" s="22">
        <f>I6*E6</f>
        <v>4645</v>
      </c>
      <c r="M6" s="23">
        <f>L6-F6</f>
        <v>0</v>
      </c>
      <c r="N6" s="15"/>
    </row>
    <row r="7" spans="1:14">
      <c r="A7" s="18">
        <v>2</v>
      </c>
      <c r="B7" s="2" t="s">
        <v>2</v>
      </c>
      <c r="C7" s="19" t="s">
        <v>5</v>
      </c>
      <c r="D7" s="20">
        <v>1</v>
      </c>
      <c r="E7" s="20">
        <v>4000</v>
      </c>
      <c r="F7" s="20">
        <f t="shared" ref="F7:F9" si="0">E7*D7</f>
        <v>4000</v>
      </c>
      <c r="G7" s="21"/>
      <c r="H7" s="21">
        <f t="shared" ref="H7:H9" si="1">I7-G7</f>
        <v>1</v>
      </c>
      <c r="I7" s="21">
        <f>'MB Sheet'!H15</f>
        <v>1</v>
      </c>
      <c r="J7" s="21"/>
      <c r="K7" s="21">
        <f t="shared" ref="K7:K9" si="2">L7-J7</f>
        <v>4000</v>
      </c>
      <c r="L7" s="22">
        <f t="shared" ref="L7:L9" si="3">I7*E7</f>
        <v>4000</v>
      </c>
      <c r="M7" s="23">
        <f t="shared" ref="M7:M9" si="4">L7-F7</f>
        <v>0</v>
      </c>
      <c r="N7" s="15"/>
    </row>
    <row r="8" spans="1:14">
      <c r="A8" s="18">
        <v>3</v>
      </c>
      <c r="B8" s="3" t="s">
        <v>3</v>
      </c>
      <c r="C8" s="19" t="s">
        <v>5</v>
      </c>
      <c r="D8" s="20">
        <v>1</v>
      </c>
      <c r="E8" s="20">
        <v>12600</v>
      </c>
      <c r="F8" s="20">
        <f t="shared" si="0"/>
        <v>12600</v>
      </c>
      <c r="G8" s="21"/>
      <c r="H8" s="21">
        <f t="shared" si="1"/>
        <v>1</v>
      </c>
      <c r="I8" s="21">
        <f>'MB Sheet'!H22</f>
        <v>1</v>
      </c>
      <c r="J8" s="21"/>
      <c r="K8" s="21">
        <f t="shared" si="2"/>
        <v>12600</v>
      </c>
      <c r="L8" s="22">
        <f t="shared" si="3"/>
        <v>12600</v>
      </c>
      <c r="M8" s="23">
        <f t="shared" si="4"/>
        <v>0</v>
      </c>
      <c r="N8" s="15"/>
    </row>
    <row r="9" spans="1:14">
      <c r="A9" s="18">
        <v>4</v>
      </c>
      <c r="B9" s="4" t="s">
        <v>4</v>
      </c>
      <c r="C9" s="19" t="s">
        <v>6</v>
      </c>
      <c r="D9" s="20">
        <v>11</v>
      </c>
      <c r="E9" s="20">
        <v>1767</v>
      </c>
      <c r="F9" s="20">
        <f t="shared" si="0"/>
        <v>19437</v>
      </c>
      <c r="G9" s="21"/>
      <c r="H9" s="21">
        <f t="shared" si="1"/>
        <v>11</v>
      </c>
      <c r="I9" s="21">
        <f>'MB Sheet'!H29</f>
        <v>11</v>
      </c>
      <c r="J9" s="21"/>
      <c r="K9" s="21">
        <f t="shared" si="2"/>
        <v>19437</v>
      </c>
      <c r="L9" s="22">
        <f t="shared" si="3"/>
        <v>19437</v>
      </c>
      <c r="M9" s="23">
        <f t="shared" si="4"/>
        <v>0</v>
      </c>
      <c r="N9" s="15"/>
    </row>
    <row r="10" spans="1:14" ht="15" thickBot="1"/>
    <row r="11" spans="1:14" ht="15" thickBot="1">
      <c r="A11" s="25"/>
      <c r="B11" s="26" t="s">
        <v>20</v>
      </c>
      <c r="C11" s="27"/>
      <c r="D11" s="27"/>
      <c r="E11" s="27"/>
      <c r="F11" s="28">
        <f>SUM(F6:F10)</f>
        <v>40682</v>
      </c>
      <c r="G11" s="27"/>
      <c r="H11" s="27"/>
      <c r="I11" s="27"/>
      <c r="J11" s="28">
        <f>SUM(J4:J10)</f>
        <v>0</v>
      </c>
      <c r="K11" s="28">
        <f>SUM(K4:K10)</f>
        <v>40682</v>
      </c>
      <c r="L11" s="28">
        <f>SUM(L4:L10)</f>
        <v>40682</v>
      </c>
      <c r="M11" s="28">
        <f>SUM(M4:M10)</f>
        <v>0</v>
      </c>
      <c r="N11" s="29"/>
    </row>
    <row r="12" spans="1:14" ht="15" thickBot="1">
      <c r="B12" s="5" t="s">
        <v>21</v>
      </c>
      <c r="F12" s="5">
        <f>F11*18%</f>
        <v>7322.7599999999993</v>
      </c>
      <c r="J12" s="175">
        <f t="shared" ref="J12:M12" si="5">J11*18%</f>
        <v>0</v>
      </c>
      <c r="K12" s="175">
        <f t="shared" si="5"/>
        <v>7322.7599999999993</v>
      </c>
      <c r="L12" s="175">
        <f t="shared" si="5"/>
        <v>7322.7599999999993</v>
      </c>
      <c r="M12" s="175">
        <f t="shared" si="5"/>
        <v>0</v>
      </c>
    </row>
    <row r="13" spans="1:14" ht="15" thickBot="1">
      <c r="A13" s="25"/>
      <c r="B13" s="26" t="s">
        <v>22</v>
      </c>
      <c r="C13" s="27"/>
      <c r="D13" s="27"/>
      <c r="E13" s="27"/>
      <c r="F13" s="28">
        <f>SUM(F11:F12)</f>
        <v>48004.76</v>
      </c>
      <c r="G13" s="27"/>
      <c r="H13" s="27"/>
      <c r="I13" s="27"/>
      <c r="J13" s="28">
        <f t="shared" ref="J13:M13" si="6">SUM(J11:J12)</f>
        <v>0</v>
      </c>
      <c r="K13" s="28">
        <f t="shared" si="6"/>
        <v>48004.76</v>
      </c>
      <c r="L13" s="28">
        <f t="shared" si="6"/>
        <v>48004.76</v>
      </c>
      <c r="M13" s="28">
        <f t="shared" si="6"/>
        <v>0</v>
      </c>
      <c r="N13" s="29"/>
    </row>
  </sheetData>
  <mergeCells count="4">
    <mergeCell ref="A1:N1"/>
    <mergeCell ref="G2:I2"/>
    <mergeCell ref="J2:L2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="60" zoomScaleNormal="100" workbookViewId="0">
      <selection activeCell="G10" sqref="G10"/>
    </sheetView>
  </sheetViews>
  <sheetFormatPr defaultRowHeight="14.4"/>
  <cols>
    <col min="2" max="2" width="55.44140625" customWidth="1"/>
    <col min="9" max="9" width="12" customWidth="1"/>
  </cols>
  <sheetData>
    <row r="1" spans="1:9">
      <c r="A1" s="207" t="s">
        <v>23</v>
      </c>
      <c r="B1" s="208"/>
      <c r="C1" s="208"/>
      <c r="D1" s="208"/>
      <c r="E1" s="208"/>
      <c r="F1" s="208"/>
      <c r="G1" s="208"/>
      <c r="H1" s="208"/>
      <c r="I1" s="209"/>
    </row>
    <row r="2" spans="1:9">
      <c r="A2" s="210" t="s">
        <v>66</v>
      </c>
      <c r="B2" s="211"/>
      <c r="C2" s="211"/>
      <c r="D2" s="211"/>
      <c r="E2" s="211"/>
      <c r="F2" s="211"/>
      <c r="G2" s="211"/>
      <c r="H2" s="211"/>
      <c r="I2" s="212"/>
    </row>
    <row r="3" spans="1:9">
      <c r="A3" s="30" t="s">
        <v>24</v>
      </c>
      <c r="B3" s="31" t="s">
        <v>25</v>
      </c>
      <c r="C3" s="32" t="s">
        <v>26</v>
      </c>
      <c r="D3" s="32" t="s">
        <v>27</v>
      </c>
      <c r="E3" s="33" t="s">
        <v>28</v>
      </c>
      <c r="F3" s="33" t="s">
        <v>29</v>
      </c>
      <c r="G3" s="34" t="s">
        <v>30</v>
      </c>
      <c r="H3" s="34" t="s">
        <v>31</v>
      </c>
      <c r="I3" s="35" t="s">
        <v>0</v>
      </c>
    </row>
    <row r="4" spans="1:9">
      <c r="A4" s="36"/>
      <c r="B4" s="37" t="s">
        <v>32</v>
      </c>
      <c r="C4" s="38"/>
      <c r="D4" s="39"/>
      <c r="E4" s="40"/>
      <c r="F4" s="24"/>
      <c r="G4" s="24"/>
      <c r="H4" s="24"/>
      <c r="I4" s="41"/>
    </row>
    <row r="5" spans="1:9" ht="92.4">
      <c r="A5" s="42">
        <v>1</v>
      </c>
      <c r="B5" s="1" t="s">
        <v>1</v>
      </c>
      <c r="C5" s="15"/>
      <c r="D5" s="15"/>
      <c r="E5" s="43"/>
      <c r="F5" s="15"/>
      <c r="G5" s="15"/>
      <c r="H5" s="15"/>
      <c r="I5" s="44"/>
    </row>
    <row r="6" spans="1:9">
      <c r="A6" s="45"/>
      <c r="B6" s="46" t="s">
        <v>63</v>
      </c>
      <c r="C6" s="47" t="s">
        <v>5</v>
      </c>
      <c r="D6" s="47">
        <v>1</v>
      </c>
      <c r="E6" s="48"/>
      <c r="F6" s="47"/>
      <c r="G6" s="48"/>
      <c r="H6" s="48">
        <f>PRODUCT(D6:G6)</f>
        <v>1</v>
      </c>
      <c r="I6" s="44"/>
    </row>
    <row r="7" spans="1:9" ht="15" thickBot="1">
      <c r="A7" s="45"/>
      <c r="B7" s="46"/>
      <c r="C7" s="47"/>
      <c r="D7" s="47"/>
      <c r="E7" s="48"/>
      <c r="F7" s="47"/>
      <c r="G7" s="48"/>
      <c r="H7" s="48"/>
      <c r="I7" s="44"/>
    </row>
    <row r="8" spans="1:9">
      <c r="A8" s="49"/>
      <c r="B8" s="50" t="s">
        <v>33</v>
      </c>
      <c r="C8" s="51" t="s">
        <v>5</v>
      </c>
      <c r="D8" s="50"/>
      <c r="E8" s="50"/>
      <c r="F8" s="50"/>
      <c r="G8" s="52"/>
      <c r="H8" s="53">
        <f>SUM(H6:H7)</f>
        <v>1</v>
      </c>
      <c r="I8" s="54"/>
    </row>
    <row r="9" spans="1:9">
      <c r="A9" s="55"/>
      <c r="B9" s="56" t="s">
        <v>34</v>
      </c>
      <c r="C9" s="57" t="s">
        <v>5</v>
      </c>
      <c r="D9" s="56"/>
      <c r="E9" s="56"/>
      <c r="F9" s="56"/>
      <c r="G9" s="15"/>
      <c r="H9" s="58">
        <v>0</v>
      </c>
      <c r="I9" s="44"/>
    </row>
    <row r="10" spans="1:9" ht="15" thickBot="1">
      <c r="A10" s="59"/>
      <c r="B10" s="60" t="s">
        <v>35</v>
      </c>
      <c r="C10" s="61" t="s">
        <v>5</v>
      </c>
      <c r="D10" s="60"/>
      <c r="E10" s="60"/>
      <c r="F10" s="60"/>
      <c r="G10" s="62"/>
      <c r="H10" s="63">
        <f>H8-H9</f>
        <v>1</v>
      </c>
      <c r="I10" s="64"/>
    </row>
    <row r="11" spans="1:9">
      <c r="A11" s="65"/>
      <c r="B11" s="66"/>
      <c r="C11" s="67"/>
      <c r="D11" s="68"/>
      <c r="E11" s="68"/>
      <c r="F11" s="68"/>
      <c r="G11" s="24"/>
      <c r="H11" s="69"/>
      <c r="I11" s="41"/>
    </row>
    <row r="12" spans="1:9" ht="26.4" customHeight="1">
      <c r="A12" s="93">
        <v>2</v>
      </c>
      <c r="B12" s="2" t="s">
        <v>2</v>
      </c>
      <c r="C12" s="71"/>
      <c r="D12" s="71"/>
      <c r="E12" s="71"/>
      <c r="F12" s="71"/>
      <c r="G12" s="71"/>
      <c r="H12" s="71"/>
      <c r="I12" s="72"/>
    </row>
    <row r="13" spans="1:9">
      <c r="A13" s="45"/>
      <c r="B13" s="46" t="s">
        <v>64</v>
      </c>
      <c r="C13" s="47" t="s">
        <v>5</v>
      </c>
      <c r="D13" s="47">
        <v>1</v>
      </c>
      <c r="E13" s="48"/>
      <c r="F13" s="47"/>
      <c r="G13" s="48"/>
      <c r="H13" s="48">
        <f>PRODUCT(D13:G13)</f>
        <v>1</v>
      </c>
      <c r="I13" s="44"/>
    </row>
    <row r="14" spans="1:9" ht="15" thickBot="1">
      <c r="A14" s="45"/>
      <c r="B14" s="46"/>
      <c r="C14" s="47"/>
      <c r="D14" s="47"/>
      <c r="E14" s="48"/>
      <c r="F14" s="47"/>
      <c r="G14" s="48"/>
      <c r="H14" s="48"/>
      <c r="I14" s="44"/>
    </row>
    <row r="15" spans="1:9">
      <c r="A15" s="49"/>
      <c r="B15" s="50" t="s">
        <v>33</v>
      </c>
      <c r="C15" s="51" t="s">
        <v>5</v>
      </c>
      <c r="D15" s="50"/>
      <c r="E15" s="50"/>
      <c r="F15" s="50"/>
      <c r="G15" s="52"/>
      <c r="H15" s="53">
        <f>SUM(H13:H14)</f>
        <v>1</v>
      </c>
      <c r="I15" s="54"/>
    </row>
    <row r="16" spans="1:9">
      <c r="A16" s="55"/>
      <c r="B16" s="56" t="s">
        <v>34</v>
      </c>
      <c r="C16" s="57" t="s">
        <v>5</v>
      </c>
      <c r="D16" s="56"/>
      <c r="E16" s="56"/>
      <c r="F16" s="56"/>
      <c r="G16" s="15"/>
      <c r="H16" s="58">
        <v>0</v>
      </c>
      <c r="I16" s="44"/>
    </row>
    <row r="17" spans="1:9" ht="15" thickBot="1">
      <c r="A17" s="59"/>
      <c r="B17" s="60" t="s">
        <v>35</v>
      </c>
      <c r="C17" s="61" t="s">
        <v>5</v>
      </c>
      <c r="D17" s="60"/>
      <c r="E17" s="60"/>
      <c r="F17" s="60"/>
      <c r="G17" s="62"/>
      <c r="H17" s="63">
        <f>H15-H16</f>
        <v>1</v>
      </c>
      <c r="I17" s="64"/>
    </row>
    <row r="18" spans="1:9">
      <c r="A18" s="90"/>
      <c r="B18" s="91"/>
      <c r="C18" s="91"/>
      <c r="D18" s="91"/>
      <c r="E18" s="91"/>
      <c r="F18" s="91"/>
      <c r="G18" s="91"/>
      <c r="H18" s="91"/>
      <c r="I18" s="92"/>
    </row>
    <row r="19" spans="1:9">
      <c r="A19" s="93">
        <v>3</v>
      </c>
      <c r="B19" s="3" t="s">
        <v>3</v>
      </c>
      <c r="C19" s="71"/>
      <c r="D19" s="71"/>
      <c r="E19" s="71"/>
      <c r="F19" s="71"/>
      <c r="G19" s="71"/>
      <c r="H19" s="71"/>
      <c r="I19" s="72"/>
    </row>
    <row r="20" spans="1:9">
      <c r="A20" s="45"/>
      <c r="B20" s="46" t="s">
        <v>64</v>
      </c>
      <c r="C20" s="47" t="s">
        <v>5</v>
      </c>
      <c r="D20" s="47">
        <v>1</v>
      </c>
      <c r="E20" s="48"/>
      <c r="F20" s="47"/>
      <c r="G20" s="48"/>
      <c r="H20" s="48">
        <f>PRODUCT(D20:G20)</f>
        <v>1</v>
      </c>
      <c r="I20" s="44"/>
    </row>
    <row r="21" spans="1:9" ht="15" thickBot="1">
      <c r="A21" s="45"/>
      <c r="B21" s="46"/>
      <c r="C21" s="47"/>
      <c r="D21" s="47"/>
      <c r="E21" s="48"/>
      <c r="F21" s="47"/>
      <c r="G21" s="48"/>
      <c r="H21" s="48"/>
      <c r="I21" s="44"/>
    </row>
    <row r="22" spans="1:9">
      <c r="A22" s="49"/>
      <c r="B22" s="50" t="s">
        <v>33</v>
      </c>
      <c r="C22" s="51" t="s">
        <v>5</v>
      </c>
      <c r="D22" s="50"/>
      <c r="E22" s="50"/>
      <c r="F22" s="50"/>
      <c r="G22" s="52"/>
      <c r="H22" s="53">
        <f>SUM(H20:H21)</f>
        <v>1</v>
      </c>
      <c r="I22" s="54"/>
    </row>
    <row r="23" spans="1:9">
      <c r="A23" s="55"/>
      <c r="B23" s="56" t="s">
        <v>34</v>
      </c>
      <c r="C23" s="57" t="s">
        <v>5</v>
      </c>
      <c r="D23" s="56"/>
      <c r="E23" s="56"/>
      <c r="F23" s="56"/>
      <c r="G23" s="15"/>
      <c r="H23" s="58">
        <v>0</v>
      </c>
      <c r="I23" s="44"/>
    </row>
    <row r="24" spans="1:9" ht="15" thickBot="1">
      <c r="A24" s="59"/>
      <c r="B24" s="60" t="s">
        <v>35</v>
      </c>
      <c r="C24" s="61" t="s">
        <v>5</v>
      </c>
      <c r="D24" s="60"/>
      <c r="E24" s="60"/>
      <c r="F24" s="60"/>
      <c r="G24" s="62"/>
      <c r="H24" s="63">
        <f>H22-H23</f>
        <v>1</v>
      </c>
      <c r="I24" s="64"/>
    </row>
    <row r="25" spans="1:9">
      <c r="A25" s="95"/>
      <c r="B25" s="96"/>
      <c r="C25" s="97"/>
      <c r="D25" s="96"/>
      <c r="E25" s="96"/>
      <c r="F25" s="96"/>
      <c r="G25" s="98"/>
      <c r="H25" s="99"/>
      <c r="I25" s="100"/>
    </row>
    <row r="26" spans="1:9">
      <c r="A26" s="93">
        <v>4</v>
      </c>
      <c r="B26" s="46" t="s">
        <v>4</v>
      </c>
      <c r="C26" s="174"/>
      <c r="D26" s="71"/>
      <c r="E26" s="71"/>
      <c r="F26" s="71"/>
      <c r="G26" s="71"/>
      <c r="H26" s="71"/>
      <c r="I26" s="72"/>
    </row>
    <row r="27" spans="1:9">
      <c r="A27" s="70"/>
      <c r="B27" s="173" t="s">
        <v>65</v>
      </c>
      <c r="C27" s="47" t="s">
        <v>6</v>
      </c>
      <c r="D27" s="71">
        <v>11</v>
      </c>
      <c r="E27" s="71"/>
      <c r="F27" s="71"/>
      <c r="G27" s="71"/>
      <c r="H27" s="48">
        <f>PRODUCT(D27:G27)</f>
        <v>11</v>
      </c>
      <c r="I27" s="72"/>
    </row>
    <row r="28" spans="1:9" ht="15" thickBot="1">
      <c r="A28" s="94"/>
      <c r="B28" s="101"/>
      <c r="C28" s="102"/>
      <c r="D28" s="102"/>
      <c r="E28" s="103"/>
      <c r="F28" s="102"/>
      <c r="G28" s="103"/>
      <c r="H28" s="103"/>
      <c r="I28" s="104"/>
    </row>
    <row r="29" spans="1:9">
      <c r="A29" s="73"/>
      <c r="B29" s="74" t="s">
        <v>37</v>
      </c>
      <c r="C29" s="75" t="s">
        <v>6</v>
      </c>
      <c r="D29" s="74"/>
      <c r="E29" s="74"/>
      <c r="F29" s="74"/>
      <c r="G29" s="76"/>
      <c r="H29" s="53">
        <f>SUM(H27:H28)</f>
        <v>11</v>
      </c>
      <c r="I29" s="77"/>
    </row>
    <row r="30" spans="1:9">
      <c r="A30" s="78"/>
      <c r="B30" s="79" t="s">
        <v>34</v>
      </c>
      <c r="C30" s="80" t="s">
        <v>6</v>
      </c>
      <c r="D30" s="79"/>
      <c r="E30" s="79"/>
      <c r="F30" s="79"/>
      <c r="G30" s="81"/>
      <c r="H30" s="82">
        <v>0</v>
      </c>
      <c r="I30" s="83"/>
    </row>
    <row r="31" spans="1:9" ht="15" thickBot="1">
      <c r="A31" s="84"/>
      <c r="B31" s="85" t="s">
        <v>36</v>
      </c>
      <c r="C31" s="86" t="s">
        <v>6</v>
      </c>
      <c r="D31" s="85"/>
      <c r="E31" s="85"/>
      <c r="F31" s="85"/>
      <c r="G31" s="87"/>
      <c r="H31" s="88">
        <f>H29-H30</f>
        <v>11</v>
      </c>
      <c r="I31" s="89"/>
    </row>
  </sheetData>
  <mergeCells count="2">
    <mergeCell ref="A1:I1"/>
    <mergeCell ref="A2:I2"/>
  </mergeCells>
  <pageMargins left="0.25" right="0.25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18E65D-CD91-47DE-B98B-7C6D26AAAA3A}"/>
</file>

<file path=customXml/itemProps2.xml><?xml version="1.0" encoding="utf-8"?>
<ds:datastoreItem xmlns:ds="http://schemas.openxmlformats.org/officeDocument/2006/customXml" ds:itemID="{80004598-1003-455B-A4F1-5EEB6C2E3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</vt:lpstr>
      <vt:lpstr>Abstract </vt:lpstr>
      <vt:lpstr>MB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lenovo</cp:lastModifiedBy>
  <cp:lastPrinted>2024-09-09T11:09:42Z</cp:lastPrinted>
  <dcterms:created xsi:type="dcterms:W3CDTF">2024-03-01T14:58:12Z</dcterms:created>
  <dcterms:modified xsi:type="dcterms:W3CDTF">2024-09-09T11:09:50Z</dcterms:modified>
</cp:coreProperties>
</file>