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" windowWidth="18960" windowHeight="11016"/>
  </bookViews>
  <sheets>
    <sheet name="PI" sheetId="8" r:id="rId1"/>
    <sheet name="Abstract" sheetId="6" r:id="rId2"/>
    <sheet name="MB Sheet" sheetId="7" r:id="rId3"/>
  </sheets>
  <calcPr calcId="145621"/>
</workbook>
</file>

<file path=xl/calcChain.xml><?xml version="1.0" encoding="utf-8"?>
<calcChain xmlns="http://schemas.openxmlformats.org/spreadsheetml/2006/main">
  <c r="I43" i="7" l="1"/>
  <c r="I27" i="7"/>
  <c r="I26" i="7"/>
  <c r="I25" i="7"/>
  <c r="I24" i="7"/>
  <c r="I23" i="7"/>
  <c r="I22" i="7"/>
  <c r="I21" i="7"/>
  <c r="I20" i="7"/>
  <c r="I44" i="7" l="1"/>
  <c r="I42" i="7"/>
  <c r="I41" i="7"/>
  <c r="I36" i="7"/>
  <c r="I19" i="7"/>
  <c r="I18" i="7"/>
  <c r="I17" i="7"/>
  <c r="I16" i="7"/>
  <c r="I15" i="7"/>
  <c r="I14" i="7"/>
  <c r="I13" i="7"/>
  <c r="F12" i="7"/>
  <c r="I12" i="7" s="1"/>
  <c r="I6" i="7"/>
  <c r="I45" i="7" l="1"/>
  <c r="I8" i="6"/>
  <c r="I38" i="7"/>
  <c r="I28" i="7"/>
  <c r="I29" i="7" s="1"/>
  <c r="I46" i="7"/>
  <c r="I7" i="7"/>
  <c r="I48" i="7" l="1"/>
  <c r="I9" i="6"/>
  <c r="H8" i="6"/>
  <c r="L8" i="6"/>
  <c r="K8" i="6" s="1"/>
  <c r="I31" i="7"/>
  <c r="I7" i="6"/>
  <c r="I9" i="7"/>
  <c r="I6" i="6"/>
  <c r="D25" i="8"/>
  <c r="D26" i="8" s="1"/>
  <c r="D27" i="8" s="1"/>
  <c r="H9" i="6" l="1"/>
  <c r="L9" i="6"/>
  <c r="K9" i="6" s="1"/>
  <c r="L7" i="6"/>
  <c r="K7" i="6" s="1"/>
  <c r="H7" i="6"/>
  <c r="L6" i="6"/>
  <c r="K6" i="6" s="1"/>
  <c r="H6" i="6"/>
  <c r="K11" i="6" l="1"/>
  <c r="J13" i="6"/>
  <c r="M9" i="6"/>
  <c r="F9" i="6"/>
  <c r="M8" i="6"/>
  <c r="F8" i="6"/>
  <c r="M7" i="6"/>
  <c r="F7" i="6"/>
  <c r="M6" i="6"/>
  <c r="F6" i="6"/>
  <c r="F11" i="6" l="1"/>
  <c r="F12" i="6" s="1"/>
  <c r="F13" i="6" s="1"/>
  <c r="L11" i="6" l="1"/>
  <c r="E12" i="8" s="1"/>
  <c r="E25" i="8" l="1"/>
  <c r="E26" i="8" s="1"/>
  <c r="E27" i="8" s="1"/>
  <c r="F12" i="8"/>
  <c r="F25" i="8" s="1"/>
  <c r="L12" i="6"/>
  <c r="L13" i="6" s="1"/>
  <c r="K12" i="6"/>
  <c r="K13" i="6" s="1"/>
  <c r="F26" i="8" l="1"/>
  <c r="F27" i="8"/>
  <c r="F28" i="8" s="1"/>
</calcChain>
</file>

<file path=xl/sharedStrings.xml><?xml version="1.0" encoding="utf-8"?>
<sst xmlns="http://schemas.openxmlformats.org/spreadsheetml/2006/main" count="138" uniqueCount="95">
  <si>
    <r>
      <rPr>
        <b/>
        <sz val="8.5"/>
        <rFont val="Arial"/>
        <family val="2"/>
      </rPr>
      <t>Sr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No</t>
    </r>
  </si>
  <si>
    <r>
      <rPr>
        <b/>
        <sz val="8.5"/>
        <rFont val="Arial"/>
        <family val="2"/>
      </rPr>
      <t>Item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Name</t>
    </r>
  </si>
  <si>
    <r>
      <rPr>
        <b/>
        <sz val="8.5"/>
        <rFont val="Arial"/>
        <family val="2"/>
      </rPr>
      <t>UOM</t>
    </r>
  </si>
  <si>
    <t>PRICE COMPARATIVE                                                                                                          RA-1st</t>
  </si>
  <si>
    <t>Qty.</t>
  </si>
  <si>
    <t>Amount (RS)</t>
  </si>
  <si>
    <t>Qty varation</t>
  </si>
  <si>
    <t>Remarks</t>
  </si>
  <si>
    <r>
      <rPr>
        <b/>
        <sz val="8"/>
        <rFont val="Calibri"/>
        <family val="2"/>
      </rPr>
      <t>SR. NO.</t>
    </r>
  </si>
  <si>
    <r>
      <rPr>
        <b/>
        <sz val="8"/>
        <rFont val="Calibri"/>
        <family val="2"/>
      </rPr>
      <t>ITEM DESCRIPTION</t>
    </r>
  </si>
  <si>
    <r>
      <rPr>
        <b/>
        <sz val="8"/>
        <rFont val="Calibri"/>
        <family val="2"/>
      </rPr>
      <t>UOM</t>
    </r>
  </si>
  <si>
    <r>
      <rPr>
        <b/>
        <sz val="8"/>
        <rFont val="Calibri"/>
        <family val="2"/>
      </rPr>
      <t>QTY.</t>
    </r>
  </si>
  <si>
    <r>
      <rPr>
        <b/>
        <sz val="8"/>
        <rFont val="Calibri"/>
        <family val="2"/>
      </rPr>
      <t>UNIT RATE</t>
    </r>
  </si>
  <si>
    <t>Amount</t>
  </si>
  <si>
    <t>Previous bill</t>
  </si>
  <si>
    <t>This bill</t>
  </si>
  <si>
    <t>Up To Date</t>
  </si>
  <si>
    <t>EXTRA ITEM-01</t>
  </si>
  <si>
    <t>nos</t>
  </si>
  <si>
    <t xml:space="preserve"> TOTAL</t>
  </si>
  <si>
    <t>GST 18%</t>
  </si>
  <si>
    <t>G.Total</t>
  </si>
  <si>
    <t>PROJECT: THE LUCKNOW SEATING, LUCKNOW AIRPORT - TERMINAL-T3</t>
  </si>
  <si>
    <r>
      <rPr>
        <sz val="10"/>
        <rFont val="Arial MT"/>
        <family val="2"/>
      </rPr>
      <t>Providing</t>
    </r>
    <r>
      <rPr>
        <sz val="10"/>
        <rFont val="Times New Roman"/>
        <family val="1"/>
      </rPr>
      <t xml:space="preserve">   </t>
    </r>
    <r>
      <rPr>
        <sz val="10"/>
        <rFont val="Arial MT"/>
        <family val="2"/>
      </rPr>
      <t>fixing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testing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commissioning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braided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UL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Rated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Flexible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pipe</t>
    </r>
    <r>
      <rPr>
        <sz val="10"/>
        <rFont val="Times New Roman"/>
        <family val="1"/>
      </rPr>
      <t xml:space="preserve">  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necessery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Fitting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1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Mtr.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Length</t>
    </r>
  </si>
  <si>
    <r>
      <rPr>
        <sz val="10"/>
        <rFont val="Arial MT"/>
        <family val="2"/>
      </rPr>
      <t>Nos</t>
    </r>
  </si>
  <si>
    <r>
      <rPr>
        <sz val="10"/>
        <rFont val="Arial MT"/>
        <family val="2"/>
      </rPr>
      <t>Providing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Applying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kerakoll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chemical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Super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Flex</t>
    </r>
    <r>
      <rPr>
        <sz val="10"/>
        <rFont val="Times New Roman"/>
        <family val="1"/>
      </rPr>
      <t xml:space="preserve">  </t>
    </r>
    <r>
      <rPr>
        <sz val="10"/>
        <rFont val="Arial MT"/>
        <family val="2"/>
      </rPr>
      <t>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LATICRETE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</t>
    </r>
    <r>
      <rPr>
        <sz val="10"/>
        <rFont val="Times New Roman"/>
        <family val="1"/>
      </rPr>
      <t xml:space="preserve">  </t>
    </r>
    <r>
      <rPr>
        <sz val="10"/>
        <rFont val="Arial MT"/>
        <family val="2"/>
      </rPr>
      <t>adhesive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(as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manufacturer’s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specification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)or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equivalent,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inclusive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cleaning</t>
    </r>
    <r>
      <rPr>
        <sz val="10"/>
        <rFont val="Times New Roman"/>
        <family val="1"/>
      </rPr>
      <t xml:space="preserve"> 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site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,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engineer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charge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.</t>
    </r>
  </si>
  <si>
    <r>
      <rPr>
        <sz val="10"/>
        <rFont val="Arial MT"/>
        <family val="2"/>
      </rPr>
      <t>Sft.</t>
    </r>
  </si>
  <si>
    <r>
      <rPr>
        <sz val="10"/>
        <rFont val="Arial MT"/>
        <family val="2"/>
      </rPr>
      <t>Providing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fixing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hollow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metal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rated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SIZE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2000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X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2400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3614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part-1</t>
    </r>
    <r>
      <rPr>
        <sz val="10"/>
        <rFont val="Times New Roman"/>
        <family val="1"/>
      </rPr>
      <t xml:space="preserve">   </t>
    </r>
    <r>
      <rPr>
        <sz val="10"/>
        <rFont val="Arial MT"/>
        <family val="2"/>
      </rPr>
      <t>part-2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stability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integrity.
Pressed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Galvanized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steel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confirming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to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277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following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specification.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Recommended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have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tested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CBRI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ARAI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maximum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rating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2hrs.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Test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certificates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should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available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vision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lites</t>
    </r>
    <r>
      <rPr>
        <sz val="10"/>
        <rFont val="Times New Roman"/>
        <family val="1"/>
      </rPr>
      <t xml:space="preserve">  </t>
    </r>
    <r>
      <rPr>
        <sz val="10"/>
        <rFont val="Arial MT"/>
        <family val="2"/>
      </rPr>
      <t>panels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part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</t>
    </r>
    <r>
      <rPr>
        <sz val="10"/>
        <rFont val="Times New Roman"/>
        <family val="1"/>
      </rPr>
      <t xml:space="preserve">  </t>
    </r>
    <r>
      <rPr>
        <sz val="10"/>
        <rFont val="Arial MT"/>
        <family val="2"/>
      </rPr>
      <t>assembly.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frame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double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rebate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profile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size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143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x</t>
    </r>
    <r>
      <rPr>
        <sz val="10"/>
        <rFont val="Times New Roman"/>
        <family val="1"/>
      </rPr>
      <t xml:space="preserve">  </t>
    </r>
    <r>
      <rPr>
        <sz val="10"/>
        <rFont val="Arial MT"/>
        <family val="2"/>
      </rPr>
      <t>57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made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out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1.60mm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(16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gauge)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minimum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thick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galvanized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steel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sheet.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Frames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Mitered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field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assembled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self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tabs.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provision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should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mortised,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drilled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tapped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receiving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appropriate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hardware.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Rubber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silencers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should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provided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striking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jamb.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Frames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should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provided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back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plate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bracket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anchor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fasteners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installation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finished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plastered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masonry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opening.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Once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frame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installed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should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grouted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cement</t>
    </r>
    <r>
      <rPr>
        <sz val="10"/>
        <rFont val="Times New Roman"/>
        <family val="1"/>
      </rPr>
      <t xml:space="preserve">   </t>
    </r>
    <r>
      <rPr>
        <sz val="10"/>
        <rFont val="Arial MT"/>
        <family val="2"/>
      </rPr>
      <t>sand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slurry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necessary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clear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masonry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opening.
Door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leaf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46mm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thick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fully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flush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double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skin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without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vision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lite.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leaf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manufactured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from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1.2mm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(18guage)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minimum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thick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galvanised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steel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sheet.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internal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construction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should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rigid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reinforcement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pads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receiving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appropriate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hardware.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infill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material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resin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bonded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honeycomb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core.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factory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prepped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receiving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appropriate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hardware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provided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necessary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reinforcement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hinges,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locks,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closers.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edges</t>
    </r>
    <r>
      <rPr>
        <sz val="10"/>
        <rFont val="Times New Roman"/>
        <family val="1"/>
      </rPr>
      <t xml:space="preserve">  </t>
    </r>
    <r>
      <rPr>
        <sz val="10"/>
        <rFont val="Arial MT"/>
        <family val="2"/>
      </rPr>
      <t>should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interlocked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bending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radius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1.4mm.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pair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astragals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to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provided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meeting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stile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both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active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inactive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leaf.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Vision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lite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wherever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applicable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should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provided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manufacturers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recommendation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beeding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screws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from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inside.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doors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frames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finished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polyurethane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aliphatic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grade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paint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approved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colour.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Iron
Pull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Handle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Double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lock.</t>
    </r>
  </si>
  <si>
    <r>
      <rPr>
        <sz val="10"/>
        <rFont val="Arial MT"/>
        <family val="2"/>
      </rPr>
      <t>Providing</t>
    </r>
    <r>
      <rPr>
        <sz val="10"/>
        <rFont val="Times New Roman"/>
        <family val="1"/>
      </rPr>
      <t xml:space="preserve">   </t>
    </r>
    <r>
      <rPr>
        <sz val="10"/>
        <rFont val="Arial MT"/>
        <family val="2"/>
      </rPr>
      <t>fixing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paneling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made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50x50mm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framework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@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600mm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bothways</t>
    </r>
    <r>
      <rPr>
        <sz val="10"/>
        <rFont val="Times New Roman"/>
        <family val="1"/>
      </rPr>
      <t xml:space="preserve">  </t>
    </r>
    <r>
      <rPr>
        <sz val="10"/>
        <rFont val="Arial MT"/>
        <family val="2"/>
      </rPr>
      <t>fixed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to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floor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soffit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slab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beam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with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cleats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bolted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required,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base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to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receive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tile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cladding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different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finishes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over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per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design</t>
    </r>
    <r>
      <rPr>
        <sz val="10"/>
        <rFont val="Times New Roman"/>
        <family val="1"/>
      </rPr>
      <t xml:space="preserve">   </t>
    </r>
    <r>
      <rPr>
        <sz val="10"/>
        <rFont val="Arial MT"/>
        <family val="2"/>
      </rPr>
      <t>details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given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drawing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Architect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instruction.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inclusive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of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all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necessary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hardware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fixtures.</t>
    </r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</si>
  <si>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</si>
  <si>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</si>
  <si>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</si>
  <si>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</si>
  <si>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</si>
  <si>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 xml:space="preserve">Proforma Invoice </t>
  </si>
  <si>
    <t>To,</t>
  </si>
  <si>
    <t>Simolina Kitchen Pvt. Ltd.</t>
  </si>
  <si>
    <t xml:space="preserve"> </t>
  </si>
  <si>
    <r>
      <rPr>
        <b/>
        <sz val="11"/>
        <rFont val="Calibri"/>
        <family val="2"/>
        <scheme val="minor"/>
      </rPr>
      <t xml:space="preserve">Kindly Attn.:- </t>
    </r>
    <r>
      <rPr>
        <sz val="11"/>
        <rFont val="Calibri"/>
        <family val="2"/>
        <scheme val="minor"/>
      </rPr>
      <t>Mr. Irfaan ji</t>
    </r>
  </si>
  <si>
    <t>Sr. No.</t>
  </si>
  <si>
    <t>Description</t>
  </si>
  <si>
    <t>Unit</t>
  </si>
  <si>
    <t xml:space="preserve">Previous </t>
  </si>
  <si>
    <t>This Bill</t>
  </si>
  <si>
    <t>Job</t>
  </si>
  <si>
    <t>Basic Total</t>
  </si>
  <si>
    <t>Add GST @ 18%</t>
  </si>
  <si>
    <t>Grand Total</t>
  </si>
  <si>
    <t xml:space="preserve">This Bill Amount </t>
  </si>
  <si>
    <t>Work Completion Time Period</t>
  </si>
  <si>
    <t>Material Delivery 1o days from the Date of PO with advance</t>
  </si>
  <si>
    <t>Payment terms :</t>
  </si>
  <si>
    <t>100% Advance with Work order</t>
  </si>
  <si>
    <t>No Retention</t>
  </si>
  <si>
    <t>For VART Infracon Pvt. Ltd.</t>
  </si>
  <si>
    <t>Authorised Signatory</t>
  </si>
  <si>
    <t>Extra item Ra-1st</t>
  </si>
  <si>
    <t>The Lucknow Seating Extra item -01 , RA-1st</t>
  </si>
  <si>
    <t>Project -The Lucknow Seating D-21 Airport (Lucknow)</t>
  </si>
  <si>
    <t>Boq Qty.</t>
  </si>
  <si>
    <t>No.</t>
  </si>
  <si>
    <t>Length</t>
  </si>
  <si>
    <t>Width</t>
  </si>
  <si>
    <t>Height</t>
  </si>
  <si>
    <t>Total</t>
  </si>
  <si>
    <t>BOQ for Civil &amp; Interior Work for LKN Dom Seating space D-21a</t>
  </si>
  <si>
    <t>75mm Ledge wall</t>
  </si>
  <si>
    <t>Sqm</t>
  </si>
  <si>
    <t>Seating Sides</t>
  </si>
  <si>
    <t>Total Qty in Sqm</t>
  </si>
  <si>
    <t>Total Qty in Sqft</t>
  </si>
  <si>
    <t>Previous bill Qty</t>
  </si>
  <si>
    <t>This Bill Qty</t>
  </si>
  <si>
    <r>
      <rPr>
        <sz val="7"/>
        <rFont val="Arial MT"/>
        <family val="2"/>
      </rPr>
      <t>Sqft</t>
    </r>
  </si>
  <si>
    <t>Fixed seating 2 facia</t>
  </si>
  <si>
    <t>Fixed seating 2 sides</t>
  </si>
  <si>
    <t>Ledge Top Stone</t>
  </si>
  <si>
    <t>Trasbin Top</t>
  </si>
  <si>
    <t xml:space="preserve">Seating back </t>
  </si>
  <si>
    <t>Less seating facia</t>
  </si>
  <si>
    <t xml:space="preserve">High Table top </t>
  </si>
  <si>
    <t>High Table RHS Mirror Wall</t>
  </si>
  <si>
    <t>Latak</t>
  </si>
  <si>
    <t>Less trashbin</t>
  </si>
  <si>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panelling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</si>
  <si>
    <t>Mirror Wall</t>
  </si>
  <si>
    <t xml:space="preserve">DB wall </t>
  </si>
  <si>
    <t>LHS wall</t>
  </si>
  <si>
    <t>Nos</t>
  </si>
  <si>
    <t>MB SHEET Extra item -01,  RA-01</t>
  </si>
  <si>
    <t>Flexible pipe for sprinkler</t>
  </si>
  <si>
    <t>Total Qty in Nos</t>
  </si>
  <si>
    <t>Fire Door</t>
  </si>
  <si>
    <t xml:space="preserve">Total Qty </t>
  </si>
  <si>
    <t>Less openable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</si>
</sst>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"/>
    <numFmt numFmtId="165" formatCode="_ * #,##0.00_ ;_ * \-#,##0.00_ ;_ * &quot;-&quot;??_ ;_ @_ "/>
  </numFmts>
  <fonts count="3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color rgb="FF000000"/>
      <name val="Arial MT"/>
      <family val="2"/>
    </font>
    <font>
      <sz val="7"/>
      <name val="Arial MT"/>
    </font>
    <font>
      <sz val="7"/>
      <color rgb="FF000000"/>
      <name val="Arial MT"/>
      <family val="2"/>
    </font>
    <font>
      <sz val="10"/>
      <name val="Arial MT"/>
    </font>
    <font>
      <b/>
      <sz val="8.5"/>
      <name val="Arial"/>
      <family val="2"/>
    </font>
    <font>
      <sz val="8.5"/>
      <name val="Times New Roman"/>
      <family val="1"/>
    </font>
    <font>
      <sz val="7"/>
      <name val="Arial MT"/>
      <family val="2"/>
    </font>
    <font>
      <sz val="7"/>
      <name val="Times New Roman"/>
      <family val="1"/>
    </font>
    <font>
      <sz val="10"/>
      <name val="Arial MT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9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24"/>
      <color theme="1"/>
      <name val="Arial Black"/>
      <family val="2"/>
    </font>
    <font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b/>
      <u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color rgb="FF000000"/>
      <name val="Arial MT"/>
      <family val="2"/>
    </font>
    <font>
      <b/>
      <sz val="7"/>
      <name val="Arial MT"/>
    </font>
    <font>
      <b/>
      <sz val="7"/>
      <color rgb="FF000000"/>
      <name val="Arial MT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8" fillId="0" borderId="0"/>
    <xf numFmtId="0" fontId="1" fillId="0" borderId="0"/>
    <xf numFmtId="165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</cellStyleXfs>
  <cellXfs count="17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shrinkToFit="1"/>
    </xf>
    <xf numFmtId="0" fontId="13" fillId="2" borderId="11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6" xfId="0" applyFont="1" applyFill="1" applyBorder="1" applyAlignment="1">
      <alignment horizontal="left" vertical="top" wrapText="1" indent="1"/>
    </xf>
    <xf numFmtId="0" fontId="0" fillId="3" borderId="17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2" fontId="0" fillId="0" borderId="20" xfId="0" applyNumberForma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20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right" vertical="center" shrinkToFit="1"/>
    </xf>
    <xf numFmtId="2" fontId="14" fillId="3" borderId="2" xfId="0" applyNumberFormat="1" applyFont="1" applyFill="1" applyBorder="1" applyAlignment="1">
      <alignment horizontal="right" vertical="center" shrinkToFit="1"/>
    </xf>
    <xf numFmtId="2" fontId="14" fillId="3" borderId="20" xfId="0" applyNumberFormat="1" applyFont="1" applyFill="1" applyBorder="1" applyAlignment="1">
      <alignment horizontal="right" vertical="center" shrinkToFit="1"/>
    </xf>
    <xf numFmtId="0" fontId="16" fillId="4" borderId="21" xfId="0" applyFont="1" applyFill="1" applyBorder="1" applyAlignment="1">
      <alignment horizontal="left" wrapText="1"/>
    </xf>
    <xf numFmtId="0" fontId="17" fillId="4" borderId="22" xfId="0" applyFont="1" applyFill="1" applyBorder="1" applyAlignment="1">
      <alignment horizontal="left" vertical="top" wrapText="1"/>
    </xf>
    <xf numFmtId="0" fontId="16" fillId="4" borderId="22" xfId="0" applyFont="1" applyFill="1" applyBorder="1" applyAlignment="1">
      <alignment horizontal="left" wrapText="1"/>
    </xf>
    <xf numFmtId="2" fontId="16" fillId="4" borderId="22" xfId="0" applyNumberFormat="1" applyFont="1" applyFill="1" applyBorder="1" applyAlignment="1">
      <alignment horizontal="center" vertical="center" wrapText="1"/>
    </xf>
    <xf numFmtId="2" fontId="16" fillId="4" borderId="23" xfId="0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right" vertical="top" wrapText="1"/>
    </xf>
    <xf numFmtId="0" fontId="1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26" xfId="1" applyFont="1" applyFill="1" applyBorder="1" applyAlignment="1">
      <alignment horizontal="center" vertical="top" wrapText="1"/>
    </xf>
    <xf numFmtId="0" fontId="28" fillId="0" borderId="27" xfId="1" applyFont="1" applyBorder="1" applyAlignment="1">
      <alignment horizontal="justify" vertical="top" wrapText="1"/>
    </xf>
    <xf numFmtId="0" fontId="29" fillId="0" borderId="0" xfId="2" applyFont="1" applyAlignment="1">
      <alignment vertical="center"/>
    </xf>
    <xf numFmtId="0" fontId="28" fillId="0" borderId="29" xfId="1" applyFont="1" applyFill="1" applyBorder="1" applyAlignment="1">
      <alignment horizontal="center" vertical="top" wrapText="1"/>
    </xf>
    <xf numFmtId="0" fontId="29" fillId="0" borderId="30" xfId="1" applyFont="1" applyFill="1" applyBorder="1" applyAlignment="1">
      <alignment horizontal="left" vertical="center" wrapText="1"/>
    </xf>
    <xf numFmtId="0" fontId="28" fillId="0" borderId="35" xfId="1" applyFont="1" applyFill="1" applyBorder="1" applyAlignment="1">
      <alignment horizontal="center" vertical="top" wrapText="1"/>
    </xf>
    <xf numFmtId="0" fontId="28" fillId="0" borderId="36" xfId="1" applyFont="1" applyFill="1" applyBorder="1" applyAlignment="1">
      <alignment horizontal="center" vertical="top" wrapText="1"/>
    </xf>
    <xf numFmtId="0" fontId="28" fillId="0" borderId="39" xfId="1" applyFont="1" applyFill="1" applyBorder="1" applyAlignment="1">
      <alignment horizontal="center" vertical="center" wrapText="1"/>
    </xf>
    <xf numFmtId="0" fontId="28" fillId="0" borderId="40" xfId="1" applyFont="1" applyFill="1" applyBorder="1" applyAlignment="1">
      <alignment horizontal="center" vertical="center" wrapText="1"/>
    </xf>
    <xf numFmtId="165" fontId="28" fillId="0" borderId="41" xfId="3" applyFont="1" applyBorder="1" applyAlignment="1">
      <alignment horizontal="center" vertical="center" wrapText="1"/>
    </xf>
    <xf numFmtId="0" fontId="29" fillId="0" borderId="0" xfId="4" applyFont="1" applyAlignment="1">
      <alignment horizontal="center" vertical="center" wrapText="1"/>
    </xf>
    <xf numFmtId="0" fontId="1" fillId="0" borderId="26" xfId="1" applyFont="1" applyFill="1" applyBorder="1" applyAlignment="1"/>
    <xf numFmtId="0" fontId="1" fillId="0" borderId="27" xfId="1" applyFont="1" applyFill="1" applyBorder="1" applyAlignment="1"/>
    <xf numFmtId="165" fontId="1" fillId="0" borderId="28" xfId="3" applyFont="1" applyBorder="1"/>
    <xf numFmtId="0" fontId="1" fillId="0" borderId="0" xfId="1" applyFont="1" applyFill="1" applyAlignment="1"/>
    <xf numFmtId="0" fontId="1" fillId="0" borderId="42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center" vertical="center"/>
    </xf>
    <xf numFmtId="2" fontId="1" fillId="0" borderId="30" xfId="1" applyNumberFormat="1" applyFont="1" applyFill="1" applyBorder="1" applyAlignment="1">
      <alignment horizontal="center" vertical="center"/>
    </xf>
    <xf numFmtId="165" fontId="1" fillId="0" borderId="30" xfId="3" applyFont="1" applyBorder="1" applyAlignment="1">
      <alignment horizontal="center" vertical="center"/>
    </xf>
    <xf numFmtId="165" fontId="1" fillId="0" borderId="44" xfId="3" applyFont="1" applyBorder="1" applyAlignment="1">
      <alignment horizontal="center" vertical="center"/>
    </xf>
    <xf numFmtId="0" fontId="1" fillId="0" borderId="43" xfId="1" applyFont="1" applyFill="1" applyBorder="1" applyAlignment="1">
      <alignment wrapText="1"/>
    </xf>
    <xf numFmtId="0" fontId="1" fillId="0" borderId="43" xfId="1" applyFont="1" applyFill="1" applyBorder="1" applyAlignment="1"/>
    <xf numFmtId="165" fontId="1" fillId="0" borderId="45" xfId="3" applyFont="1" applyBorder="1"/>
    <xf numFmtId="0" fontId="1" fillId="0" borderId="29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justify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left"/>
    </xf>
    <xf numFmtId="0" fontId="1" fillId="0" borderId="30" xfId="1" applyFont="1" applyFill="1" applyBorder="1" applyAlignment="1">
      <alignment horizontal="center"/>
    </xf>
    <xf numFmtId="165" fontId="1" fillId="0" borderId="30" xfId="3" applyFont="1" applyBorder="1" applyAlignment="1">
      <alignment horizontal="center"/>
    </xf>
    <xf numFmtId="165" fontId="1" fillId="0" borderId="44" xfId="3" applyFont="1" applyBorder="1" applyAlignment="1">
      <alignment horizontal="center"/>
    </xf>
    <xf numFmtId="0" fontId="1" fillId="0" borderId="29" xfId="1" applyFont="1" applyFill="1" applyBorder="1" applyAlignment="1"/>
    <xf numFmtId="0" fontId="1" fillId="0" borderId="30" xfId="1" applyFont="1" applyFill="1" applyBorder="1" applyAlignment="1"/>
    <xf numFmtId="165" fontId="1" fillId="0" borderId="44" xfId="3" applyFont="1" applyBorder="1"/>
    <xf numFmtId="0" fontId="11" fillId="0" borderId="30" xfId="1" applyFont="1" applyFill="1" applyBorder="1" applyAlignment="1"/>
    <xf numFmtId="0" fontId="12" fillId="0" borderId="29" xfId="1" applyFont="1" applyFill="1" applyBorder="1" applyAlignment="1"/>
    <xf numFmtId="0" fontId="12" fillId="0" borderId="30" xfId="1" applyFont="1" applyFill="1" applyBorder="1" applyAlignment="1"/>
    <xf numFmtId="0" fontId="12" fillId="0" borderId="30" xfId="1" applyFont="1" applyFill="1" applyBorder="1" applyAlignment="1">
      <alignment horizontal="right"/>
    </xf>
    <xf numFmtId="165" fontId="12" fillId="0" borderId="44" xfId="3" applyFont="1" applyBorder="1"/>
    <xf numFmtId="0" fontId="12" fillId="0" borderId="0" xfId="1" applyFont="1" applyFill="1" applyAlignment="1"/>
    <xf numFmtId="165" fontId="12" fillId="0" borderId="0" xfId="1" applyNumberFormat="1" applyFont="1" applyFill="1" applyAlignment="1"/>
    <xf numFmtId="0" fontId="1" fillId="0" borderId="46" xfId="1" applyFont="1" applyFill="1" applyBorder="1" applyAlignment="1"/>
    <xf numFmtId="0" fontId="1" fillId="0" borderId="33" xfId="1" applyFont="1" applyFill="1" applyBorder="1" applyAlignment="1"/>
    <xf numFmtId="0" fontId="1" fillId="0" borderId="33" xfId="1" applyFont="1" applyFill="1" applyBorder="1" applyAlignment="1">
      <alignment horizontal="right"/>
    </xf>
    <xf numFmtId="165" fontId="1" fillId="0" borderId="34" xfId="3" applyFont="1" applyBorder="1"/>
    <xf numFmtId="0" fontId="1" fillId="0" borderId="47" xfId="1" applyFont="1" applyFill="1" applyBorder="1" applyAlignment="1"/>
    <xf numFmtId="0" fontId="1" fillId="0" borderId="48" xfId="1" applyFont="1" applyFill="1" applyBorder="1" applyAlignment="1"/>
    <xf numFmtId="0" fontId="1" fillId="0" borderId="48" xfId="1" applyFont="1" applyFill="1" applyBorder="1" applyAlignment="1">
      <alignment horizontal="right"/>
    </xf>
    <xf numFmtId="165" fontId="1" fillId="0" borderId="49" xfId="3" applyFont="1" applyBorder="1"/>
    <xf numFmtId="0" fontId="12" fillId="0" borderId="50" xfId="1" applyFont="1" applyFill="1" applyBorder="1" applyAlignment="1"/>
    <xf numFmtId="0" fontId="12" fillId="0" borderId="20" xfId="1" applyFont="1" applyFill="1" applyBorder="1" applyAlignment="1">
      <alignment horizontal="center"/>
    </xf>
    <xf numFmtId="0" fontId="12" fillId="0" borderId="20" xfId="1" applyFont="1" applyFill="1" applyBorder="1" applyAlignment="1"/>
    <xf numFmtId="165" fontId="12" fillId="0" borderId="20" xfId="3" applyFont="1" applyBorder="1"/>
    <xf numFmtId="165" fontId="12" fillId="0" borderId="51" xfId="3" applyFont="1" applyBorder="1"/>
    <xf numFmtId="0" fontId="1" fillId="0" borderId="50" xfId="1" applyFont="1" applyFill="1" applyBorder="1" applyAlignment="1"/>
    <xf numFmtId="0" fontId="1" fillId="0" borderId="20" xfId="1" applyFont="1" applyFill="1" applyBorder="1" applyAlignment="1">
      <alignment horizontal="center"/>
    </xf>
    <xf numFmtId="0" fontId="1" fillId="0" borderId="20" xfId="1" applyFont="1" applyFill="1" applyBorder="1" applyAlignment="1"/>
    <xf numFmtId="165" fontId="1" fillId="0" borderId="20" xfId="3" applyFont="1" applyBorder="1"/>
    <xf numFmtId="165" fontId="1" fillId="0" borderId="51" xfId="3" applyFont="1" applyBorder="1"/>
    <xf numFmtId="0" fontId="12" fillId="0" borderId="52" xfId="1" applyFont="1" applyFill="1" applyBorder="1" applyAlignment="1"/>
    <xf numFmtId="0" fontId="12" fillId="0" borderId="53" xfId="1" applyFont="1" applyFill="1" applyBorder="1" applyAlignment="1">
      <alignment horizontal="center"/>
    </xf>
    <xf numFmtId="0" fontId="12" fillId="0" borderId="53" xfId="1" applyFont="1" applyFill="1" applyBorder="1" applyAlignment="1"/>
    <xf numFmtId="165" fontId="12" fillId="0" borderId="53" xfId="3" applyFont="1" applyBorder="1"/>
    <xf numFmtId="165" fontId="12" fillId="0" borderId="54" xfId="3" applyFont="1" applyBorder="1"/>
    <xf numFmtId="0" fontId="31" fillId="0" borderId="0" xfId="1" applyFont="1" applyFill="1" applyAlignment="1"/>
    <xf numFmtId="165" fontId="1" fillId="0" borderId="0" xfId="3" applyFont="1"/>
    <xf numFmtId="0" fontId="11" fillId="0" borderId="0" xfId="1" applyFont="1" applyFill="1" applyAlignment="1"/>
    <xf numFmtId="43" fontId="15" fillId="3" borderId="20" xfId="5" applyNumberFormat="1" applyFont="1" applyFill="1" applyBorder="1" applyAlignment="1">
      <alignment horizontal="center" vertical="center" wrapText="1"/>
    </xf>
    <xf numFmtId="43" fontId="15" fillId="3" borderId="20" xfId="5" applyNumberFormat="1" applyFont="1" applyFill="1" applyBorder="1" applyAlignment="1">
      <alignment horizontal="center" vertical="center"/>
    </xf>
    <xf numFmtId="43" fontId="15" fillId="3" borderId="51" xfId="5" applyNumberFormat="1" applyFont="1" applyFill="1" applyBorder="1" applyAlignment="1">
      <alignment horizontal="center" vertical="center"/>
    </xf>
    <xf numFmtId="0" fontId="0" fillId="0" borderId="61" xfId="0" applyFill="1" applyBorder="1" applyAlignment="1">
      <alignment vertical="center" wrapText="1"/>
    </xf>
    <xf numFmtId="0" fontId="0" fillId="0" borderId="60" xfId="0" applyFill="1" applyBorder="1" applyAlignment="1">
      <alignment vertical="center" wrapText="1"/>
    </xf>
    <xf numFmtId="0" fontId="6" fillId="0" borderId="60" xfId="0" applyFont="1" applyFill="1" applyBorder="1" applyAlignment="1">
      <alignment vertical="center" wrapText="1"/>
    </xf>
    <xf numFmtId="43" fontId="15" fillId="3" borderId="2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2" fillId="0" borderId="57" xfId="0" applyNumberFormat="1" applyFont="1" applyFill="1" applyBorder="1" applyAlignment="1">
      <alignment horizontal="center" vertical="top" shrinkToFit="1"/>
    </xf>
    <xf numFmtId="2" fontId="4" fillId="0" borderId="58" xfId="0" applyNumberFormat="1" applyFont="1" applyFill="1" applyBorder="1" applyAlignment="1">
      <alignment horizontal="right" vertical="top" shrinkToFit="1"/>
    </xf>
    <xf numFmtId="1" fontId="2" fillId="0" borderId="17" xfId="0" applyNumberFormat="1" applyFont="1" applyFill="1" applyBorder="1" applyAlignment="1">
      <alignment horizontal="center" vertical="top" shrinkToFit="1"/>
    </xf>
    <xf numFmtId="0" fontId="0" fillId="0" borderId="18" xfId="0" applyFill="1" applyBorder="1" applyAlignment="1">
      <alignment horizontal="left" vertical="top" wrapText="1"/>
    </xf>
    <xf numFmtId="2" fontId="4" fillId="0" borderId="19" xfId="0" applyNumberFormat="1" applyFont="1" applyFill="1" applyBorder="1" applyAlignment="1">
      <alignment horizontal="right" vertical="top" shrinkToFit="1"/>
    </xf>
    <xf numFmtId="1" fontId="33" fillId="0" borderId="62" xfId="0" applyNumberFormat="1" applyFont="1" applyFill="1" applyBorder="1" applyAlignment="1">
      <alignment horizontal="center" vertical="top" shrinkToFit="1"/>
    </xf>
    <xf numFmtId="0" fontId="16" fillId="0" borderId="63" xfId="0" applyFont="1" applyFill="1" applyBorder="1" applyAlignment="1">
      <alignment horizontal="left" vertical="top" wrapText="1"/>
    </xf>
    <xf numFmtId="0" fontId="34" fillId="0" borderId="63" xfId="0" applyFont="1" applyFill="1" applyBorder="1" applyAlignment="1">
      <alignment horizontal="center" vertical="top" wrapText="1"/>
    </xf>
    <xf numFmtId="2" fontId="35" fillId="0" borderId="63" xfId="0" applyNumberFormat="1" applyFont="1" applyFill="1" applyBorder="1" applyAlignment="1">
      <alignment horizontal="right" vertical="top" shrinkToFit="1"/>
    </xf>
    <xf numFmtId="2" fontId="35" fillId="0" borderId="64" xfId="0" applyNumberFormat="1" applyFont="1" applyFill="1" applyBorder="1" applyAlignment="1">
      <alignment horizontal="right" vertical="top" shrinkToFit="1"/>
    </xf>
    <xf numFmtId="1" fontId="33" fillId="0" borderId="57" xfId="0" applyNumberFormat="1" applyFont="1" applyFill="1" applyBorder="1" applyAlignment="1">
      <alignment horizontal="center" vertical="top" shrinkToFit="1"/>
    </xf>
    <xf numFmtId="0" fontId="1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top" wrapText="1"/>
    </xf>
    <xf numFmtId="2" fontId="35" fillId="0" borderId="1" xfId="0" applyNumberFormat="1" applyFont="1" applyFill="1" applyBorder="1" applyAlignment="1">
      <alignment horizontal="right" vertical="top" shrinkToFit="1"/>
    </xf>
    <xf numFmtId="2" fontId="35" fillId="0" borderId="58" xfId="0" applyNumberFormat="1" applyFont="1" applyFill="1" applyBorder="1" applyAlignment="1">
      <alignment horizontal="right" vertical="top" shrinkToFit="1"/>
    </xf>
    <xf numFmtId="1" fontId="33" fillId="0" borderId="65" xfId="0" applyNumberFormat="1" applyFont="1" applyFill="1" applyBorder="1" applyAlignment="1">
      <alignment horizontal="center" vertical="top" shrinkToFit="1"/>
    </xf>
    <xf numFmtId="0" fontId="16" fillId="0" borderId="66" xfId="0" applyFont="1" applyFill="1" applyBorder="1" applyAlignment="1">
      <alignment horizontal="left" vertical="top" wrapText="1"/>
    </xf>
    <xf numFmtId="0" fontId="34" fillId="0" borderId="66" xfId="0" applyFont="1" applyFill="1" applyBorder="1" applyAlignment="1">
      <alignment horizontal="center" vertical="top" wrapText="1"/>
    </xf>
    <xf numFmtId="2" fontId="35" fillId="0" borderId="66" xfId="0" applyNumberFormat="1" applyFont="1" applyFill="1" applyBorder="1" applyAlignment="1">
      <alignment horizontal="right" vertical="top" shrinkToFit="1"/>
    </xf>
    <xf numFmtId="2" fontId="35" fillId="0" borderId="67" xfId="0" applyNumberFormat="1" applyFont="1" applyFill="1" applyBorder="1" applyAlignment="1">
      <alignment horizontal="right" vertical="top" shrinkToFit="1"/>
    </xf>
    <xf numFmtId="1" fontId="2" fillId="0" borderId="15" xfId="0" applyNumberFormat="1" applyFont="1" applyFill="1" applyBorder="1" applyAlignment="1">
      <alignment horizontal="center" vertical="top" shrinkToFit="1"/>
    </xf>
    <xf numFmtId="0" fontId="0" fillId="0" borderId="16" xfId="0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2" fontId="4" fillId="0" borderId="16" xfId="0" applyNumberFormat="1" applyFont="1" applyFill="1" applyBorder="1" applyAlignment="1">
      <alignment horizontal="right" vertical="top" shrinkToFit="1"/>
    </xf>
    <xf numFmtId="2" fontId="4" fillId="0" borderId="59" xfId="0" applyNumberFormat="1" applyFont="1" applyFill="1" applyBorder="1" applyAlignment="1">
      <alignment horizontal="right" vertical="top" shrinkToFit="1"/>
    </xf>
    <xf numFmtId="2" fontId="4" fillId="3" borderId="1" xfId="0" applyNumberFormat="1" applyFont="1" applyFill="1" applyBorder="1" applyAlignment="1">
      <alignment horizontal="right" vertical="top" shrinkToFit="1"/>
    </xf>
    <xf numFmtId="0" fontId="18" fillId="0" borderId="18" xfId="0" applyFont="1" applyFill="1" applyBorder="1" applyAlignment="1">
      <alignment horizontal="left" vertical="top" wrapText="1"/>
    </xf>
    <xf numFmtId="0" fontId="18" fillId="0" borderId="68" xfId="0" applyFont="1" applyFill="1" applyBorder="1" applyAlignment="1">
      <alignment horizontal="left" vertical="top" wrapText="1"/>
    </xf>
    <xf numFmtId="0" fontId="3" fillId="0" borderId="68" xfId="0" applyFont="1" applyFill="1" applyBorder="1" applyAlignment="1">
      <alignment horizontal="center" vertical="top" wrapText="1"/>
    </xf>
    <xf numFmtId="2" fontId="4" fillId="0" borderId="68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right" vertical="top" shrinkToFit="1"/>
    </xf>
    <xf numFmtId="0" fontId="28" fillId="0" borderId="27" xfId="1" applyFont="1" applyFill="1" applyBorder="1" applyAlignment="1">
      <alignment horizontal="center" vertical="center"/>
    </xf>
    <xf numFmtId="164" fontId="28" fillId="0" borderId="27" xfId="1" applyNumberFormat="1" applyFont="1" applyFill="1" applyBorder="1" applyAlignment="1">
      <alignment horizontal="center" vertical="center" wrapText="1"/>
    </xf>
    <xf numFmtId="164" fontId="28" fillId="0" borderId="28" xfId="1" applyNumberFormat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165" fontId="28" fillId="0" borderId="31" xfId="3" applyFont="1" applyBorder="1" applyAlignment="1">
      <alignment horizontal="center" vertical="center" wrapText="1"/>
    </xf>
    <xf numFmtId="165" fontId="28" fillId="0" borderId="55" xfId="3" applyFont="1" applyBorder="1" applyAlignment="1">
      <alignment horizontal="center" vertical="center" wrapText="1"/>
    </xf>
    <xf numFmtId="165" fontId="28" fillId="0" borderId="37" xfId="3" applyFont="1" applyBorder="1" applyAlignment="1">
      <alignment horizontal="center" vertical="center" wrapText="1"/>
    </xf>
    <xf numFmtId="165" fontId="28" fillId="0" borderId="56" xfId="3" applyFont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right" vertical="center"/>
    </xf>
    <xf numFmtId="0" fontId="24" fillId="0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right" vertical="center"/>
    </xf>
    <xf numFmtId="0" fontId="25" fillId="0" borderId="25" xfId="1" applyFont="1" applyFill="1" applyBorder="1" applyAlignment="1">
      <alignment horizontal="right" vertical="center" wrapText="1"/>
    </xf>
    <xf numFmtId="0" fontId="26" fillId="5" borderId="14" xfId="1" applyFont="1" applyFill="1" applyBorder="1" applyAlignment="1">
      <alignment horizontal="center"/>
    </xf>
    <xf numFmtId="0" fontId="26" fillId="5" borderId="12" xfId="1" applyFont="1" applyFill="1" applyBorder="1" applyAlignment="1">
      <alignment horizontal="center"/>
    </xf>
    <xf numFmtId="0" fontId="26" fillId="5" borderId="13" xfId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32" fillId="6" borderId="14" xfId="0" applyFont="1" applyFill="1" applyBorder="1" applyAlignment="1">
      <alignment horizontal="center" vertical="top" wrapText="1"/>
    </xf>
    <xf numFmtId="0" fontId="32" fillId="6" borderId="12" xfId="0" applyFont="1" applyFill="1" applyBorder="1" applyAlignment="1">
      <alignment horizontal="center" vertical="top" wrapText="1"/>
    </xf>
    <xf numFmtId="0" fontId="32" fillId="6" borderId="13" xfId="0" applyFont="1" applyFill="1" applyBorder="1" applyAlignment="1">
      <alignment horizontal="center" vertical="top" wrapText="1"/>
    </xf>
  </cellXfs>
  <cellStyles count="6">
    <cellStyle name="Comma 2" xfId="3"/>
    <cellStyle name="Comma 3" xfId="5"/>
    <cellStyle name="Normal" xfId="0" builtinId="0"/>
    <cellStyle name="Normal 2" xfId="1"/>
    <cellStyle name="Normal 2 2" xfId="2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F21" sqref="F21"/>
    </sheetView>
  </sheetViews>
  <sheetFormatPr defaultColWidth="10.33203125" defaultRowHeight="14.4"/>
  <cols>
    <col min="1" max="1" width="10.33203125" style="48"/>
    <col min="2" max="2" width="57.77734375" style="48" customWidth="1"/>
    <col min="3" max="3" width="10.33203125" style="48"/>
    <col min="4" max="4" width="15.6640625" style="48" customWidth="1"/>
    <col min="5" max="5" width="17" style="48" bestFit="1" customWidth="1"/>
    <col min="6" max="6" width="15.6640625" style="99" customWidth="1"/>
    <col min="7" max="7" width="10.33203125" style="48"/>
    <col min="8" max="8" width="12.77734375" style="48" customWidth="1"/>
    <col min="9" max="16384" width="10.33203125" style="48"/>
  </cols>
  <sheetData>
    <row r="1" spans="1:6" s="30" customFormat="1" ht="36.6">
      <c r="A1" s="152" t="s">
        <v>29</v>
      </c>
      <c r="B1" s="152"/>
      <c r="C1" s="152"/>
      <c r="D1" s="152"/>
      <c r="E1" s="152"/>
      <c r="F1" s="152"/>
    </row>
    <row r="2" spans="1:6" s="31" customFormat="1" ht="15.6">
      <c r="A2" s="153" t="s">
        <v>30</v>
      </c>
      <c r="B2" s="153"/>
      <c r="C2" s="153"/>
      <c r="D2" s="153"/>
      <c r="E2" s="153"/>
      <c r="F2" s="153"/>
    </row>
    <row r="3" spans="1:6" s="32" customFormat="1" ht="13.8">
      <c r="A3" s="154" t="s">
        <v>31</v>
      </c>
      <c r="B3" s="154"/>
      <c r="C3" s="154"/>
      <c r="D3" s="154"/>
      <c r="E3" s="154"/>
      <c r="F3" s="154"/>
    </row>
    <row r="4" spans="1:6" s="32" customFormat="1" ht="13.8">
      <c r="A4" s="155" t="s">
        <v>32</v>
      </c>
      <c r="B4" s="155"/>
      <c r="C4" s="155"/>
      <c r="D4" s="155"/>
      <c r="E4" s="155"/>
      <c r="F4" s="155"/>
    </row>
    <row r="5" spans="1:6" s="32" customFormat="1" thickBot="1">
      <c r="A5" s="156" t="s">
        <v>33</v>
      </c>
      <c r="B5" s="156"/>
      <c r="C5" s="156"/>
      <c r="D5" s="156"/>
      <c r="E5" s="156"/>
      <c r="F5" s="156"/>
    </row>
    <row r="6" spans="1:6" s="33" customFormat="1" ht="18.600000000000001" thickBot="1">
      <c r="A6" s="157" t="s">
        <v>34</v>
      </c>
      <c r="B6" s="158"/>
      <c r="C6" s="158"/>
      <c r="D6" s="158"/>
      <c r="E6" s="158"/>
      <c r="F6" s="159"/>
    </row>
    <row r="7" spans="1:6" s="36" customFormat="1">
      <c r="A7" s="34" t="s">
        <v>35</v>
      </c>
      <c r="B7" s="35" t="s">
        <v>36</v>
      </c>
      <c r="C7" s="141" t="s">
        <v>37</v>
      </c>
      <c r="D7" s="141"/>
      <c r="E7" s="142">
        <v>45442</v>
      </c>
      <c r="F7" s="143"/>
    </row>
    <row r="8" spans="1:6" s="36" customFormat="1" ht="14.55" customHeight="1">
      <c r="A8" s="37"/>
      <c r="B8" s="38"/>
      <c r="C8" s="144"/>
      <c r="D8" s="145"/>
      <c r="E8" s="148" t="s">
        <v>56</v>
      </c>
      <c r="F8" s="149"/>
    </row>
    <row r="9" spans="1:6" s="36" customFormat="1" ht="15" thickBot="1">
      <c r="A9" s="39"/>
      <c r="B9" s="40" t="s">
        <v>38</v>
      </c>
      <c r="C9" s="146"/>
      <c r="D9" s="147"/>
      <c r="E9" s="150"/>
      <c r="F9" s="151"/>
    </row>
    <row r="10" spans="1:6" s="44" customFormat="1" ht="15" thickBot="1">
      <c r="A10" s="41" t="s">
        <v>39</v>
      </c>
      <c r="B10" s="42" t="s">
        <v>40</v>
      </c>
      <c r="C10" s="42" t="s">
        <v>41</v>
      </c>
      <c r="D10" s="42" t="s">
        <v>42</v>
      </c>
      <c r="E10" s="42" t="s">
        <v>16</v>
      </c>
      <c r="F10" s="43" t="s">
        <v>43</v>
      </c>
    </row>
    <row r="11" spans="1:6">
      <c r="A11" s="45"/>
      <c r="B11" s="46"/>
      <c r="C11" s="46"/>
      <c r="D11" s="46"/>
      <c r="E11" s="46"/>
      <c r="F11" s="47"/>
    </row>
    <row r="12" spans="1:6">
      <c r="A12" s="49">
        <v>1</v>
      </c>
      <c r="B12" s="50" t="s">
        <v>57</v>
      </c>
      <c r="C12" s="51" t="s">
        <v>44</v>
      </c>
      <c r="D12" s="52"/>
      <c r="E12" s="53">
        <f>Abstract!L11</f>
        <v>167904.20216799999</v>
      </c>
      <c r="F12" s="54">
        <f>E12-D12</f>
        <v>167904.20216799999</v>
      </c>
    </row>
    <row r="13" spans="1:6">
      <c r="A13" s="49"/>
      <c r="B13" s="55"/>
      <c r="C13" s="51"/>
      <c r="D13" s="52"/>
      <c r="E13" s="53"/>
      <c r="F13" s="54"/>
    </row>
    <row r="14" spans="1:6">
      <c r="A14" s="49"/>
      <c r="B14" s="55"/>
      <c r="C14" s="51"/>
      <c r="D14" s="52"/>
      <c r="E14" s="53"/>
      <c r="F14" s="54"/>
    </row>
    <row r="15" spans="1:6">
      <c r="A15" s="49"/>
      <c r="B15" s="55"/>
      <c r="C15" s="56"/>
      <c r="D15" s="56"/>
      <c r="E15" s="56"/>
      <c r="F15" s="57"/>
    </row>
    <row r="16" spans="1:6">
      <c r="A16" s="58"/>
      <c r="B16" s="59"/>
      <c r="C16" s="51"/>
      <c r="D16" s="52"/>
      <c r="E16" s="53"/>
      <c r="F16" s="54"/>
    </row>
    <row r="17" spans="1:8">
      <c r="A17" s="58"/>
      <c r="B17" s="60"/>
      <c r="C17" s="51"/>
      <c r="D17" s="51"/>
      <c r="E17" s="53"/>
      <c r="F17" s="54"/>
    </row>
    <row r="18" spans="1:8">
      <c r="A18" s="58"/>
      <c r="B18" s="59"/>
      <c r="C18" s="51"/>
      <c r="D18" s="52"/>
      <c r="E18" s="53"/>
      <c r="F18" s="54"/>
    </row>
    <row r="19" spans="1:8">
      <c r="A19" s="58"/>
      <c r="B19" s="61"/>
      <c r="C19" s="62"/>
      <c r="D19" s="62"/>
      <c r="E19" s="63"/>
      <c r="F19" s="64"/>
    </row>
    <row r="20" spans="1:8">
      <c r="A20" s="65"/>
      <c r="B20" s="66"/>
      <c r="C20" s="66"/>
      <c r="D20" s="66"/>
      <c r="E20" s="66"/>
      <c r="F20" s="67"/>
    </row>
    <row r="21" spans="1:8">
      <c r="A21" s="65"/>
      <c r="B21" s="68"/>
      <c r="C21" s="66"/>
      <c r="D21" s="66"/>
      <c r="E21" s="66"/>
      <c r="F21" s="67"/>
    </row>
    <row r="22" spans="1:8" s="73" customFormat="1">
      <c r="A22" s="69"/>
      <c r="B22" s="70"/>
      <c r="C22" s="70"/>
      <c r="D22" s="70"/>
      <c r="E22" s="71"/>
      <c r="F22" s="72"/>
      <c r="H22" s="74"/>
    </row>
    <row r="23" spans="1:8" ht="15" thickBot="1">
      <c r="A23" s="75"/>
      <c r="B23" s="76"/>
      <c r="C23" s="76"/>
      <c r="D23" s="76"/>
      <c r="E23" s="77"/>
      <c r="F23" s="78"/>
    </row>
    <row r="24" spans="1:8">
      <c r="A24" s="79"/>
      <c r="B24" s="80"/>
      <c r="C24" s="80"/>
      <c r="D24" s="80"/>
      <c r="E24" s="81"/>
      <c r="F24" s="82"/>
    </row>
    <row r="25" spans="1:8" s="73" customFormat="1">
      <c r="A25" s="83"/>
      <c r="B25" s="84" t="s">
        <v>45</v>
      </c>
      <c r="C25" s="85"/>
      <c r="D25" s="86">
        <f>SUM(D12:D24)</f>
        <v>0</v>
      </c>
      <c r="E25" s="86">
        <f>SUM(E12:E24)</f>
        <v>167904.20216799999</v>
      </c>
      <c r="F25" s="87">
        <f>SUM(F12:F24)</f>
        <v>167904.20216799999</v>
      </c>
    </row>
    <row r="26" spans="1:8">
      <c r="A26" s="88"/>
      <c r="B26" s="89" t="s">
        <v>46</v>
      </c>
      <c r="C26" s="90"/>
      <c r="D26" s="91">
        <f>D25*18%</f>
        <v>0</v>
      </c>
      <c r="E26" s="91">
        <f>E25*18%</f>
        <v>30222.756390239996</v>
      </c>
      <c r="F26" s="92">
        <f>F25*18%</f>
        <v>30222.756390239996</v>
      </c>
    </row>
    <row r="27" spans="1:8" s="73" customFormat="1">
      <c r="A27" s="83"/>
      <c r="B27" s="84" t="s">
        <v>47</v>
      </c>
      <c r="C27" s="85"/>
      <c r="D27" s="86">
        <f>SUM(D25:D26)</f>
        <v>0</v>
      </c>
      <c r="E27" s="86">
        <f>SUM(E25:E26)</f>
        <v>198126.95855823997</v>
      </c>
      <c r="F27" s="87">
        <f>SUM(F25:F26)</f>
        <v>198126.95855823997</v>
      </c>
    </row>
    <row r="28" spans="1:8" s="73" customFormat="1" ht="15" thickBot="1">
      <c r="A28" s="93"/>
      <c r="B28" s="94" t="s">
        <v>48</v>
      </c>
      <c r="C28" s="95"/>
      <c r="D28" s="96"/>
      <c r="E28" s="96"/>
      <c r="F28" s="97">
        <f>F27</f>
        <v>198126.95855823997</v>
      </c>
    </row>
    <row r="30" spans="1:8">
      <c r="B30" s="98" t="s">
        <v>49</v>
      </c>
    </row>
    <row r="31" spans="1:8">
      <c r="B31" s="48" t="s">
        <v>50</v>
      </c>
    </row>
    <row r="33" spans="1:2" s="48" customFormat="1">
      <c r="B33" s="73" t="s">
        <v>51</v>
      </c>
    </row>
    <row r="34" spans="1:2" s="48" customFormat="1">
      <c r="B34" s="48" t="s">
        <v>52</v>
      </c>
    </row>
    <row r="36" spans="1:2" s="48" customFormat="1">
      <c r="B36" s="100" t="s">
        <v>53</v>
      </c>
    </row>
    <row r="39" spans="1:2" s="48" customFormat="1">
      <c r="A39" s="48" t="s">
        <v>54</v>
      </c>
    </row>
    <row r="42" spans="1:2" s="48" customFormat="1">
      <c r="A42" s="48" t="s">
        <v>55</v>
      </c>
    </row>
  </sheetData>
  <mergeCells count="10">
    <mergeCell ref="C7:D7"/>
    <mergeCell ref="E7:F7"/>
    <mergeCell ref="C8:D9"/>
    <mergeCell ref="E8:F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2" workbookViewId="0">
      <selection activeCell="I9" sqref="I9"/>
    </sheetView>
  </sheetViews>
  <sheetFormatPr defaultColWidth="8.44140625" defaultRowHeight="13.2"/>
  <cols>
    <col min="1" max="1" width="9.88671875" customWidth="1"/>
    <col min="2" max="2" width="78" customWidth="1"/>
    <col min="3" max="3" width="6.44140625" customWidth="1"/>
    <col min="4" max="4" width="12" bestFit="1" customWidth="1"/>
    <col min="5" max="6" width="10.5546875" customWidth="1"/>
    <col min="7" max="7" width="11" customWidth="1"/>
    <col min="8" max="8" width="8.88671875" customWidth="1"/>
    <col min="9" max="9" width="10.88671875" customWidth="1"/>
    <col min="10" max="10" width="11.44140625" customWidth="1"/>
    <col min="11" max="11" width="11.44140625" bestFit="1" customWidth="1"/>
    <col min="12" max="13" width="12.6640625" customWidth="1"/>
    <col min="14" max="14" width="12.44140625" customWidth="1"/>
  </cols>
  <sheetData>
    <row r="1" spans="1:14" ht="13.8" thickBot="1">
      <c r="A1" s="160" t="s">
        <v>3</v>
      </c>
      <c r="B1" s="161"/>
      <c r="C1" s="161"/>
      <c r="D1" s="161"/>
      <c r="E1" s="161"/>
      <c r="F1" s="161"/>
      <c r="G1" s="162"/>
      <c r="H1" s="162"/>
      <c r="I1" s="162"/>
      <c r="J1" s="161"/>
      <c r="K1" s="161"/>
      <c r="L1" s="161"/>
      <c r="M1" s="161"/>
      <c r="N1" s="163"/>
    </row>
    <row r="2" spans="1:14" ht="13.8" thickBot="1">
      <c r="A2" s="164" t="s">
        <v>22</v>
      </c>
      <c r="B2" s="165"/>
      <c r="C2" s="165"/>
      <c r="D2" s="165"/>
      <c r="E2" s="165"/>
      <c r="F2" s="4"/>
      <c r="G2" s="166" t="s">
        <v>4</v>
      </c>
      <c r="H2" s="166"/>
      <c r="I2" s="167"/>
      <c r="J2" s="168" t="s">
        <v>5</v>
      </c>
      <c r="K2" s="166"/>
      <c r="L2" s="167"/>
      <c r="M2" s="169" t="s">
        <v>6</v>
      </c>
      <c r="N2" s="169" t="s">
        <v>7</v>
      </c>
    </row>
    <row r="3" spans="1:14">
      <c r="A3" s="5" t="s">
        <v>8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14</v>
      </c>
      <c r="K3" s="7" t="s">
        <v>15</v>
      </c>
      <c r="L3" s="7" t="s">
        <v>16</v>
      </c>
      <c r="M3" s="170"/>
      <c r="N3" s="170"/>
    </row>
    <row r="4" spans="1:1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1"/>
    </row>
    <row r="5" spans="1:14">
      <c r="A5" s="12"/>
      <c r="B5" s="13" t="s">
        <v>17</v>
      </c>
      <c r="C5" s="12"/>
      <c r="D5" s="14"/>
      <c r="E5" s="14"/>
      <c r="F5" s="14"/>
      <c r="G5" s="12"/>
      <c r="H5" s="12"/>
      <c r="I5" s="12"/>
      <c r="J5" s="12"/>
      <c r="K5" s="12"/>
      <c r="L5" s="15"/>
      <c r="M5" s="12"/>
      <c r="N5" s="12"/>
    </row>
    <row r="6" spans="1:14" ht="26.4">
      <c r="A6" s="16">
        <v>1</v>
      </c>
      <c r="B6" s="27" t="s">
        <v>23</v>
      </c>
      <c r="C6" s="28" t="s">
        <v>24</v>
      </c>
      <c r="D6" s="17">
        <v>8</v>
      </c>
      <c r="E6" s="17">
        <v>2150</v>
      </c>
      <c r="F6" s="17">
        <f>E6*D6</f>
        <v>17200</v>
      </c>
      <c r="G6" s="18"/>
      <c r="H6" s="18">
        <f>I6-G6</f>
        <v>8</v>
      </c>
      <c r="I6" s="18">
        <f>'MB Sheet'!I7</f>
        <v>8</v>
      </c>
      <c r="J6" s="18"/>
      <c r="K6" s="18">
        <f>L6-J6</f>
        <v>17200</v>
      </c>
      <c r="L6" s="19">
        <f>I6*E6</f>
        <v>17200</v>
      </c>
      <c r="M6" s="20">
        <f>I6-D6</f>
        <v>0</v>
      </c>
      <c r="N6" s="12"/>
    </row>
    <row r="7" spans="1:14" ht="39.6">
      <c r="A7" s="16">
        <v>2</v>
      </c>
      <c r="B7" s="27" t="s">
        <v>25</v>
      </c>
      <c r="C7" s="28" t="s">
        <v>26</v>
      </c>
      <c r="D7" s="17">
        <v>405</v>
      </c>
      <c r="E7" s="17">
        <v>280</v>
      </c>
      <c r="F7" s="17">
        <f t="shared" ref="F7:F9" si="0">E7*D7</f>
        <v>113400</v>
      </c>
      <c r="G7" s="18"/>
      <c r="H7" s="18">
        <f>I7-G7</f>
        <v>359.47481310000001</v>
      </c>
      <c r="I7" s="18">
        <f>'MB Sheet'!I29</f>
        <v>359.47481310000001</v>
      </c>
      <c r="J7" s="18"/>
      <c r="K7" s="18">
        <f>L7-J7</f>
        <v>100652.94766800001</v>
      </c>
      <c r="L7" s="19">
        <f>I7*E7</f>
        <v>100652.94766800001</v>
      </c>
      <c r="M7" s="20">
        <f t="shared" ref="M7:M9" si="1">I7-D7</f>
        <v>-45.525186899999994</v>
      </c>
      <c r="N7" s="12"/>
    </row>
    <row r="8" spans="1:14" ht="258" customHeight="1">
      <c r="A8" s="16">
        <v>3</v>
      </c>
      <c r="B8" s="27" t="s">
        <v>27</v>
      </c>
      <c r="C8" s="29" t="s">
        <v>26</v>
      </c>
      <c r="D8" s="17">
        <v>1</v>
      </c>
      <c r="E8" s="17">
        <v>75000</v>
      </c>
      <c r="F8" s="17">
        <f t="shared" si="0"/>
        <v>75000</v>
      </c>
      <c r="G8" s="18"/>
      <c r="H8" s="18">
        <f>I8-G8</f>
        <v>0</v>
      </c>
      <c r="I8" s="18">
        <f>'MB Sheet'!I36</f>
        <v>0</v>
      </c>
      <c r="J8" s="18"/>
      <c r="K8" s="18">
        <f>L8-J8</f>
        <v>0</v>
      </c>
      <c r="L8" s="19">
        <f>I8*E8</f>
        <v>0</v>
      </c>
      <c r="M8" s="20">
        <f t="shared" si="1"/>
        <v>-1</v>
      </c>
      <c r="N8" s="12"/>
    </row>
    <row r="9" spans="1:14" ht="52.8">
      <c r="A9" s="16">
        <v>4</v>
      </c>
      <c r="B9" s="27" t="s">
        <v>28</v>
      </c>
      <c r="C9" s="28" t="s">
        <v>26</v>
      </c>
      <c r="D9" s="17">
        <v>200.24</v>
      </c>
      <c r="E9" s="17">
        <v>250</v>
      </c>
      <c r="F9" s="17">
        <f t="shared" si="0"/>
        <v>50060</v>
      </c>
      <c r="G9" s="18"/>
      <c r="H9" s="18">
        <f>I9-G9</f>
        <v>200.20501799999997</v>
      </c>
      <c r="I9" s="18">
        <f>'MB Sheet'!I46</f>
        <v>200.20501799999997</v>
      </c>
      <c r="J9" s="18"/>
      <c r="K9" s="18">
        <f>L9-J9</f>
        <v>50051.254499999988</v>
      </c>
      <c r="L9" s="19">
        <f>I9*E9</f>
        <v>50051.254499999988</v>
      </c>
      <c r="M9" s="20">
        <f t="shared" si="1"/>
        <v>-3.4982000000042035E-2</v>
      </c>
      <c r="N9" s="12"/>
    </row>
    <row r="10" spans="1:14" ht="13.8" thickBot="1"/>
    <row r="11" spans="1:14" ht="13.8" thickBot="1">
      <c r="A11" s="21"/>
      <c r="B11" s="22" t="s">
        <v>19</v>
      </c>
      <c r="C11" s="23"/>
      <c r="D11" s="23"/>
      <c r="E11" s="23"/>
      <c r="F11" s="24">
        <f>SUM(F4:F10)</f>
        <v>255660</v>
      </c>
      <c r="G11" s="23"/>
      <c r="H11" s="23"/>
      <c r="I11" s="23"/>
      <c r="J11" s="24">
        <v>0</v>
      </c>
      <c r="K11" s="24">
        <f>SUM(K4:K10)</f>
        <v>167904.20216799999</v>
      </c>
      <c r="L11" s="24">
        <f>SUM(L4:L10)</f>
        <v>167904.20216799999</v>
      </c>
      <c r="M11" s="25"/>
      <c r="N11" s="26"/>
    </row>
    <row r="12" spans="1:14" ht="13.8" thickBot="1">
      <c r="B12" t="s">
        <v>20</v>
      </c>
      <c r="F12">
        <f>F11*18%</f>
        <v>46018.799999999996</v>
      </c>
      <c r="K12">
        <f t="shared" ref="K12:L12" si="2">K11*18%</f>
        <v>30222.756390239996</v>
      </c>
      <c r="L12">
        <f t="shared" si="2"/>
        <v>30222.756390239996</v>
      </c>
    </row>
    <row r="13" spans="1:14" ht="13.8" thickBot="1">
      <c r="A13" s="21"/>
      <c r="B13" s="22" t="s">
        <v>21</v>
      </c>
      <c r="C13" s="23"/>
      <c r="D13" s="23"/>
      <c r="E13" s="23"/>
      <c r="F13" s="24">
        <f>SUM(F11:F12)</f>
        <v>301678.8</v>
      </c>
      <c r="G13" s="23"/>
      <c r="H13" s="23"/>
      <c r="I13" s="23"/>
      <c r="J13" s="24">
        <f t="shared" ref="J13:L13" si="3">SUM(J11:J12)</f>
        <v>0</v>
      </c>
      <c r="K13" s="24">
        <f t="shared" si="3"/>
        <v>198126.95855823997</v>
      </c>
      <c r="L13" s="24">
        <f t="shared" si="3"/>
        <v>198126.95855823997</v>
      </c>
      <c r="M13" s="25"/>
      <c r="N13" s="26"/>
    </row>
  </sheetData>
  <mergeCells count="6">
    <mergeCell ref="A1:N1"/>
    <mergeCell ref="A2:E2"/>
    <mergeCell ref="G2:I2"/>
    <mergeCell ref="J2:L2"/>
    <mergeCell ref="M2:M3"/>
    <mergeCell ref="N2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topLeftCell="A12" zoomScale="60" zoomScaleNormal="100" workbookViewId="0">
      <selection activeCell="P34" sqref="P34"/>
    </sheetView>
  </sheetViews>
  <sheetFormatPr defaultRowHeight="13.2"/>
  <cols>
    <col min="1" max="1" width="10.44140625" customWidth="1"/>
    <col min="2" max="2" width="54.21875" customWidth="1"/>
    <col min="3" max="3" width="6.21875" customWidth="1"/>
    <col min="4" max="4" width="6.44140625" customWidth="1"/>
    <col min="5" max="5" width="8.77734375" customWidth="1"/>
    <col min="6" max="10" width="11.5546875" customWidth="1"/>
  </cols>
  <sheetData>
    <row r="1" spans="1:10" ht="13.8" thickBot="1">
      <c r="A1" s="171" t="s">
        <v>89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0" ht="13.8" thickBot="1">
      <c r="A2" s="171" t="s">
        <v>58</v>
      </c>
      <c r="B2" s="172"/>
      <c r="C2" s="172"/>
      <c r="D2" s="172"/>
      <c r="E2" s="172"/>
      <c r="F2" s="172"/>
      <c r="G2" s="172"/>
      <c r="H2" s="172"/>
      <c r="I2" s="172"/>
      <c r="J2" s="173"/>
    </row>
    <row r="3" spans="1:10" s="108" customFormat="1" ht="21.6" customHeight="1" thickBot="1">
      <c r="A3" s="104" t="s">
        <v>0</v>
      </c>
      <c r="B3" s="105" t="s">
        <v>1</v>
      </c>
      <c r="C3" s="106" t="s">
        <v>2</v>
      </c>
      <c r="D3" s="106" t="s">
        <v>59</v>
      </c>
      <c r="E3" s="107" t="s">
        <v>60</v>
      </c>
      <c r="F3" s="101" t="s">
        <v>61</v>
      </c>
      <c r="G3" s="101" t="s">
        <v>62</v>
      </c>
      <c r="H3" s="102" t="s">
        <v>63</v>
      </c>
      <c r="I3" s="102" t="s">
        <v>64</v>
      </c>
      <c r="J3" s="103" t="s">
        <v>7</v>
      </c>
    </row>
    <row r="4" spans="1:10" ht="18" customHeight="1" thickBot="1">
      <c r="A4" s="174" t="s">
        <v>65</v>
      </c>
      <c r="B4" s="175"/>
      <c r="C4" s="175"/>
      <c r="D4" s="175"/>
      <c r="E4" s="175"/>
      <c r="F4" s="175"/>
      <c r="G4" s="175"/>
      <c r="H4" s="175"/>
      <c r="I4" s="175"/>
      <c r="J4" s="176"/>
    </row>
    <row r="5" spans="1:10" ht="43.5" customHeight="1">
      <c r="A5" s="109">
        <v>1</v>
      </c>
      <c r="B5" s="27" t="s">
        <v>23</v>
      </c>
      <c r="C5" s="1"/>
      <c r="D5" s="3">
        <v>8</v>
      </c>
      <c r="E5" s="3"/>
      <c r="F5" s="3"/>
      <c r="G5" s="3"/>
      <c r="H5" s="3"/>
      <c r="I5" s="3"/>
      <c r="J5" s="110"/>
    </row>
    <row r="6" spans="1:10" ht="13.8" thickBot="1">
      <c r="A6" s="109"/>
      <c r="B6" s="27" t="s">
        <v>90</v>
      </c>
      <c r="C6" s="2" t="s">
        <v>18</v>
      </c>
      <c r="D6" s="3"/>
      <c r="E6" s="3">
        <v>8</v>
      </c>
      <c r="F6" s="3"/>
      <c r="G6" s="3"/>
      <c r="H6" s="3"/>
      <c r="I6" s="3">
        <f t="shared" ref="I6" si="0">PRODUCT(E6:H6)</f>
        <v>8</v>
      </c>
      <c r="J6" s="110"/>
    </row>
    <row r="7" spans="1:10">
      <c r="A7" s="114"/>
      <c r="B7" s="115" t="s">
        <v>91</v>
      </c>
      <c r="C7" s="116"/>
      <c r="D7" s="117"/>
      <c r="E7" s="117"/>
      <c r="F7" s="117"/>
      <c r="G7" s="117"/>
      <c r="H7" s="117"/>
      <c r="I7" s="117">
        <f>SUM(I6:I6)</f>
        <v>8</v>
      </c>
      <c r="J7" s="118"/>
    </row>
    <row r="8" spans="1:10">
      <c r="A8" s="119"/>
      <c r="B8" s="120" t="s">
        <v>71</v>
      </c>
      <c r="C8" s="121"/>
      <c r="D8" s="122"/>
      <c r="E8" s="122"/>
      <c r="F8" s="122"/>
      <c r="G8" s="122"/>
      <c r="H8" s="122"/>
      <c r="I8" s="122">
        <v>0</v>
      </c>
      <c r="J8" s="123"/>
    </row>
    <row r="9" spans="1:10" ht="13.8" thickBot="1">
      <c r="A9" s="124"/>
      <c r="B9" s="125" t="s">
        <v>72</v>
      </c>
      <c r="C9" s="126"/>
      <c r="D9" s="127"/>
      <c r="E9" s="127"/>
      <c r="F9" s="127"/>
      <c r="G9" s="127"/>
      <c r="H9" s="127"/>
      <c r="I9" s="127">
        <f>I7-I8</f>
        <v>8</v>
      </c>
      <c r="J9" s="128"/>
    </row>
    <row r="10" spans="1:10">
      <c r="A10" s="129"/>
      <c r="B10" s="130"/>
      <c r="C10" s="131"/>
      <c r="D10" s="132"/>
      <c r="E10" s="132"/>
      <c r="F10" s="132"/>
      <c r="G10" s="132"/>
      <c r="H10" s="132"/>
      <c r="I10" s="132"/>
      <c r="J10" s="133"/>
    </row>
    <row r="11" spans="1:10" ht="52.8">
      <c r="A11" s="109">
        <v>2</v>
      </c>
      <c r="B11" s="27" t="s">
        <v>25</v>
      </c>
      <c r="C11" s="2" t="s">
        <v>73</v>
      </c>
      <c r="D11" s="3">
        <v>405</v>
      </c>
      <c r="E11" s="3"/>
      <c r="F11" s="3"/>
      <c r="G11" s="3"/>
      <c r="H11" s="3"/>
      <c r="I11" s="3"/>
      <c r="J11" s="110"/>
    </row>
    <row r="12" spans="1:10">
      <c r="A12" s="109"/>
      <c r="B12" s="1" t="s">
        <v>66</v>
      </c>
      <c r="C12" s="2" t="s">
        <v>67</v>
      </c>
      <c r="D12" s="3"/>
      <c r="E12" s="3">
        <v>1</v>
      </c>
      <c r="F12" s="3">
        <f>4.63+3.36</f>
        <v>7.99</v>
      </c>
      <c r="G12" s="3"/>
      <c r="H12" s="3">
        <v>1.2</v>
      </c>
      <c r="I12" s="3">
        <f t="shared" ref="I12:I15" si="1">PRODUCT(E12:H12)</f>
        <v>9.5879999999999992</v>
      </c>
      <c r="J12" s="110"/>
    </row>
    <row r="13" spans="1:10">
      <c r="A13" s="109"/>
      <c r="B13" s="27" t="s">
        <v>68</v>
      </c>
      <c r="C13" s="2" t="s">
        <v>67</v>
      </c>
      <c r="D13" s="3"/>
      <c r="E13" s="3">
        <v>2</v>
      </c>
      <c r="F13" s="3">
        <v>0.6</v>
      </c>
      <c r="G13" s="3"/>
      <c r="H13" s="3">
        <v>0.45</v>
      </c>
      <c r="I13" s="3">
        <f t="shared" si="1"/>
        <v>0.54</v>
      </c>
      <c r="J13" s="110"/>
    </row>
    <row r="14" spans="1:10">
      <c r="A14" s="111"/>
      <c r="B14" s="135" t="s">
        <v>74</v>
      </c>
      <c r="C14" s="2" t="s">
        <v>67</v>
      </c>
      <c r="D14" s="3"/>
      <c r="E14" s="3">
        <v>1</v>
      </c>
      <c r="F14" s="3">
        <v>2.25</v>
      </c>
      <c r="G14" s="3"/>
      <c r="H14" s="134">
        <v>0.37</v>
      </c>
      <c r="I14" s="3">
        <f t="shared" si="1"/>
        <v>0.83250000000000002</v>
      </c>
      <c r="J14" s="113"/>
    </row>
    <row r="15" spans="1:10">
      <c r="A15" s="111"/>
      <c r="B15" s="135" t="s">
        <v>75</v>
      </c>
      <c r="C15" s="2" t="s">
        <v>67</v>
      </c>
      <c r="D15" s="3"/>
      <c r="E15" s="3">
        <v>2</v>
      </c>
      <c r="F15" s="3">
        <v>0.7</v>
      </c>
      <c r="G15" s="3"/>
      <c r="H15" s="134">
        <v>0.37</v>
      </c>
      <c r="I15" s="3">
        <f t="shared" si="1"/>
        <v>0.51800000000000002</v>
      </c>
      <c r="J15" s="113"/>
    </row>
    <row r="16" spans="1:10">
      <c r="A16" s="111"/>
      <c r="B16" s="112" t="s">
        <v>78</v>
      </c>
      <c r="C16" s="2" t="s">
        <v>67</v>
      </c>
      <c r="D16" s="3"/>
      <c r="E16" s="3">
        <v>1</v>
      </c>
      <c r="F16" s="3">
        <v>2.52</v>
      </c>
      <c r="G16" s="3">
        <v>2.95</v>
      </c>
      <c r="H16" s="3"/>
      <c r="I16" s="3">
        <f>PRODUCT(E16:H16)</f>
        <v>7.4340000000000002</v>
      </c>
      <c r="J16" s="113"/>
    </row>
    <row r="17" spans="1:10">
      <c r="A17" s="111"/>
      <c r="B17" s="135" t="s">
        <v>79</v>
      </c>
      <c r="C17" s="2" t="s">
        <v>67</v>
      </c>
      <c r="D17" s="3"/>
      <c r="E17" s="3">
        <v>-1</v>
      </c>
      <c r="F17" s="3">
        <v>2.25</v>
      </c>
      <c r="G17" s="3">
        <v>0.37</v>
      </c>
      <c r="H17" s="3"/>
      <c r="I17" s="3">
        <f>PRODUCT(E17:H17)</f>
        <v>-0.83250000000000002</v>
      </c>
      <c r="J17" s="113"/>
    </row>
    <row r="18" spans="1:10">
      <c r="A18" s="109"/>
      <c r="B18" s="1" t="s">
        <v>66</v>
      </c>
      <c r="C18" s="2" t="s">
        <v>67</v>
      </c>
      <c r="D18" s="3"/>
      <c r="E18" s="3">
        <v>1</v>
      </c>
      <c r="F18" s="3">
        <v>7.98</v>
      </c>
      <c r="G18" s="3"/>
      <c r="H18" s="3">
        <v>1.18</v>
      </c>
      <c r="I18" s="3">
        <f t="shared" ref="I18:I19" si="2">PRODUCT(E18:H18)</f>
        <v>9.4163999999999994</v>
      </c>
      <c r="J18" s="110"/>
    </row>
    <row r="19" spans="1:10">
      <c r="A19" s="109"/>
      <c r="B19" s="27" t="s">
        <v>83</v>
      </c>
      <c r="C19" s="2" t="s">
        <v>67</v>
      </c>
      <c r="D19" s="3"/>
      <c r="E19" s="3">
        <v>-1</v>
      </c>
      <c r="F19" s="3">
        <v>0.88</v>
      </c>
      <c r="G19" s="3"/>
      <c r="H19" s="3">
        <v>1.2</v>
      </c>
      <c r="I19" s="3">
        <f t="shared" si="2"/>
        <v>-1.056</v>
      </c>
      <c r="J19" s="110"/>
    </row>
    <row r="20" spans="1:10">
      <c r="A20" s="109"/>
      <c r="B20" s="27" t="s">
        <v>76</v>
      </c>
      <c r="C20" s="2" t="s">
        <v>67</v>
      </c>
      <c r="D20" s="3"/>
      <c r="E20" s="3">
        <v>1</v>
      </c>
      <c r="F20" s="3">
        <v>8.0649999999999995</v>
      </c>
      <c r="G20" s="3">
        <v>0.125</v>
      </c>
      <c r="H20" s="3"/>
      <c r="I20" s="3">
        <f t="shared" ref="I20:I27" si="3">PRODUCT(E20:H20)</f>
        <v>1.0081249999999999</v>
      </c>
      <c r="J20" s="110"/>
    </row>
    <row r="21" spans="1:10">
      <c r="A21" s="109"/>
      <c r="B21" s="27" t="s">
        <v>77</v>
      </c>
      <c r="C21" s="2" t="s">
        <v>67</v>
      </c>
      <c r="D21" s="3"/>
      <c r="E21" s="3">
        <v>1</v>
      </c>
      <c r="F21" s="3">
        <v>0.91</v>
      </c>
      <c r="G21" s="134">
        <v>0.45</v>
      </c>
      <c r="H21" s="134"/>
      <c r="I21" s="134">
        <f t="shared" si="3"/>
        <v>0.40950000000000003</v>
      </c>
      <c r="J21" s="110"/>
    </row>
    <row r="22" spans="1:10">
      <c r="A22" s="109"/>
      <c r="B22" s="27" t="s">
        <v>80</v>
      </c>
      <c r="C22" s="2" t="s">
        <v>67</v>
      </c>
      <c r="D22" s="3"/>
      <c r="E22" s="3">
        <v>1</v>
      </c>
      <c r="F22" s="134">
        <v>2.15</v>
      </c>
      <c r="G22" s="3">
        <v>0.45</v>
      </c>
      <c r="H22" s="3"/>
      <c r="I22" s="3">
        <f t="shared" si="3"/>
        <v>0.96750000000000003</v>
      </c>
      <c r="J22" s="110"/>
    </row>
    <row r="23" spans="1:10">
      <c r="A23" s="109"/>
      <c r="B23" s="27" t="s">
        <v>81</v>
      </c>
      <c r="C23" s="2" t="s">
        <v>67</v>
      </c>
      <c r="D23" s="3"/>
      <c r="E23" s="3">
        <v>1</v>
      </c>
      <c r="F23" s="3">
        <v>3.53</v>
      </c>
      <c r="G23" s="3">
        <v>0.45</v>
      </c>
      <c r="H23" s="3"/>
      <c r="I23" s="3">
        <f t="shared" si="3"/>
        <v>1.5885</v>
      </c>
      <c r="J23" s="110"/>
    </row>
    <row r="24" spans="1:10">
      <c r="A24" s="109"/>
      <c r="B24" s="27" t="s">
        <v>80</v>
      </c>
      <c r="C24" s="2" t="s">
        <v>67</v>
      </c>
      <c r="D24" s="3"/>
      <c r="E24" s="3">
        <v>1</v>
      </c>
      <c r="F24" s="134">
        <v>2.15</v>
      </c>
      <c r="G24" s="3">
        <v>0.45</v>
      </c>
      <c r="H24" s="3"/>
      <c r="I24" s="3">
        <f t="shared" si="3"/>
        <v>0.96750000000000003</v>
      </c>
      <c r="J24" s="110"/>
    </row>
    <row r="25" spans="1:10">
      <c r="A25" s="109"/>
      <c r="B25" s="27" t="s">
        <v>82</v>
      </c>
      <c r="C25" s="2" t="s">
        <v>67</v>
      </c>
      <c r="D25" s="3"/>
      <c r="E25" s="3">
        <v>1</v>
      </c>
      <c r="F25" s="134">
        <v>2.15</v>
      </c>
      <c r="G25" s="3">
        <v>7.4999999999999997E-2</v>
      </c>
      <c r="H25" s="3"/>
      <c r="I25" s="3">
        <f t="shared" si="3"/>
        <v>0.16124999999999998</v>
      </c>
      <c r="J25" s="110"/>
    </row>
    <row r="26" spans="1:10">
      <c r="A26" s="109"/>
      <c r="B26" s="27" t="s">
        <v>81</v>
      </c>
      <c r="C26" s="2" t="s">
        <v>67</v>
      </c>
      <c r="D26" s="3"/>
      <c r="E26" s="3">
        <v>1</v>
      </c>
      <c r="F26" s="3">
        <v>3.53</v>
      </c>
      <c r="G26" s="3">
        <v>0.45</v>
      </c>
      <c r="H26" s="3"/>
      <c r="I26" s="3">
        <f t="shared" si="3"/>
        <v>1.5885</v>
      </c>
      <c r="J26" s="110"/>
    </row>
    <row r="27" spans="1:10" ht="13.8" thickBot="1">
      <c r="A27" s="109"/>
      <c r="B27" s="136" t="s">
        <v>82</v>
      </c>
      <c r="C27" s="137" t="s">
        <v>67</v>
      </c>
      <c r="D27" s="138"/>
      <c r="E27" s="138">
        <v>1</v>
      </c>
      <c r="F27" s="138">
        <v>3.53</v>
      </c>
      <c r="G27" s="138">
        <v>7.4999999999999997E-2</v>
      </c>
      <c r="H27" s="138"/>
      <c r="I27" s="138">
        <f t="shared" si="3"/>
        <v>0.26474999999999999</v>
      </c>
      <c r="J27" s="110"/>
    </row>
    <row r="28" spans="1:10">
      <c r="A28" s="114"/>
      <c r="B28" s="115" t="s">
        <v>69</v>
      </c>
      <c r="C28" s="116"/>
      <c r="D28" s="117"/>
      <c r="E28" s="117"/>
      <c r="F28" s="117"/>
      <c r="G28" s="117"/>
      <c r="H28" s="117"/>
      <c r="I28" s="117">
        <f>SUM(I12:I27)</f>
        <v>33.396025000000002</v>
      </c>
      <c r="J28" s="118"/>
    </row>
    <row r="29" spans="1:10">
      <c r="A29" s="119"/>
      <c r="B29" s="120" t="s">
        <v>70</v>
      </c>
      <c r="C29" s="121"/>
      <c r="D29" s="122"/>
      <c r="E29" s="122"/>
      <c r="F29" s="122"/>
      <c r="G29" s="122"/>
      <c r="H29" s="122">
        <v>10.763999999999999</v>
      </c>
      <c r="I29" s="122">
        <f>I28*H29</f>
        <v>359.47481310000001</v>
      </c>
      <c r="J29" s="123"/>
    </row>
    <row r="30" spans="1:10">
      <c r="A30" s="119"/>
      <c r="B30" s="120" t="s">
        <v>71</v>
      </c>
      <c r="C30" s="121"/>
      <c r="D30" s="122"/>
      <c r="E30" s="122"/>
      <c r="F30" s="122"/>
      <c r="G30" s="122"/>
      <c r="H30" s="122"/>
      <c r="I30" s="122"/>
      <c r="J30" s="123"/>
    </row>
    <row r="31" spans="1:10" ht="13.8" thickBot="1">
      <c r="A31" s="124"/>
      <c r="B31" s="125" t="s">
        <v>72</v>
      </c>
      <c r="C31" s="126"/>
      <c r="D31" s="127"/>
      <c r="E31" s="127"/>
      <c r="F31" s="127"/>
      <c r="G31" s="127"/>
      <c r="H31" s="127"/>
      <c r="I31" s="127">
        <f>I29-I30</f>
        <v>359.47481310000001</v>
      </c>
      <c r="J31" s="128"/>
    </row>
    <row r="32" spans="1:10">
      <c r="A32" s="109"/>
      <c r="B32" s="1"/>
      <c r="C32" s="2"/>
      <c r="D32" s="3"/>
      <c r="E32" s="3"/>
      <c r="F32" s="3"/>
      <c r="G32" s="3"/>
      <c r="H32" s="3"/>
      <c r="I32" s="3"/>
      <c r="J32" s="110"/>
    </row>
    <row r="33" spans="1:10" ht="188.4" customHeight="1">
      <c r="A33" s="109">
        <v>3</v>
      </c>
      <c r="B33" s="27" t="s">
        <v>27</v>
      </c>
      <c r="C33" s="139" t="s">
        <v>88</v>
      </c>
      <c r="D33" s="3">
        <v>1</v>
      </c>
      <c r="E33" s="3"/>
      <c r="F33" s="3"/>
      <c r="G33" s="3"/>
      <c r="H33" s="3"/>
      <c r="I33" s="3"/>
      <c r="J33" s="110"/>
    </row>
    <row r="34" spans="1:10">
      <c r="A34" s="109"/>
      <c r="B34" s="27" t="s">
        <v>92</v>
      </c>
      <c r="C34" s="2" t="s">
        <v>88</v>
      </c>
      <c r="D34" s="3"/>
      <c r="E34" s="3">
        <v>1</v>
      </c>
      <c r="F34" s="3"/>
      <c r="G34" s="3"/>
      <c r="H34" s="3"/>
      <c r="I34" s="140">
        <v>0</v>
      </c>
      <c r="J34" s="110"/>
    </row>
    <row r="35" spans="1:10" ht="13.8" thickBot="1">
      <c r="A35" s="109"/>
      <c r="B35" s="1"/>
      <c r="C35" s="2"/>
      <c r="D35" s="3"/>
      <c r="E35" s="3"/>
      <c r="F35" s="3"/>
      <c r="G35" s="3"/>
      <c r="H35" s="3"/>
      <c r="I35" s="3"/>
      <c r="J35" s="110"/>
    </row>
    <row r="36" spans="1:10">
      <c r="A36" s="114"/>
      <c r="B36" s="115" t="s">
        <v>93</v>
      </c>
      <c r="C36" s="116"/>
      <c r="D36" s="117"/>
      <c r="E36" s="117"/>
      <c r="F36" s="117"/>
      <c r="G36" s="117"/>
      <c r="H36" s="117"/>
      <c r="I36" s="117">
        <f>SUM(I34:I35)</f>
        <v>0</v>
      </c>
      <c r="J36" s="118"/>
    </row>
    <row r="37" spans="1:10">
      <c r="A37" s="119"/>
      <c r="B37" s="120" t="s">
        <v>71</v>
      </c>
      <c r="C37" s="121"/>
      <c r="D37" s="122"/>
      <c r="E37" s="122"/>
      <c r="F37" s="122"/>
      <c r="G37" s="122"/>
      <c r="H37" s="122"/>
      <c r="I37" s="122"/>
      <c r="J37" s="123"/>
    </row>
    <row r="38" spans="1:10" ht="13.8" thickBot="1">
      <c r="A38" s="124"/>
      <c r="B38" s="125" t="s">
        <v>72</v>
      </c>
      <c r="C38" s="126"/>
      <c r="D38" s="127"/>
      <c r="E38" s="127"/>
      <c r="F38" s="127"/>
      <c r="G38" s="127"/>
      <c r="H38" s="127"/>
      <c r="I38" s="127">
        <f>I36-I37</f>
        <v>0</v>
      </c>
      <c r="J38" s="128"/>
    </row>
    <row r="39" spans="1:10">
      <c r="A39" s="109"/>
      <c r="B39" s="1"/>
      <c r="C39" s="2"/>
      <c r="D39" s="3"/>
      <c r="E39" s="3"/>
      <c r="F39" s="3"/>
      <c r="G39" s="3"/>
      <c r="H39" s="3"/>
      <c r="I39" s="3"/>
      <c r="J39" s="110"/>
    </row>
    <row r="40" spans="1:10" ht="32.4" customHeight="1">
      <c r="A40" s="109">
        <v>4</v>
      </c>
      <c r="B40" s="1" t="s">
        <v>84</v>
      </c>
      <c r="C40" s="2" t="s">
        <v>73</v>
      </c>
      <c r="D40" s="3">
        <v>200.24</v>
      </c>
      <c r="E40" s="3"/>
      <c r="F40" s="3"/>
      <c r="G40" s="3"/>
      <c r="H40" s="3"/>
      <c r="I40" s="3"/>
      <c r="J40" s="110"/>
    </row>
    <row r="41" spans="1:10">
      <c r="A41" s="111"/>
      <c r="B41" s="112" t="s">
        <v>85</v>
      </c>
      <c r="C41" s="2" t="s">
        <v>67</v>
      </c>
      <c r="D41" s="3"/>
      <c r="E41" s="3">
        <v>1</v>
      </c>
      <c r="F41" s="3">
        <v>3.05</v>
      </c>
      <c r="G41" s="3">
        <v>2.99</v>
      </c>
      <c r="H41" s="3"/>
      <c r="I41" s="3">
        <f>PRODUCT(E41:H41)</f>
        <v>9.1195000000000004</v>
      </c>
      <c r="J41" s="113"/>
    </row>
    <row r="42" spans="1:10">
      <c r="A42" s="111"/>
      <c r="B42" s="112" t="s">
        <v>86</v>
      </c>
      <c r="C42" s="2" t="s">
        <v>67</v>
      </c>
      <c r="D42" s="3"/>
      <c r="E42" s="3">
        <v>1</v>
      </c>
      <c r="F42" s="3">
        <v>1.6</v>
      </c>
      <c r="G42" s="3">
        <v>2.9</v>
      </c>
      <c r="H42" s="3"/>
      <c r="I42" s="3">
        <f>PRODUCT(E42:H42)</f>
        <v>4.6399999999999997</v>
      </c>
      <c r="J42" s="113"/>
    </row>
    <row r="43" spans="1:10">
      <c r="A43" s="111"/>
      <c r="B43" s="135" t="s">
        <v>94</v>
      </c>
      <c r="C43" s="2" t="s">
        <v>67</v>
      </c>
      <c r="D43" s="3"/>
      <c r="E43" s="3">
        <v>-1</v>
      </c>
      <c r="F43" s="3">
        <v>1.6</v>
      </c>
      <c r="G43" s="3">
        <v>0.6</v>
      </c>
      <c r="H43" s="3"/>
      <c r="I43" s="3">
        <f>PRODUCT(E43:H43)</f>
        <v>-0.96</v>
      </c>
      <c r="J43" s="113"/>
    </row>
    <row r="44" spans="1:10" ht="13.8" thickBot="1">
      <c r="A44" s="111"/>
      <c r="B44" s="112" t="s">
        <v>87</v>
      </c>
      <c r="C44" s="2" t="s">
        <v>67</v>
      </c>
      <c r="D44" s="3"/>
      <c r="E44" s="3">
        <v>1</v>
      </c>
      <c r="F44" s="3">
        <v>2</v>
      </c>
      <c r="G44" s="3">
        <v>2.9</v>
      </c>
      <c r="H44" s="3"/>
      <c r="I44" s="3">
        <f>PRODUCT(E44:H44)</f>
        <v>5.8</v>
      </c>
      <c r="J44" s="113"/>
    </row>
    <row r="45" spans="1:10">
      <c r="A45" s="114"/>
      <c r="B45" s="115" t="s">
        <v>69</v>
      </c>
      <c r="C45" s="116"/>
      <c r="D45" s="117"/>
      <c r="E45" s="117"/>
      <c r="F45" s="117"/>
      <c r="G45" s="117"/>
      <c r="H45" s="117"/>
      <c r="I45" s="117">
        <f>SUM(I41:I44)</f>
        <v>18.599499999999999</v>
      </c>
      <c r="J45" s="118"/>
    </row>
    <row r="46" spans="1:10">
      <c r="A46" s="119"/>
      <c r="B46" s="120" t="s">
        <v>70</v>
      </c>
      <c r="C46" s="121"/>
      <c r="D46" s="122"/>
      <c r="E46" s="122"/>
      <c r="F46" s="122"/>
      <c r="G46" s="122"/>
      <c r="H46" s="122">
        <v>10.763999999999999</v>
      </c>
      <c r="I46" s="122">
        <f>I45*H46</f>
        <v>200.20501799999997</v>
      </c>
      <c r="J46" s="123"/>
    </row>
    <row r="47" spans="1:10">
      <c r="A47" s="119"/>
      <c r="B47" s="120" t="s">
        <v>71</v>
      </c>
      <c r="C47" s="121"/>
      <c r="D47" s="122"/>
      <c r="E47" s="122"/>
      <c r="F47" s="122"/>
      <c r="G47" s="122"/>
      <c r="H47" s="122"/>
      <c r="I47" s="122"/>
      <c r="J47" s="123"/>
    </row>
    <row r="48" spans="1:10" ht="13.8" thickBot="1">
      <c r="A48" s="124"/>
      <c r="B48" s="125" t="s">
        <v>72</v>
      </c>
      <c r="C48" s="126"/>
      <c r="D48" s="127"/>
      <c r="E48" s="127"/>
      <c r="F48" s="127"/>
      <c r="G48" s="127"/>
      <c r="H48" s="127"/>
      <c r="I48" s="127">
        <f>I46-I47</f>
        <v>200.20501799999997</v>
      </c>
      <c r="J48" s="128"/>
    </row>
    <row r="49" spans="1:10">
      <c r="A49" s="109"/>
      <c r="B49" s="1"/>
      <c r="C49" s="2"/>
      <c r="D49" s="3"/>
      <c r="E49" s="3"/>
      <c r="F49" s="3"/>
      <c r="G49" s="3"/>
      <c r="H49" s="3"/>
      <c r="I49" s="3"/>
      <c r="J49" s="110"/>
    </row>
  </sheetData>
  <mergeCells count="3">
    <mergeCell ref="A1:J1"/>
    <mergeCell ref="A2:J2"/>
    <mergeCell ref="A4:J4"/>
  </mergeCells>
  <pageMargins left="0.25" right="0.25" top="0.5" bottom="0.25" header="0.3" footer="0.3"/>
  <pageSetup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28B3A6-22EC-48F8-926D-078580BD2122}"/>
</file>

<file path=customXml/itemProps2.xml><?xml version="1.0" encoding="utf-8"?>
<ds:datastoreItem xmlns:ds="http://schemas.openxmlformats.org/officeDocument/2006/customXml" ds:itemID="{E21CD87E-6F30-4A96-808F-875985432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</vt:lpstr>
      <vt:lpstr>Abstract</vt:lpstr>
      <vt:lpstr>MB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Kuldeep Kumar</dc:creator>
  <cp:lastModifiedBy>lenovo</cp:lastModifiedBy>
  <cp:lastPrinted>2024-06-10T12:21:19Z</cp:lastPrinted>
  <dcterms:created xsi:type="dcterms:W3CDTF">2024-05-30T06:15:05Z</dcterms:created>
  <dcterms:modified xsi:type="dcterms:W3CDTF">2024-06-12T10:27:35Z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2024-05-29T00:00:00Z</vt:filetime>
  </property>
  <property fmtid="{D5CDD505-2E9C-101B-9397-08002B2CF9AE}" pid="3" name="Creator">
    <vt:lpwstr>PDFsharp 1.50.5147 (www.pdfsharp.com)</vt:lpwstr>
  </property>
  <property fmtid="{D5CDD505-2E9C-101B-9397-08002B2CF9AE}" pid="4" name="Producer">
    <vt:lpwstr>PDFsharp 1.50.5147 (www.pdfsharp.com)</vt:lpwstr>
  </property>
  <property fmtid="{D5CDD505-2E9C-101B-9397-08002B2CF9AE}" pid="5" name="LastSaved">
    <vt:filetime>2024-05-29T00:00:00Z</vt:filetime>
  </property>
</Properties>
</file>