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21860\AppData\Local\Microsoft\Windows\INetCache\Content.Outlook\7X9FK23S\"/>
    </mc:Choice>
  </mc:AlternateContent>
  <bookViews>
    <workbookView xWindow="0" yWindow="0" windowWidth="23040" windowHeight="9380"/>
  </bookViews>
  <sheets>
    <sheet name="PI" sheetId="6" r:id="rId1"/>
    <sheet name="Abstract" sheetId="5" r:id="rId2"/>
    <sheet name="MB Sheet" sheetId="4" r:id="rId3"/>
  </sheets>
  <definedNames>
    <definedName name="_xlnm.Print_Area" localSheetId="2">'MB Sheet'!$A$1:$I$90</definedName>
    <definedName name="_xlnm.Print_Titles" localSheetId="2">'MB Sheet'!$1:$3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5" l="1"/>
  <c r="H82" i="4" l="1"/>
  <c r="I14" i="5" l="1"/>
  <c r="F7" i="5" l="1"/>
  <c r="F17" i="5" s="1"/>
  <c r="F8" i="5"/>
  <c r="F9" i="5"/>
  <c r="F10" i="5"/>
  <c r="F11" i="5"/>
  <c r="F12" i="5"/>
  <c r="F13" i="5"/>
  <c r="F14" i="5"/>
  <c r="F15" i="5"/>
  <c r="F6" i="5"/>
  <c r="F18" i="5" l="1"/>
  <c r="F19" i="5" s="1"/>
  <c r="H62" i="4"/>
  <c r="H63" i="4"/>
  <c r="H64" i="4"/>
  <c r="H65" i="4"/>
  <c r="H66" i="4"/>
  <c r="H67" i="4"/>
  <c r="H68" i="4"/>
  <c r="H61" i="4"/>
  <c r="H70" i="4" l="1"/>
  <c r="H71" i="4" s="1"/>
  <c r="H85" i="4"/>
  <c r="H87" i="4" s="1"/>
  <c r="H21" i="4"/>
  <c r="H23" i="4" s="1"/>
  <c r="H25" i="4" s="1"/>
  <c r="H14" i="4"/>
  <c r="H16" i="4" s="1"/>
  <c r="I7" i="5" s="1"/>
  <c r="H7" i="5" s="1"/>
  <c r="H89" i="4" l="1"/>
  <c r="I15" i="5"/>
  <c r="H73" i="4"/>
  <c r="I13" i="5"/>
  <c r="I8" i="5"/>
  <c r="H8" i="5" s="1"/>
  <c r="H18" i="4"/>
  <c r="L7" i="5"/>
  <c r="D25" i="6"/>
  <c r="J17" i="5"/>
  <c r="H76" i="4"/>
  <c r="H78" i="4" s="1"/>
  <c r="H79" i="4" s="1"/>
  <c r="H54" i="4"/>
  <c r="H56" i="4" s="1"/>
  <c r="H58" i="4" s="1"/>
  <c r="H46" i="4"/>
  <c r="H48" i="4" s="1"/>
  <c r="H49" i="4" s="1"/>
  <c r="H51" i="4" s="1"/>
  <c r="H39" i="4"/>
  <c r="H41" i="4" s="1"/>
  <c r="H43" i="4" s="1"/>
  <c r="H31" i="4"/>
  <c r="H30" i="4"/>
  <c r="H29" i="4"/>
  <c r="H28" i="4"/>
  <c r="H6" i="4"/>
  <c r="H8" i="4" s="1"/>
  <c r="H9" i="4" s="1"/>
  <c r="H11" i="4" s="1"/>
  <c r="H13" i="5" l="1"/>
  <c r="L13" i="5"/>
  <c r="H15" i="5"/>
  <c r="L15" i="5"/>
  <c r="J18" i="5"/>
  <c r="J19" i="5" s="1"/>
  <c r="K7" i="5"/>
  <c r="M7" i="5"/>
  <c r="L8" i="5"/>
  <c r="I10" i="5"/>
  <c r="H10" i="5" s="1"/>
  <c r="I11" i="5"/>
  <c r="L11" i="5" s="1"/>
  <c r="I6" i="5"/>
  <c r="H6" i="5" s="1"/>
  <c r="I12" i="5"/>
  <c r="H12" i="5" s="1"/>
  <c r="L14" i="5"/>
  <c r="H33" i="4"/>
  <c r="H34" i="4" s="1"/>
  <c r="D26" i="6"/>
  <c r="D27" i="6" s="1"/>
  <c r="K15" i="5" l="1"/>
  <c r="M15" i="5"/>
  <c r="K13" i="5"/>
  <c r="M13" i="5"/>
  <c r="K14" i="5"/>
  <c r="M14" i="5"/>
  <c r="K8" i="5"/>
  <c r="M8" i="5"/>
  <c r="L10" i="5"/>
  <c r="K11" i="5"/>
  <c r="M11" i="5"/>
  <c r="H14" i="5"/>
  <c r="L6" i="5"/>
  <c r="H36" i="4"/>
  <c r="I9" i="5"/>
  <c r="L12" i="5"/>
  <c r="H11" i="5"/>
  <c r="K12" i="5" l="1"/>
  <c r="M12" i="5"/>
  <c r="K6" i="5"/>
  <c r="M6" i="5"/>
  <c r="K10" i="5"/>
  <c r="M10" i="5"/>
  <c r="H9" i="5"/>
  <c r="L9" i="5"/>
  <c r="M9" i="5" s="1"/>
  <c r="M17" i="5" l="1"/>
  <c r="M18" i="5" s="1"/>
  <c r="M19" i="5" s="1"/>
  <c r="K9" i="5"/>
  <c r="K17" i="5" s="1"/>
  <c r="L17" i="5"/>
  <c r="E12" i="6" l="1"/>
  <c r="F12" i="6" s="1"/>
  <c r="F25" i="6" s="1"/>
  <c r="L18" i="5"/>
  <c r="L19" i="5" s="1"/>
  <c r="K18" i="5"/>
  <c r="E25" i="6" l="1"/>
  <c r="E26" i="6" s="1"/>
  <c r="E27" i="6" s="1"/>
  <c r="F26" i="6"/>
  <c r="F27" i="6" s="1"/>
  <c r="F28" i="6" s="1"/>
</calcChain>
</file>

<file path=xl/sharedStrings.xml><?xml version="1.0" encoding="utf-8"?>
<sst xmlns="http://schemas.openxmlformats.org/spreadsheetml/2006/main" count="216" uniqueCount="103">
  <si>
    <r>
      <rPr>
        <b/>
        <sz val="8"/>
        <rFont val="Calibri"/>
        <family val="2"/>
      </rPr>
      <t>SR. NO.</t>
    </r>
  </si>
  <si>
    <r>
      <rPr>
        <b/>
        <sz val="8"/>
        <rFont val="Calibri"/>
        <family val="2"/>
      </rPr>
      <t>ITEM DESCRIPTION</t>
    </r>
  </si>
  <si>
    <t>Unit</t>
  </si>
  <si>
    <t>No.</t>
  </si>
  <si>
    <t>Length</t>
  </si>
  <si>
    <t>Width</t>
  </si>
  <si>
    <t>Height</t>
  </si>
  <si>
    <t>Total</t>
  </si>
  <si>
    <t>Remarks</t>
  </si>
  <si>
    <t>Total Qty in Sqm</t>
  </si>
  <si>
    <t>sft</t>
  </si>
  <si>
    <t>Previous Qty</t>
  </si>
  <si>
    <t>Sqm</t>
  </si>
  <si>
    <t>Sft</t>
  </si>
  <si>
    <t>Total Qty in Sft</t>
  </si>
  <si>
    <t>Rmt</t>
  </si>
  <si>
    <t>Rft</t>
  </si>
  <si>
    <t xml:space="preserve">Glass fasade above area </t>
  </si>
  <si>
    <t>Nos</t>
  </si>
  <si>
    <t>nos</t>
  </si>
  <si>
    <t>This Bill qty</t>
  </si>
  <si>
    <t>Column Panelling</t>
  </si>
  <si>
    <t>Airport coridor side panelling</t>
  </si>
  <si>
    <t xml:space="preserve">Glass side Boxing </t>
  </si>
  <si>
    <t>EXTRA ITEM - Part-2</t>
  </si>
  <si>
    <t>Providing &amp; fixing paneling made of 50x50mm MS framework @ 450mm c/c bothways  fixed to the above ceiling and soffit of slab/beam with MS cleats bolted as required, followed with 2mm thk. MS Sheet as base to receive RO &amp; Gysrer for resting and services purpose  or as per engineer in-charge  Rate is inclusive of all necessary hardware &amp; fixtures.</t>
  </si>
  <si>
    <t>Sft.</t>
  </si>
  <si>
    <t xml:space="preserve">Ro and Gyser base </t>
  </si>
  <si>
    <t>This Bill Qty</t>
  </si>
  <si>
    <t>Providing and fixing Kent Elite 50 LPH  Ro system  with 100 ltr or as  project in-charge</t>
  </si>
  <si>
    <t>Providing and fixing  40 ltr. Water pressure tank for  Ro system or as  project in-charge</t>
  </si>
  <si>
    <t>Providing and applying 12x12mm cement base grout on brick tiles  in wall with masking tape above height 3m rate include s.folding and cleaning or as approved make and speacetion make- Laticrete and roff</t>
  </si>
  <si>
    <t>Providing fixing double leaf toughened glass door with 600mm fix glass on top fixed on existing faacde with patch fitting. Rate to include cost of heavy duty floor spring (Everite / Hemco / Haldin / Hyper or equivalent of capacity 120 kg), Removing the existing old glass and Replacing the same with cut-outs with patch fitting and as per dicussion at site</t>
  </si>
  <si>
    <t>Glass Door</t>
  </si>
  <si>
    <t>Total Qty in Nos</t>
  </si>
  <si>
    <t>Previous in nos</t>
  </si>
  <si>
    <t>P&amp;F of Plywood Boxing  with 12mm thick plywood boxing (selected &amp; approved make, bwr grade plywood), boxing to be Fixied from mother slab and Existing ms frame with necessary fittings  shape as shown on detail drawing, after fixing the boxing  4 mm thick Decorative veneer finish, Veneer to be finished in Melamine polish or Complete as per architectural detail drawing &amp; site engineer's instruction. Size: 250mm H x
75mm W</t>
  </si>
  <si>
    <t>Rft.</t>
  </si>
  <si>
    <t>Wooden Box Align MS Framing Floor</t>
  </si>
  <si>
    <t>Providing and making 25x25m  ms tube Ledge table fixing with fastner and black duco paint complete as per drawing or project in-charge.</t>
  </si>
  <si>
    <t>Ledge Table</t>
  </si>
  <si>
    <t>Providing and fixing exesting wooden Hut upper side match with exesting sleeper wood panelling and same as finish process ect inclusive of all rewqorks required to complete the item . Or as per project in charge.</t>
  </si>
  <si>
    <t>Providing and fixing pine wood planks fixeing on column size 100x25mm height upto  level 3700 mm rate include melamine polish and all nessery fixing aarangement and s.folding etc or as per project- in- charge.</t>
  </si>
  <si>
    <t>Wooden planks</t>
  </si>
  <si>
    <t xml:space="preserve">Providing antique jeep as per drawing and architict detail. </t>
  </si>
  <si>
    <r>
      <rPr>
        <b/>
        <sz val="8"/>
        <rFont val="Calibri"/>
        <family val="2"/>
      </rPr>
      <t>PROJECT: IRISH HOUSE, LUCKNOW AIRPORT - TERMINAL-T3</t>
    </r>
  </si>
  <si>
    <t>Qty.</t>
  </si>
  <si>
    <t>Amount (RS)</t>
  </si>
  <si>
    <r>
      <rPr>
        <b/>
        <sz val="8"/>
        <rFont val="Calibri"/>
        <family val="2"/>
      </rPr>
      <t>UOM</t>
    </r>
  </si>
  <si>
    <r>
      <rPr>
        <b/>
        <sz val="8"/>
        <rFont val="Calibri"/>
        <family val="2"/>
      </rPr>
      <t>UNIT RATE</t>
    </r>
  </si>
  <si>
    <t>Previous bill</t>
  </si>
  <si>
    <t>This bill</t>
  </si>
  <si>
    <t>Up To Date</t>
  </si>
  <si>
    <t>VART</t>
  </si>
  <si>
    <t>Infracon Pvt Ltd</t>
  </si>
  <si>
    <t xml:space="preserve">229, Neha Ind. Est., Off Duttapada Road, </t>
  </si>
  <si>
    <t>Opp. Oberoi Sky, Borivali (E), Mumbai - 400066</t>
  </si>
  <si>
    <t>Contact No :- 022-40233596 / 28700110                                                                                                                                                                                                                                                                                                                                                                                                                                                                Email : info@vartinfra.com</t>
  </si>
  <si>
    <t xml:space="preserve">Proforma Invoice </t>
  </si>
  <si>
    <t>To,</t>
  </si>
  <si>
    <t>Simolina Kitchen Pvt. Ltd.</t>
  </si>
  <si>
    <t xml:space="preserve"> </t>
  </si>
  <si>
    <r>
      <rPr>
        <b/>
        <sz val="11"/>
        <rFont val="Calibri"/>
        <family val="2"/>
        <scheme val="minor"/>
      </rPr>
      <t xml:space="preserve">Kindly Attn.:- </t>
    </r>
    <r>
      <rPr>
        <sz val="11"/>
        <rFont val="Calibri"/>
        <family val="2"/>
        <scheme val="minor"/>
      </rPr>
      <t>Mr. Irfaan ji</t>
    </r>
  </si>
  <si>
    <t>Sr. No.</t>
  </si>
  <si>
    <t>Description</t>
  </si>
  <si>
    <t xml:space="preserve">Previous </t>
  </si>
  <si>
    <t>This Bill</t>
  </si>
  <si>
    <t>The Irish House Interior and finishing work RA-5th</t>
  </si>
  <si>
    <t>Job</t>
  </si>
  <si>
    <t>Basic Total</t>
  </si>
  <si>
    <t>Add GST @ 18%</t>
  </si>
  <si>
    <t>Grand Total</t>
  </si>
  <si>
    <t xml:space="preserve">This Bill Amount </t>
  </si>
  <si>
    <t>Work Completion Time Period</t>
  </si>
  <si>
    <t>Material Delivery 1o days from the Date of PO with advance</t>
  </si>
  <si>
    <t>Payment terms :</t>
  </si>
  <si>
    <t>100% Advance with Work order</t>
  </si>
  <si>
    <t>No Retention</t>
  </si>
  <si>
    <t>For VART Infracon Pvt. Ltd.</t>
  </si>
  <si>
    <t>Authorised Signatory</t>
  </si>
  <si>
    <t>kent Elite Ro</t>
  </si>
  <si>
    <t>Total Qty in nos</t>
  </si>
  <si>
    <t>old jeep</t>
  </si>
  <si>
    <t>Outer section rafter top</t>
  </si>
  <si>
    <t>Center section Rafter top</t>
  </si>
  <si>
    <t>Horizontal rafter top</t>
  </si>
  <si>
    <t>Horizontal rafter side 2 top</t>
  </si>
  <si>
    <t>Tapper Horizontal Rafter top</t>
  </si>
  <si>
    <t>Tapper Horizontal Rafter side 2 top</t>
  </si>
  <si>
    <t>Inner small rafter top</t>
  </si>
  <si>
    <t>Inner small rafter side 2 top</t>
  </si>
  <si>
    <t>Total Qty in Rmt</t>
  </si>
  <si>
    <t>Total Qty in Rft</t>
  </si>
  <si>
    <t>Ext-02 Ra-2nd</t>
  </si>
  <si>
    <t>MB Sheet Extra Item -02</t>
  </si>
  <si>
    <t>PRICE COMPARATIVE                                                                                                          RA-2nd</t>
  </si>
  <si>
    <t>TOTAL</t>
  </si>
  <si>
    <t>GST 18%</t>
  </si>
  <si>
    <t>Varation</t>
  </si>
  <si>
    <t xml:space="preserve">                                                                                      PROJECT: IRISH HOUSE, LUCKNOW AIRPORT - TERMINAL-T3                             RA-2nd                       Correction Copy</t>
  </si>
  <si>
    <t>Restricted Qty.</t>
  </si>
  <si>
    <t>PO QTY.</t>
  </si>
  <si>
    <t>PO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</si>
</sst>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Times New Roman"/>
      <family val="1"/>
    </font>
    <font>
      <b/>
      <sz val="8"/>
      <name val="Calibri"/>
      <family val="2"/>
    </font>
    <font>
      <b/>
      <sz val="11"/>
      <color theme="1"/>
      <name val="Arial"/>
      <family val="2"/>
    </font>
    <font>
      <sz val="10"/>
      <color rgb="FF000000"/>
      <name val="Times New Roman"/>
      <family val="1"/>
    </font>
    <font>
      <sz val="8"/>
      <color rgb="FF000000"/>
      <name val="Calibri"/>
      <family val="2"/>
    </font>
    <font>
      <b/>
      <sz val="10"/>
      <color rgb="FF000000"/>
      <name val="Times New Roman"/>
      <family val="1"/>
    </font>
    <font>
      <sz val="12"/>
      <color theme="1"/>
      <name val="Calibri"/>
      <family val="2"/>
      <scheme val="minor"/>
    </font>
    <font>
      <sz val="11"/>
      <name val="Calibri"/>
      <family val="2"/>
      <scheme val="minor"/>
    </font>
    <font>
      <b/>
      <sz val="11"/>
      <name val="Calibri"/>
      <family val="2"/>
      <scheme val="minor"/>
    </font>
    <font>
      <b/>
      <sz val="9"/>
      <name val="Calibri"/>
      <family val="2"/>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sz val="10"/>
      <name val="Helv"/>
      <charset val="204"/>
    </font>
    <font>
      <b/>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s>
  <borders count="6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medium">
        <color auto="1"/>
      </left>
      <right style="thin">
        <color rgb="FF000000"/>
      </right>
      <top style="thin">
        <color rgb="FF000000"/>
      </top>
      <bottom style="thin">
        <color rgb="FF000000"/>
      </bottom>
      <diagonal/>
    </border>
    <border>
      <left/>
      <right style="thin">
        <color auto="1"/>
      </right>
      <top style="thin">
        <color auto="1"/>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top style="medium">
        <color auto="1"/>
      </top>
      <bottom/>
      <diagonal/>
    </border>
    <border>
      <left/>
      <right style="medium">
        <color auto="1"/>
      </right>
      <top style="medium">
        <color auto="1"/>
      </top>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000000"/>
      </left>
      <right style="thin">
        <color rgb="FF000000"/>
      </right>
      <top/>
      <bottom style="thin">
        <color rgb="FF000000"/>
      </bottom>
      <diagonal/>
    </border>
    <border>
      <left/>
      <right style="medium">
        <color auto="1"/>
      </right>
      <top/>
      <bottom style="thin">
        <color rgb="FF000000"/>
      </bottom>
      <diagonal/>
    </border>
    <border>
      <left style="medium">
        <color auto="1"/>
      </left>
      <right style="thin">
        <color rgb="FF000000"/>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rgb="FF000000"/>
      </top>
      <bottom style="thin">
        <color indexed="64"/>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medium">
        <color auto="1"/>
      </right>
      <top style="thin">
        <color rgb="FF000000"/>
      </top>
      <bottom/>
      <diagonal/>
    </border>
    <border>
      <left/>
      <right style="thin">
        <color auto="1"/>
      </right>
      <top style="thin">
        <color auto="1"/>
      </top>
      <bottom style="thin">
        <color auto="1"/>
      </bottom>
      <diagonal/>
    </border>
  </borders>
  <cellStyleXfs count="7">
    <xf numFmtId="0" fontId="0" fillId="0" borderId="0"/>
    <xf numFmtId="0" fontId="4" fillId="0" borderId="0"/>
    <xf numFmtId="43" fontId="7" fillId="0" borderId="0" applyFont="0" applyFill="0" applyBorder="0" applyAlignment="0" applyProtection="0"/>
    <xf numFmtId="0" fontId="10" fillId="0" borderId="0"/>
    <xf numFmtId="0" fontId="1" fillId="0" borderId="0"/>
    <xf numFmtId="0" fontId="1" fillId="0" borderId="0"/>
    <xf numFmtId="0" fontId="22" fillId="0" borderId="0"/>
  </cellStyleXfs>
  <cellXfs count="205">
    <xf numFmtId="0" fontId="0" fillId="0" borderId="0" xfId="0"/>
    <xf numFmtId="0" fontId="4" fillId="0" borderId="0" xfId="1" applyFill="1" applyBorder="1" applyAlignment="1">
      <alignment horizontal="left" vertical="top"/>
    </xf>
    <xf numFmtId="0" fontId="5" fillId="3" borderId="4" xfId="1" applyFont="1" applyFill="1" applyBorder="1" applyAlignment="1">
      <alignment horizontal="center" vertical="top" wrapText="1"/>
    </xf>
    <xf numFmtId="0" fontId="5" fillId="3" borderId="5" xfId="1" applyFont="1" applyFill="1" applyBorder="1" applyAlignment="1">
      <alignment horizontal="center" vertical="top" wrapText="1"/>
    </xf>
    <xf numFmtId="164" fontId="6" fillId="2" borderId="5" xfId="1" applyNumberFormat="1" applyFont="1" applyFill="1" applyBorder="1" applyAlignment="1">
      <alignment horizontal="center" vertical="center" wrapText="1"/>
    </xf>
    <xf numFmtId="164" fontId="6" fillId="2" borderId="5" xfId="2" applyNumberFormat="1" applyFont="1" applyFill="1" applyBorder="1" applyAlignment="1">
      <alignment horizontal="center" vertical="center" wrapText="1"/>
    </xf>
    <xf numFmtId="164" fontId="6" fillId="2" borderId="5" xfId="2" applyNumberFormat="1" applyFont="1" applyFill="1" applyBorder="1" applyAlignment="1">
      <alignment horizontal="center" vertical="center"/>
    </xf>
    <xf numFmtId="164" fontId="6" fillId="2" borderId="6" xfId="2" applyNumberFormat="1" applyFont="1" applyFill="1" applyBorder="1" applyAlignment="1">
      <alignment horizontal="center" vertical="center"/>
    </xf>
    <xf numFmtId="0" fontId="4" fillId="0" borderId="5" xfId="1" applyFill="1" applyBorder="1" applyAlignment="1">
      <alignment horizontal="left" vertical="top"/>
    </xf>
    <xf numFmtId="0" fontId="1" fillId="0" borderId="4" xfId="1" applyFont="1" applyFill="1" applyBorder="1" applyAlignment="1"/>
    <xf numFmtId="0" fontId="1" fillId="0" borderId="5" xfId="1" applyFont="1" applyFill="1" applyBorder="1" applyAlignment="1"/>
    <xf numFmtId="0" fontId="3" fillId="0" borderId="4" xfId="1" applyFont="1" applyFill="1" applyBorder="1" applyAlignment="1"/>
    <xf numFmtId="0" fontId="3" fillId="0" borderId="5" xfId="1" applyFont="1" applyFill="1" applyBorder="1" applyAlignment="1"/>
    <xf numFmtId="0" fontId="3" fillId="0" borderId="9" xfId="1" applyFont="1" applyFill="1" applyBorder="1" applyAlignment="1"/>
    <xf numFmtId="0" fontId="3" fillId="0" borderId="10" xfId="1" applyFont="1" applyFill="1" applyBorder="1" applyAlignment="1"/>
    <xf numFmtId="0" fontId="4" fillId="0" borderId="13" xfId="1" applyFill="1" applyBorder="1" applyAlignment="1">
      <alignment horizontal="left" vertical="top"/>
    </xf>
    <xf numFmtId="0" fontId="4" fillId="2" borderId="5" xfId="1" applyFill="1" applyBorder="1" applyAlignment="1">
      <alignment horizontal="center" vertical="center" wrapText="1"/>
    </xf>
    <xf numFmtId="0" fontId="4" fillId="2" borderId="13" xfId="1" applyFill="1" applyBorder="1" applyAlignment="1">
      <alignment horizontal="center" vertical="center" wrapText="1"/>
    </xf>
    <xf numFmtId="0" fontId="7" fillId="0" borderId="5" xfId="4" applyFont="1" applyFill="1" applyBorder="1" applyAlignment="1"/>
    <xf numFmtId="0" fontId="7" fillId="0" borderId="5" xfId="4" applyFont="1" applyFill="1" applyBorder="1" applyAlignment="1">
      <alignment horizontal="center" vertical="center"/>
    </xf>
    <xf numFmtId="2" fontId="7" fillId="0" borderId="5" xfId="4" applyNumberFormat="1" applyFont="1" applyFill="1" applyBorder="1" applyAlignment="1">
      <alignment horizontal="center" vertical="center"/>
    </xf>
    <xf numFmtId="0" fontId="7" fillId="0" borderId="6" xfId="4" applyFont="1" applyFill="1" applyBorder="1" applyAlignment="1">
      <alignment horizontal="left" vertical="top"/>
    </xf>
    <xf numFmtId="0" fontId="4" fillId="0" borderId="5" xfId="1" applyBorder="1"/>
    <xf numFmtId="0" fontId="4" fillId="2" borderId="5" xfId="1" applyFill="1" applyBorder="1" applyAlignment="1">
      <alignment horizontal="center" vertical="center"/>
    </xf>
    <xf numFmtId="0" fontId="4" fillId="0" borderId="5" xfId="1" applyBorder="1" applyAlignment="1">
      <alignment horizontal="center" vertical="center"/>
    </xf>
    <xf numFmtId="2" fontId="4" fillId="0" borderId="5" xfId="1" applyNumberFormat="1" applyBorder="1" applyAlignment="1">
      <alignment horizontal="center" vertical="center"/>
    </xf>
    <xf numFmtId="0" fontId="7" fillId="0" borderId="5" xfId="1" applyFont="1" applyBorder="1"/>
    <xf numFmtId="2" fontId="7" fillId="0" borderId="7" xfId="4" applyNumberFormat="1" applyFont="1" applyFill="1" applyBorder="1" applyAlignment="1">
      <alignment horizontal="center" vertical="center"/>
    </xf>
    <xf numFmtId="0" fontId="3" fillId="0" borderId="1" xfId="4" applyFont="1" applyFill="1" applyBorder="1" applyAlignment="1"/>
    <xf numFmtId="0" fontId="3" fillId="0" borderId="2" xfId="4" applyFont="1" applyFill="1" applyBorder="1" applyAlignment="1"/>
    <xf numFmtId="0" fontId="3" fillId="0" borderId="2" xfId="4" applyFont="1" applyFill="1" applyBorder="1" applyAlignment="1">
      <alignment horizontal="center" vertical="center"/>
    </xf>
    <xf numFmtId="0" fontId="7" fillId="0" borderId="2" xfId="4" applyFont="1" applyFill="1" applyBorder="1" applyAlignment="1">
      <alignment horizontal="left" vertical="top"/>
    </xf>
    <xf numFmtId="2" fontId="9" fillId="0" borderId="2" xfId="4" applyNumberFormat="1" applyFont="1" applyFill="1" applyBorder="1" applyAlignment="1">
      <alignment horizontal="center" vertical="center"/>
    </xf>
    <xf numFmtId="0" fontId="7" fillId="0" borderId="3" xfId="4" applyFont="1" applyFill="1" applyBorder="1" applyAlignment="1">
      <alignment horizontal="left" vertical="top"/>
    </xf>
    <xf numFmtId="0" fontId="3" fillId="0" borderId="4" xfId="4" applyFont="1" applyFill="1" applyBorder="1" applyAlignment="1"/>
    <xf numFmtId="0" fontId="3" fillId="0" borderId="5" xfId="4" applyFont="1" applyFill="1" applyBorder="1" applyAlignment="1"/>
    <xf numFmtId="0" fontId="3" fillId="0" borderId="5" xfId="4" applyFont="1" applyFill="1" applyBorder="1" applyAlignment="1">
      <alignment horizontal="center" vertical="center"/>
    </xf>
    <xf numFmtId="0" fontId="9" fillId="0" borderId="5" xfId="4" applyFont="1" applyFill="1" applyBorder="1" applyAlignment="1">
      <alignment horizontal="left" vertical="top"/>
    </xf>
    <xf numFmtId="2" fontId="9" fillId="0" borderId="5" xfId="4" applyNumberFormat="1" applyFont="1" applyFill="1" applyBorder="1" applyAlignment="1">
      <alignment horizontal="center" vertical="center"/>
    </xf>
    <xf numFmtId="0" fontId="3" fillId="0" borderId="9" xfId="4" applyFont="1" applyFill="1" applyBorder="1" applyAlignment="1"/>
    <xf numFmtId="0" fontId="3" fillId="0" borderId="10" xfId="4" applyFont="1" applyFill="1" applyBorder="1" applyAlignment="1"/>
    <xf numFmtId="0" fontId="3" fillId="0" borderId="10" xfId="4" applyFont="1" applyFill="1" applyBorder="1" applyAlignment="1">
      <alignment horizontal="center" vertical="center"/>
    </xf>
    <xf numFmtId="0" fontId="9" fillId="0" borderId="10" xfId="4" applyFont="1" applyFill="1" applyBorder="1" applyAlignment="1">
      <alignment horizontal="left" vertical="top"/>
    </xf>
    <xf numFmtId="2" fontId="9" fillId="0" borderId="10" xfId="4" applyNumberFormat="1" applyFont="1" applyFill="1" applyBorder="1" applyAlignment="1">
      <alignment horizontal="center" vertical="center"/>
    </xf>
    <xf numFmtId="0" fontId="7" fillId="0" borderId="11" xfId="4" applyFont="1" applyFill="1" applyBorder="1" applyAlignment="1">
      <alignment horizontal="left" vertical="top"/>
    </xf>
    <xf numFmtId="0" fontId="7" fillId="0" borderId="12" xfId="4" applyFont="1" applyFill="1" applyBorder="1" applyAlignment="1"/>
    <xf numFmtId="0" fontId="7" fillId="0" borderId="15" xfId="4" applyFont="1" applyFill="1" applyBorder="1" applyAlignment="1"/>
    <xf numFmtId="0" fontId="7" fillId="0" borderId="7" xfId="4" applyFont="1" applyFill="1" applyBorder="1" applyAlignment="1"/>
    <xf numFmtId="0" fontId="7" fillId="0" borderId="7" xfId="4" applyFont="1" applyFill="1" applyBorder="1" applyAlignment="1">
      <alignment horizontal="center" vertical="center"/>
    </xf>
    <xf numFmtId="0" fontId="7" fillId="0" borderId="8" xfId="4" applyFont="1" applyFill="1" applyBorder="1" applyAlignment="1">
      <alignment horizontal="left" vertical="top"/>
    </xf>
    <xf numFmtId="0" fontId="1" fillId="0" borderId="5" xfId="1" applyFont="1" applyBorder="1" applyAlignment="1">
      <alignment horizontal="center" vertical="center"/>
    </xf>
    <xf numFmtId="2" fontId="1" fillId="0" borderId="5" xfId="1" applyNumberFormat="1" applyFont="1" applyBorder="1" applyAlignment="1">
      <alignment horizontal="center" vertical="center"/>
    </xf>
    <xf numFmtId="0" fontId="4" fillId="2" borderId="0" xfId="1" applyFill="1" applyBorder="1" applyAlignment="1">
      <alignment horizontal="center" vertical="center"/>
    </xf>
    <xf numFmtId="0" fontId="4" fillId="2" borderId="7" xfId="1" applyFill="1" applyBorder="1" applyAlignment="1">
      <alignment horizontal="left" wrapText="1"/>
    </xf>
    <xf numFmtId="0" fontId="4" fillId="2" borderId="7" xfId="1" applyFill="1" applyBorder="1" applyAlignment="1">
      <alignment horizontal="center" vertical="center" wrapText="1"/>
    </xf>
    <xf numFmtId="0" fontId="4" fillId="2" borderId="5" xfId="1" applyFill="1" applyBorder="1" applyAlignment="1">
      <alignment horizontal="left" wrapText="1"/>
    </xf>
    <xf numFmtId="0" fontId="4" fillId="2" borderId="13" xfId="1" applyFill="1" applyBorder="1" applyAlignment="1">
      <alignment horizontal="left" wrapText="1"/>
    </xf>
    <xf numFmtId="0" fontId="4" fillId="2" borderId="13" xfId="1" applyFill="1" applyBorder="1" applyAlignment="1">
      <alignment horizontal="center" vertical="center"/>
    </xf>
    <xf numFmtId="0" fontId="3" fillId="0" borderId="19" xfId="4" applyFont="1" applyFill="1" applyBorder="1" applyAlignment="1"/>
    <xf numFmtId="0" fontId="3" fillId="0" borderId="7" xfId="4" applyFont="1" applyFill="1" applyBorder="1" applyAlignment="1"/>
    <xf numFmtId="0" fontId="3" fillId="0" borderId="7" xfId="4" applyFont="1" applyFill="1" applyBorder="1" applyAlignment="1">
      <alignment horizontal="center" vertical="center"/>
    </xf>
    <xf numFmtId="0" fontId="9" fillId="0" borderId="7" xfId="4" applyFont="1" applyFill="1" applyBorder="1" applyAlignment="1">
      <alignment horizontal="left" vertical="top"/>
    </xf>
    <xf numFmtId="2" fontId="9" fillId="0" borderId="7" xfId="4" applyNumberFormat="1" applyFont="1" applyFill="1" applyBorder="1" applyAlignment="1">
      <alignment horizontal="center" vertical="center"/>
    </xf>
    <xf numFmtId="0" fontId="7" fillId="0" borderId="16" xfId="4" applyFont="1" applyFill="1" applyBorder="1" applyAlignment="1">
      <alignment horizontal="left" vertical="top"/>
    </xf>
    <xf numFmtId="0" fontId="7" fillId="0" borderId="5" xfId="1" applyFont="1" applyBorder="1" applyAlignment="1">
      <alignment horizontal="center" vertical="center"/>
    </xf>
    <xf numFmtId="0" fontId="5" fillId="5" borderId="29" xfId="1" applyFont="1" applyFill="1" applyBorder="1" applyAlignment="1">
      <alignment vertical="top" wrapText="1"/>
    </xf>
    <xf numFmtId="0" fontId="5" fillId="2" borderId="18" xfId="1" applyFont="1" applyFill="1" applyBorder="1" applyAlignment="1">
      <alignment horizontal="center" vertical="top" wrapText="1"/>
    </xf>
    <xf numFmtId="0" fontId="5" fillId="2" borderId="14" xfId="1" applyFont="1" applyFill="1" applyBorder="1" applyAlignment="1">
      <alignment horizontal="center" vertical="top" wrapText="1"/>
    </xf>
    <xf numFmtId="0" fontId="5" fillId="2" borderId="14" xfId="1" applyFont="1" applyFill="1" applyBorder="1" applyAlignment="1">
      <alignment horizontal="left" vertical="top" wrapText="1" indent="1"/>
    </xf>
    <xf numFmtId="0" fontId="5" fillId="2" borderId="30" xfId="1" applyFont="1" applyFill="1" applyBorder="1" applyAlignment="1">
      <alignment horizontal="left" vertical="top" wrapText="1" indent="1"/>
    </xf>
    <xf numFmtId="0" fontId="5" fillId="2" borderId="31" xfId="1" applyFont="1" applyFill="1" applyBorder="1" applyAlignment="1">
      <alignment vertical="top" wrapText="1"/>
    </xf>
    <xf numFmtId="2" fontId="4" fillId="0" borderId="0" xfId="1" applyNumberFormat="1" applyFill="1" applyBorder="1" applyAlignment="1">
      <alignment horizontal="left" vertical="top"/>
    </xf>
    <xf numFmtId="0" fontId="4" fillId="2" borderId="17" xfId="1" applyFill="1" applyBorder="1" applyAlignment="1">
      <alignment horizontal="left" wrapText="1"/>
    </xf>
    <xf numFmtId="2" fontId="4" fillId="2" borderId="17" xfId="1" applyNumberFormat="1" applyFill="1" applyBorder="1" applyAlignment="1">
      <alignment horizontal="left" wrapText="1"/>
    </xf>
    <xf numFmtId="2" fontId="8" fillId="2" borderId="17" xfId="1" applyNumberFormat="1" applyFont="1" applyFill="1" applyBorder="1" applyAlignment="1">
      <alignment horizontal="right" vertical="center" shrinkToFit="1"/>
    </xf>
    <xf numFmtId="0" fontId="4" fillId="2" borderId="32" xfId="1" applyFill="1" applyBorder="1" applyAlignment="1">
      <alignment horizontal="left" wrapText="1"/>
    </xf>
    <xf numFmtId="0" fontId="4" fillId="2" borderId="0" xfId="1" applyFill="1" applyBorder="1" applyAlignment="1">
      <alignment horizontal="left" vertical="top" wrapText="1"/>
    </xf>
    <xf numFmtId="2" fontId="4" fillId="2" borderId="5" xfId="1" applyNumberFormat="1" applyFill="1" applyBorder="1" applyAlignment="1">
      <alignment horizontal="center" vertical="center" wrapText="1"/>
    </xf>
    <xf numFmtId="2" fontId="8" fillId="2" borderId="17" xfId="1" applyNumberFormat="1" applyFont="1" applyFill="1" applyBorder="1" applyAlignment="1">
      <alignment horizontal="center" vertical="center" shrinkToFit="1"/>
    </xf>
    <xf numFmtId="0" fontId="15" fillId="0" borderId="0" xfId="5" applyFont="1" applyAlignment="1">
      <alignment vertical="center"/>
    </xf>
    <xf numFmtId="0" fontId="17" fillId="0" borderId="0" xfId="5" applyFont="1" applyAlignment="1">
      <alignment vertical="center"/>
    </xf>
    <xf numFmtId="0" fontId="19" fillId="0" borderId="0" xfId="5" applyFont="1" applyAlignment="1">
      <alignment vertical="center"/>
    </xf>
    <xf numFmtId="0" fontId="21" fillId="0" borderId="0" xfId="5" applyFont="1" applyAlignment="1">
      <alignment vertical="center"/>
    </xf>
    <xf numFmtId="0" fontId="12" fillId="0" borderId="34" xfId="1" applyFont="1" applyFill="1" applyBorder="1" applyAlignment="1">
      <alignment horizontal="center" vertical="top" wrapText="1"/>
    </xf>
    <xf numFmtId="0" fontId="12" fillId="0" borderId="35" xfId="1" applyFont="1" applyBorder="1" applyAlignment="1">
      <alignment horizontal="justify" vertical="top" wrapText="1"/>
    </xf>
    <xf numFmtId="0" fontId="11" fillId="0" borderId="0" xfId="5" applyFont="1" applyAlignment="1">
      <alignment vertical="center"/>
    </xf>
    <xf numFmtId="0" fontId="12" fillId="0" borderId="37" xfId="1" applyFont="1" applyFill="1" applyBorder="1" applyAlignment="1">
      <alignment horizontal="center" vertical="top" wrapText="1"/>
    </xf>
    <xf numFmtId="0" fontId="11" fillId="0" borderId="38" xfId="1" applyFont="1" applyFill="1" applyBorder="1" applyAlignment="1">
      <alignment horizontal="left" vertical="center" wrapText="1"/>
    </xf>
    <xf numFmtId="0" fontId="12" fillId="0" borderId="43" xfId="1" applyFont="1" applyFill="1" applyBorder="1" applyAlignment="1">
      <alignment horizontal="center" vertical="top" wrapText="1"/>
    </xf>
    <xf numFmtId="0" fontId="12" fillId="0" borderId="44" xfId="1" applyFont="1" applyFill="1" applyBorder="1" applyAlignment="1">
      <alignment horizontal="center" vertical="top" wrapText="1"/>
    </xf>
    <xf numFmtId="0" fontId="12" fillId="0" borderId="49" xfId="1" applyFont="1" applyFill="1" applyBorder="1" applyAlignment="1">
      <alignment horizontal="center" vertical="center" wrapText="1"/>
    </xf>
    <xf numFmtId="0" fontId="12" fillId="0" borderId="50" xfId="1" applyFont="1" applyFill="1" applyBorder="1" applyAlignment="1">
      <alignment horizontal="center" vertical="center" wrapText="1"/>
    </xf>
    <xf numFmtId="43" fontId="12" fillId="0" borderId="51" xfId="2" applyFont="1" applyBorder="1" applyAlignment="1">
      <alignment horizontal="center" vertical="center" wrapText="1"/>
    </xf>
    <xf numFmtId="0" fontId="11" fillId="0" borderId="0" xfId="6" applyFont="1" applyAlignment="1">
      <alignment horizontal="center" vertical="center" wrapText="1"/>
    </xf>
    <xf numFmtId="0" fontId="1" fillId="0" borderId="34" xfId="1" applyFont="1" applyFill="1" applyBorder="1" applyAlignment="1"/>
    <xf numFmtId="0" fontId="1" fillId="0" borderId="35" xfId="1" applyFont="1" applyFill="1" applyBorder="1" applyAlignment="1"/>
    <xf numFmtId="43" fontId="1" fillId="0" borderId="36" xfId="2" applyFont="1" applyBorder="1"/>
    <xf numFmtId="0" fontId="1" fillId="0" borderId="0" xfId="1" applyFont="1" applyFill="1" applyAlignment="1"/>
    <xf numFmtId="0" fontId="1" fillId="0" borderId="52" xfId="1" applyFont="1" applyFill="1" applyBorder="1" applyAlignment="1">
      <alignment horizontal="center" vertical="center"/>
    </xf>
    <xf numFmtId="0" fontId="1" fillId="0" borderId="53" xfId="1" applyFont="1" applyFill="1" applyBorder="1" applyAlignment="1">
      <alignment horizontal="left" vertical="center" wrapText="1"/>
    </xf>
    <xf numFmtId="0" fontId="1" fillId="0" borderId="38" xfId="1" applyFont="1" applyFill="1" applyBorder="1" applyAlignment="1">
      <alignment horizontal="center" vertical="center"/>
    </xf>
    <xf numFmtId="2" fontId="1" fillId="0" borderId="38" xfId="1" applyNumberFormat="1" applyFont="1" applyFill="1" applyBorder="1" applyAlignment="1">
      <alignment horizontal="center" vertical="center"/>
    </xf>
    <xf numFmtId="43" fontId="1" fillId="0" borderId="38" xfId="2" applyFont="1" applyBorder="1" applyAlignment="1">
      <alignment horizontal="center" vertical="center"/>
    </xf>
    <xf numFmtId="43" fontId="1" fillId="0" borderId="54" xfId="2" applyFont="1" applyBorder="1" applyAlignment="1">
      <alignment horizontal="center" vertical="center"/>
    </xf>
    <xf numFmtId="0" fontId="1" fillId="0" borderId="53" xfId="1" applyFont="1" applyFill="1" applyBorder="1" applyAlignment="1">
      <alignment wrapText="1"/>
    </xf>
    <xf numFmtId="0" fontId="1" fillId="0" borderId="53" xfId="1" applyFont="1" applyFill="1" applyBorder="1" applyAlignment="1"/>
    <xf numFmtId="43" fontId="1" fillId="0" borderId="55" xfId="2" applyFont="1" applyBorder="1"/>
    <xf numFmtId="0" fontId="1" fillId="0" borderId="37" xfId="1" applyFont="1" applyFill="1" applyBorder="1" applyAlignment="1">
      <alignment horizontal="center" vertical="center"/>
    </xf>
    <xf numFmtId="0" fontId="1" fillId="0" borderId="38" xfId="1" applyFont="1" applyFill="1" applyBorder="1" applyAlignment="1">
      <alignment horizontal="justify" vertical="center" wrapText="1"/>
    </xf>
    <xf numFmtId="0" fontId="1" fillId="0" borderId="38" xfId="1" applyFont="1" applyFill="1" applyBorder="1" applyAlignment="1">
      <alignment horizontal="left" vertical="center" wrapText="1"/>
    </xf>
    <xf numFmtId="0" fontId="1" fillId="0" borderId="38" xfId="1" applyFont="1" applyFill="1" applyBorder="1" applyAlignment="1">
      <alignment horizontal="left"/>
    </xf>
    <xf numFmtId="0" fontId="1" fillId="0" borderId="38" xfId="1" applyFont="1" applyFill="1" applyBorder="1" applyAlignment="1">
      <alignment horizontal="center"/>
    </xf>
    <xf numFmtId="43" fontId="1" fillId="0" borderId="38" xfId="2" applyFont="1" applyBorder="1" applyAlignment="1">
      <alignment horizontal="center"/>
    </xf>
    <xf numFmtId="43" fontId="1" fillId="0" borderId="54" xfId="2" applyFont="1" applyBorder="1" applyAlignment="1">
      <alignment horizontal="center"/>
    </xf>
    <xf numFmtId="0" fontId="1" fillId="0" borderId="37" xfId="1" applyFont="1" applyFill="1" applyBorder="1" applyAlignment="1"/>
    <xf numFmtId="0" fontId="1" fillId="0" borderId="38" xfId="1" applyFont="1" applyFill="1" applyBorder="1" applyAlignment="1"/>
    <xf numFmtId="43" fontId="1" fillId="0" borderId="54" xfId="2" applyFont="1" applyBorder="1"/>
    <xf numFmtId="0" fontId="2" fillId="0" borderId="38" xfId="1" applyFont="1" applyFill="1" applyBorder="1" applyAlignment="1"/>
    <xf numFmtId="0" fontId="3" fillId="0" borderId="37" xfId="1" applyFont="1" applyFill="1" applyBorder="1" applyAlignment="1"/>
    <xf numFmtId="0" fontId="3" fillId="0" borderId="38" xfId="1" applyFont="1" applyFill="1" applyBorder="1" applyAlignment="1"/>
    <xf numFmtId="0" fontId="3" fillId="0" borderId="38" xfId="1" applyFont="1" applyFill="1" applyBorder="1" applyAlignment="1">
      <alignment horizontal="right"/>
    </xf>
    <xf numFmtId="43" fontId="3" fillId="0" borderId="54" xfId="2" applyFont="1" applyBorder="1"/>
    <xf numFmtId="0" fontId="3" fillId="0" borderId="0" xfId="1" applyFont="1" applyFill="1" applyAlignment="1"/>
    <xf numFmtId="0" fontId="1" fillId="0" borderId="56" xfId="1" applyFont="1" applyFill="1" applyBorder="1" applyAlignment="1"/>
    <xf numFmtId="0" fontId="1" fillId="0" borderId="41" xfId="1" applyFont="1" applyFill="1" applyBorder="1" applyAlignment="1"/>
    <xf numFmtId="0" fontId="1" fillId="0" borderId="41" xfId="1" applyFont="1" applyFill="1" applyBorder="1" applyAlignment="1">
      <alignment horizontal="right"/>
    </xf>
    <xf numFmtId="43" fontId="1" fillId="0" borderId="42" xfId="2" applyFont="1" applyBorder="1"/>
    <xf numFmtId="0" fontId="1" fillId="0" borderId="1" xfId="1" applyFont="1" applyFill="1" applyBorder="1" applyAlignment="1"/>
    <xf numFmtId="0" fontId="1" fillId="0" borderId="2" xfId="1" applyFont="1" applyFill="1" applyBorder="1" applyAlignment="1"/>
    <xf numFmtId="0" fontId="1" fillId="0" borderId="2" xfId="1" applyFont="1" applyFill="1" applyBorder="1" applyAlignment="1">
      <alignment horizontal="right"/>
    </xf>
    <xf numFmtId="43" fontId="1" fillId="0" borderId="3" xfId="2" applyFont="1" applyBorder="1"/>
    <xf numFmtId="0" fontId="3" fillId="0" borderId="5" xfId="1" applyFont="1" applyFill="1" applyBorder="1" applyAlignment="1">
      <alignment horizontal="center"/>
    </xf>
    <xf numFmtId="43" fontId="3" fillId="0" borderId="5" xfId="2" applyFont="1" applyBorder="1"/>
    <xf numFmtId="43" fontId="3" fillId="0" borderId="6" xfId="2" applyFont="1" applyBorder="1"/>
    <xf numFmtId="0" fontId="1" fillId="0" borderId="5" xfId="1" applyFont="1" applyFill="1" applyBorder="1" applyAlignment="1">
      <alignment horizontal="center"/>
    </xf>
    <xf numFmtId="43" fontId="1" fillId="0" borderId="5" xfId="2" applyFont="1" applyBorder="1"/>
    <xf numFmtId="43" fontId="1" fillId="0" borderId="6" xfId="2" applyFont="1" applyBorder="1"/>
    <xf numFmtId="0" fontId="3" fillId="0" borderId="10" xfId="1" applyFont="1" applyFill="1" applyBorder="1" applyAlignment="1">
      <alignment horizontal="center"/>
    </xf>
    <xf numFmtId="43" fontId="3" fillId="0" borderId="10" xfId="2" applyFont="1" applyBorder="1"/>
    <xf numFmtId="43" fontId="3" fillId="0" borderId="11" xfId="2" applyFont="1" applyBorder="1"/>
    <xf numFmtId="0" fontId="23" fillId="0" borderId="0" xfId="1" applyFont="1" applyFill="1" applyAlignment="1"/>
    <xf numFmtId="43" fontId="1" fillId="0" borderId="0" xfId="2" applyFont="1"/>
    <xf numFmtId="0" fontId="2" fillId="0" borderId="0" xfId="1" applyFont="1" applyFill="1" applyAlignment="1"/>
    <xf numFmtId="0" fontId="4" fillId="2" borderId="5" xfId="1" applyFill="1" applyBorder="1" applyAlignment="1">
      <alignment horizontal="left" vertical="top" wrapText="1"/>
    </xf>
    <xf numFmtId="0" fontId="4" fillId="2" borderId="57" xfId="1" applyFill="1" applyBorder="1" applyAlignment="1">
      <alignment horizontal="center" vertical="center" wrapText="1"/>
    </xf>
    <xf numFmtId="0" fontId="4" fillId="0" borderId="58" xfId="1" applyFill="1" applyBorder="1" applyAlignment="1">
      <alignment horizontal="left" vertical="top"/>
    </xf>
    <xf numFmtId="0" fontId="5" fillId="5" borderId="28" xfId="1" applyFont="1" applyFill="1" applyBorder="1" applyAlignment="1">
      <alignment horizontal="center" vertical="top" wrapText="1"/>
    </xf>
    <xf numFmtId="0" fontId="5" fillId="5" borderId="59" xfId="1" applyFont="1" applyFill="1" applyBorder="1" applyAlignment="1">
      <alignment horizontal="center" vertical="top" wrapText="1"/>
    </xf>
    <xf numFmtId="0" fontId="9" fillId="6" borderId="5" xfId="1" applyFont="1" applyFill="1" applyBorder="1" applyAlignment="1">
      <alignment horizontal="left" wrapText="1"/>
    </xf>
    <xf numFmtId="0" fontId="13" fillId="6" borderId="5" xfId="1" applyFont="1" applyFill="1" applyBorder="1" applyAlignment="1">
      <alignment horizontal="left" vertical="top" wrapText="1"/>
    </xf>
    <xf numFmtId="2" fontId="9" fillId="6" borderId="5" xfId="1" applyNumberFormat="1" applyFont="1" applyFill="1" applyBorder="1" applyAlignment="1">
      <alignment horizontal="center" vertical="center" wrapText="1"/>
    </xf>
    <xf numFmtId="0" fontId="9" fillId="6" borderId="1" xfId="1" applyFont="1" applyFill="1" applyBorder="1" applyAlignment="1">
      <alignment horizontal="left" wrapText="1"/>
    </xf>
    <xf numFmtId="0" fontId="13" fillId="6" borderId="2" xfId="1" applyFont="1" applyFill="1" applyBorder="1" applyAlignment="1">
      <alignment horizontal="left" vertical="top" wrapText="1"/>
    </xf>
    <xf numFmtId="0" fontId="9" fillId="6" borderId="2" xfId="1" applyFont="1" applyFill="1" applyBorder="1" applyAlignment="1">
      <alignment horizontal="left" wrapText="1"/>
    </xf>
    <xf numFmtId="2" fontId="9" fillId="6" borderId="2" xfId="1" applyNumberFormat="1" applyFont="1" applyFill="1" applyBorder="1" applyAlignment="1">
      <alignment horizontal="center" vertical="center" wrapText="1"/>
    </xf>
    <xf numFmtId="0" fontId="5" fillId="6" borderId="3" xfId="1" applyFont="1" applyFill="1" applyBorder="1" applyAlignment="1">
      <alignment horizontal="right" vertical="top" wrapText="1"/>
    </xf>
    <xf numFmtId="0" fontId="9" fillId="6" borderId="4" xfId="1" applyFont="1" applyFill="1" applyBorder="1" applyAlignment="1">
      <alignment horizontal="left" wrapText="1"/>
    </xf>
    <xf numFmtId="0" fontId="5" fillId="6" borderId="6" xfId="1" applyFont="1" applyFill="1" applyBorder="1" applyAlignment="1">
      <alignment horizontal="right" vertical="top" wrapText="1"/>
    </xf>
    <xf numFmtId="0" fontId="9" fillId="6" borderId="9" xfId="1" applyFont="1" applyFill="1" applyBorder="1" applyAlignment="1">
      <alignment horizontal="left" wrapText="1"/>
    </xf>
    <xf numFmtId="0" fontId="13" fillId="6" borderId="10" xfId="1" applyFont="1" applyFill="1" applyBorder="1" applyAlignment="1">
      <alignment horizontal="left" vertical="top" wrapText="1"/>
    </xf>
    <xf numFmtId="0" fontId="9" fillId="6" borderId="10" xfId="1" applyFont="1" applyFill="1" applyBorder="1" applyAlignment="1">
      <alignment horizontal="left" wrapText="1"/>
    </xf>
    <xf numFmtId="2" fontId="9" fillId="6" borderId="10" xfId="1" applyNumberFormat="1" applyFont="1" applyFill="1" applyBorder="1" applyAlignment="1">
      <alignment horizontal="center" vertical="center" wrapText="1"/>
    </xf>
    <xf numFmtId="0" fontId="5" fillId="6" borderId="11" xfId="1" applyFont="1" applyFill="1" applyBorder="1" applyAlignment="1">
      <alignment horizontal="right" vertical="top" wrapText="1"/>
    </xf>
    <xf numFmtId="2" fontId="4" fillId="2" borderId="60" xfId="1" applyNumberFormat="1" applyFill="1" applyBorder="1" applyAlignment="1">
      <alignment horizontal="left" wrapText="1"/>
    </xf>
    <xf numFmtId="0" fontId="4" fillId="2" borderId="61" xfId="1" applyFill="1" applyBorder="1" applyAlignment="1">
      <alignment horizontal="left" wrapText="1"/>
    </xf>
    <xf numFmtId="2" fontId="8" fillId="2" borderId="60" xfId="1" applyNumberFormat="1" applyFont="1" applyFill="1" applyBorder="1" applyAlignment="1">
      <alignment horizontal="center" vertical="center" shrinkToFit="1"/>
    </xf>
    <xf numFmtId="0" fontId="5" fillId="2" borderId="62" xfId="1" applyFont="1" applyFill="1" applyBorder="1" applyAlignment="1">
      <alignment horizontal="right" vertical="top" wrapText="1"/>
    </xf>
    <xf numFmtId="0" fontId="4" fillId="2" borderId="63" xfId="1" applyFill="1" applyBorder="1" applyAlignment="1">
      <alignment horizontal="left" wrapText="1"/>
    </xf>
    <xf numFmtId="0" fontId="5" fillId="2" borderId="0" xfId="1" applyFont="1" applyFill="1" applyBorder="1" applyAlignment="1">
      <alignment horizontal="left" vertical="top" wrapText="1" indent="1"/>
    </xf>
    <xf numFmtId="2" fontId="4" fillId="2" borderId="5" xfId="1" applyNumberFormat="1" applyFill="1" applyBorder="1" applyAlignment="1">
      <alignment horizontal="left" wrapText="1"/>
    </xf>
    <xf numFmtId="2" fontId="8" fillId="2" borderId="5" xfId="1" applyNumberFormat="1" applyFont="1" applyFill="1" applyBorder="1" applyAlignment="1">
      <alignment horizontal="center" vertical="center" shrinkToFit="1"/>
    </xf>
    <xf numFmtId="0" fontId="20" fillId="4" borderId="26" xfId="1" applyFont="1" applyFill="1" applyBorder="1" applyAlignment="1">
      <alignment horizontal="center"/>
    </xf>
    <xf numFmtId="0" fontId="20" fillId="4" borderId="27" xfId="1" applyFont="1" applyFill="1" applyBorder="1" applyAlignment="1">
      <alignment horizontal="center"/>
    </xf>
    <xf numFmtId="0" fontId="20" fillId="4" borderId="28" xfId="1" applyFont="1" applyFill="1" applyBorder="1" applyAlignment="1">
      <alignment horizontal="center"/>
    </xf>
    <xf numFmtId="0" fontId="14" fillId="0" borderId="0" xfId="1" applyFont="1" applyFill="1" applyAlignment="1">
      <alignment horizontal="right" vertical="center"/>
    </xf>
    <xf numFmtId="0" fontId="16" fillId="0" borderId="0" xfId="1" applyFont="1" applyFill="1" applyAlignment="1">
      <alignment horizontal="right" vertical="center"/>
    </xf>
    <xf numFmtId="0" fontId="18" fillId="0" borderId="0" xfId="1" applyFont="1" applyFill="1" applyAlignment="1">
      <alignment horizontal="right" vertical="center"/>
    </xf>
    <xf numFmtId="0" fontId="19" fillId="0" borderId="0" xfId="1" applyFont="1" applyFill="1" applyAlignment="1">
      <alignment horizontal="right" vertical="center"/>
    </xf>
    <xf numFmtId="0" fontId="19" fillId="0" borderId="33" xfId="1" applyFont="1" applyFill="1" applyBorder="1" applyAlignment="1">
      <alignment horizontal="right" vertical="center" wrapText="1"/>
    </xf>
    <xf numFmtId="0" fontId="12" fillId="0" borderId="35" xfId="1" applyFont="1" applyFill="1" applyBorder="1" applyAlignment="1">
      <alignment horizontal="center" vertical="center"/>
    </xf>
    <xf numFmtId="14" fontId="12" fillId="0" borderId="35" xfId="1" applyNumberFormat="1" applyFont="1" applyFill="1" applyBorder="1" applyAlignment="1">
      <alignment horizontal="center" vertical="center" wrapText="1"/>
    </xf>
    <xf numFmtId="14" fontId="12" fillId="0" borderId="36" xfId="1" applyNumberFormat="1" applyFont="1" applyFill="1" applyBorder="1" applyAlignment="1">
      <alignment horizontal="center" vertical="center" wrapText="1"/>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6" xfId="1" applyFont="1" applyFill="1" applyBorder="1" applyAlignment="1">
      <alignment horizontal="center" vertical="center"/>
    </xf>
    <xf numFmtId="0" fontId="11" fillId="0" borderId="41" xfId="1" applyFont="1" applyFill="1" applyBorder="1" applyAlignment="1">
      <alignment horizontal="center" vertical="center" wrapText="1"/>
    </xf>
    <xf numFmtId="0" fontId="11" fillId="0" borderId="47" xfId="1" applyFont="1" applyFill="1" applyBorder="1" applyAlignment="1">
      <alignment horizontal="center" vertical="center" wrapText="1"/>
    </xf>
    <xf numFmtId="43" fontId="12" fillId="0" borderId="42" xfId="2" applyFont="1" applyBorder="1" applyAlignment="1">
      <alignment horizontal="center" vertical="center" wrapText="1"/>
    </xf>
    <xf numFmtId="43" fontId="12" fillId="0" borderId="48" xfId="2" applyFont="1" applyBorder="1" applyAlignment="1">
      <alignment horizontal="center" vertical="center" wrapText="1"/>
    </xf>
    <xf numFmtId="0" fontId="5" fillId="5" borderId="20" xfId="1" applyFont="1" applyFill="1" applyBorder="1" applyAlignment="1">
      <alignment horizontal="center" vertical="top" wrapText="1"/>
    </xf>
    <xf numFmtId="0" fontId="5" fillId="5" borderId="21" xfId="1" applyFont="1" applyFill="1" applyBorder="1" applyAlignment="1">
      <alignment horizontal="center" vertical="top" wrapText="1"/>
    </xf>
    <xf numFmtId="0" fontId="5" fillId="5" borderId="22" xfId="1" applyFont="1" applyFill="1" applyBorder="1" applyAlignment="1">
      <alignment horizontal="center" vertical="top" wrapText="1"/>
    </xf>
    <xf numFmtId="0" fontId="5" fillId="5" borderId="23" xfId="1" applyFont="1" applyFill="1" applyBorder="1" applyAlignment="1">
      <alignment horizontal="center" vertical="top" wrapText="1"/>
    </xf>
    <xf numFmtId="0" fontId="5" fillId="5" borderId="24" xfId="1" applyFont="1" applyFill="1" applyBorder="1" applyAlignment="1">
      <alignment horizontal="center" vertical="top"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2" borderId="3" xfId="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5" xfId="1" applyFont="1" applyFill="1" applyBorder="1" applyAlignment="1">
      <alignment horizontal="center" vertical="top" wrapText="1"/>
    </xf>
    <xf numFmtId="0" fontId="5" fillId="2" borderId="6" xfId="1" applyFont="1" applyFill="1" applyBorder="1" applyAlignment="1">
      <alignment horizontal="center" vertical="top" wrapText="1"/>
    </xf>
  </cellXfs>
  <cellStyles count="7">
    <cellStyle name="Comma 2" xfId="2"/>
    <cellStyle name="Normal" xfId="0" builtinId="0"/>
    <cellStyle name="Normal 2" xfId="1"/>
    <cellStyle name="Normal 2 2" xfId="5"/>
    <cellStyle name="Normal 3" xfId="4"/>
    <cellStyle name="Normal 4" xfId="3"/>
    <cellStyle name="Style 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topLeftCell="A10" zoomScaleNormal="100" workbookViewId="0">
      <selection activeCell="B37" sqref="B37"/>
    </sheetView>
  </sheetViews>
  <sheetFormatPr defaultColWidth="10.36328125" defaultRowHeight="14.5"/>
  <cols>
    <col min="1" max="1" width="10.36328125" style="97"/>
    <col min="2" max="2" width="57.81640625" style="97" customWidth="1"/>
    <col min="3" max="3" width="10.36328125" style="97"/>
    <col min="4" max="4" width="15.6328125" style="97" customWidth="1"/>
    <col min="5" max="5" width="17" style="97" bestFit="1" customWidth="1"/>
    <col min="6" max="6" width="15.6328125" style="141" customWidth="1"/>
    <col min="7" max="7" width="10.36328125" style="97"/>
    <col min="8" max="8" width="12.81640625" style="97" customWidth="1"/>
    <col min="9" max="16384" width="10.36328125" style="97"/>
  </cols>
  <sheetData>
    <row r="1" spans="1:8" s="79" customFormat="1" ht="37">
      <c r="A1" s="174" t="s">
        <v>53</v>
      </c>
      <c r="B1" s="174"/>
      <c r="C1" s="174"/>
      <c r="D1" s="174"/>
      <c r="E1" s="174"/>
      <c r="F1" s="174"/>
    </row>
    <row r="2" spans="1:8" s="80" customFormat="1" ht="15.5">
      <c r="A2" s="175" t="s">
        <v>54</v>
      </c>
      <c r="B2" s="175"/>
      <c r="C2" s="175"/>
      <c r="D2" s="175"/>
      <c r="E2" s="175"/>
      <c r="F2" s="175"/>
    </row>
    <row r="3" spans="1:8" s="81" customFormat="1" ht="13">
      <c r="A3" s="176" t="s">
        <v>55</v>
      </c>
      <c r="B3" s="176"/>
      <c r="C3" s="176"/>
      <c r="D3" s="176"/>
      <c r="E3" s="176"/>
      <c r="F3" s="176"/>
    </row>
    <row r="4" spans="1:8" s="81" customFormat="1" ht="13">
      <c r="A4" s="177" t="s">
        <v>56</v>
      </c>
      <c r="B4" s="177"/>
      <c r="C4" s="177"/>
      <c r="D4" s="177"/>
      <c r="E4" s="177"/>
      <c r="F4" s="177"/>
    </row>
    <row r="5" spans="1:8" s="81" customFormat="1" ht="32" customHeight="1" thickBot="1">
      <c r="A5" s="178" t="s">
        <v>57</v>
      </c>
      <c r="B5" s="178"/>
      <c r="C5" s="178"/>
      <c r="D5" s="178"/>
      <c r="E5" s="178"/>
      <c r="F5" s="178"/>
    </row>
    <row r="6" spans="1:8" s="82" customFormat="1" ht="19" thickBot="1">
      <c r="A6" s="171" t="s">
        <v>58</v>
      </c>
      <c r="B6" s="172"/>
      <c r="C6" s="172"/>
      <c r="D6" s="172"/>
      <c r="E6" s="172"/>
      <c r="F6" s="173"/>
    </row>
    <row r="7" spans="1:8" s="85" customFormat="1">
      <c r="A7" s="83" t="s">
        <v>59</v>
      </c>
      <c r="B7" s="84" t="s">
        <v>60</v>
      </c>
      <c r="C7" s="179" t="s">
        <v>61</v>
      </c>
      <c r="D7" s="179"/>
      <c r="E7" s="180">
        <v>45374</v>
      </c>
      <c r="F7" s="181"/>
    </row>
    <row r="8" spans="1:8" s="85" customFormat="1">
      <c r="A8" s="86"/>
      <c r="B8" s="87"/>
      <c r="C8" s="182"/>
      <c r="D8" s="183"/>
      <c r="E8" s="186"/>
      <c r="F8" s="188" t="s">
        <v>93</v>
      </c>
    </row>
    <row r="9" spans="1:8" s="85" customFormat="1" ht="15" thickBot="1">
      <c r="A9" s="88"/>
      <c r="B9" s="89" t="s">
        <v>62</v>
      </c>
      <c r="C9" s="184"/>
      <c r="D9" s="185"/>
      <c r="E9" s="187"/>
      <c r="F9" s="189"/>
    </row>
    <row r="10" spans="1:8" s="93" customFormat="1" ht="15" thickBot="1">
      <c r="A10" s="90" t="s">
        <v>63</v>
      </c>
      <c r="B10" s="91" t="s">
        <v>64</v>
      </c>
      <c r="C10" s="91" t="s">
        <v>2</v>
      </c>
      <c r="D10" s="91" t="s">
        <v>65</v>
      </c>
      <c r="E10" s="91" t="s">
        <v>52</v>
      </c>
      <c r="F10" s="92" t="s">
        <v>66</v>
      </c>
      <c r="H10" s="85"/>
    </row>
    <row r="11" spans="1:8">
      <c r="A11" s="94"/>
      <c r="B11" s="95"/>
      <c r="C11" s="95"/>
      <c r="D11" s="95"/>
      <c r="E11" s="95"/>
      <c r="F11" s="96"/>
      <c r="H11" s="85"/>
    </row>
    <row r="12" spans="1:8" ht="33" customHeight="1">
      <c r="A12" s="98">
        <v>1</v>
      </c>
      <c r="B12" s="99" t="s">
        <v>67</v>
      </c>
      <c r="C12" s="100" t="s">
        <v>68</v>
      </c>
      <c r="D12" s="101">
        <v>343912.59908987652</v>
      </c>
      <c r="E12" s="102">
        <f>Abstract!L17</f>
        <v>904836.40861368598</v>
      </c>
      <c r="F12" s="103">
        <f>E12-D12</f>
        <v>560923.80952380947</v>
      </c>
      <c r="H12" s="85"/>
    </row>
    <row r="13" spans="1:8" ht="33" customHeight="1">
      <c r="A13" s="98"/>
      <c r="B13" s="104"/>
      <c r="C13" s="100"/>
      <c r="D13" s="101"/>
      <c r="E13" s="102"/>
      <c r="F13" s="103"/>
      <c r="H13" s="85"/>
    </row>
    <row r="14" spans="1:8">
      <c r="A14" s="98"/>
      <c r="B14" s="104"/>
      <c r="C14" s="100"/>
      <c r="D14" s="101"/>
      <c r="E14" s="102"/>
      <c r="F14" s="103"/>
      <c r="H14" s="85"/>
    </row>
    <row r="15" spans="1:8">
      <c r="A15" s="98"/>
      <c r="B15" s="104"/>
      <c r="C15" s="105"/>
      <c r="D15" s="105"/>
      <c r="E15" s="105"/>
      <c r="F15" s="106"/>
      <c r="H15" s="85"/>
    </row>
    <row r="16" spans="1:8">
      <c r="A16" s="107"/>
      <c r="B16" s="108"/>
      <c r="C16" s="100"/>
      <c r="D16" s="101"/>
      <c r="E16" s="102"/>
      <c r="F16" s="103"/>
      <c r="H16" s="85"/>
    </row>
    <row r="17" spans="1:8">
      <c r="A17" s="107"/>
      <c r="B17" s="109"/>
      <c r="C17" s="100"/>
      <c r="D17" s="100"/>
      <c r="E17" s="102"/>
      <c r="F17" s="103"/>
      <c r="H17" s="85"/>
    </row>
    <row r="18" spans="1:8">
      <c r="A18" s="107"/>
      <c r="B18" s="108"/>
      <c r="C18" s="100"/>
      <c r="D18" s="101"/>
      <c r="E18" s="102"/>
      <c r="F18" s="103"/>
      <c r="H18" s="85"/>
    </row>
    <row r="19" spans="1:8">
      <c r="A19" s="107"/>
      <c r="B19" s="110"/>
      <c r="C19" s="111"/>
      <c r="D19" s="111"/>
      <c r="E19" s="112"/>
      <c r="F19" s="113"/>
      <c r="H19" s="85"/>
    </row>
    <row r="20" spans="1:8">
      <c r="A20" s="114"/>
      <c r="B20" s="115"/>
      <c r="C20" s="115"/>
      <c r="D20" s="115"/>
      <c r="E20" s="115"/>
      <c r="F20" s="116"/>
      <c r="H20" s="85"/>
    </row>
    <row r="21" spans="1:8">
      <c r="A21" s="114"/>
      <c r="B21" s="117"/>
      <c r="C21" s="115"/>
      <c r="D21" s="115"/>
      <c r="E21" s="115"/>
      <c r="F21" s="116"/>
      <c r="H21" s="85"/>
    </row>
    <row r="22" spans="1:8" s="122" customFormat="1">
      <c r="A22" s="118"/>
      <c r="B22" s="119"/>
      <c r="C22" s="119"/>
      <c r="D22" s="119"/>
      <c r="E22" s="120"/>
      <c r="F22" s="121"/>
      <c r="H22" s="85"/>
    </row>
    <row r="23" spans="1:8" ht="15" thickBot="1">
      <c r="A23" s="123"/>
      <c r="B23" s="124"/>
      <c r="C23" s="124"/>
      <c r="D23" s="124"/>
      <c r="E23" s="125"/>
      <c r="F23" s="126"/>
      <c r="H23" s="85"/>
    </row>
    <row r="24" spans="1:8">
      <c r="A24" s="127"/>
      <c r="B24" s="128"/>
      <c r="C24" s="128"/>
      <c r="D24" s="128"/>
      <c r="E24" s="129"/>
      <c r="F24" s="130"/>
      <c r="H24" s="85"/>
    </row>
    <row r="25" spans="1:8" s="122" customFormat="1">
      <c r="A25" s="11"/>
      <c r="B25" s="131" t="s">
        <v>69</v>
      </c>
      <c r="C25" s="12"/>
      <c r="D25" s="132">
        <f>SUM(D12:D24)</f>
        <v>343912.59908987652</v>
      </c>
      <c r="E25" s="132">
        <f>SUM(E12:E24)</f>
        <v>904836.40861368598</v>
      </c>
      <c r="F25" s="133">
        <f>SUM(F12:F24)</f>
        <v>560923.80952380947</v>
      </c>
      <c r="H25" s="85"/>
    </row>
    <row r="26" spans="1:8">
      <c r="A26" s="9"/>
      <c r="B26" s="134" t="s">
        <v>70</v>
      </c>
      <c r="C26" s="10"/>
      <c r="D26" s="135">
        <f>D25*18%</f>
        <v>61904.267836177773</v>
      </c>
      <c r="E26" s="135">
        <f>E25*18%</f>
        <v>162870.55355046346</v>
      </c>
      <c r="F26" s="136">
        <f>F25*18%</f>
        <v>100966.2857142857</v>
      </c>
      <c r="H26" s="85"/>
    </row>
    <row r="27" spans="1:8" s="122" customFormat="1">
      <c r="A27" s="11"/>
      <c r="B27" s="131" t="s">
        <v>71</v>
      </c>
      <c r="C27" s="12"/>
      <c r="D27" s="132">
        <f>SUM(D25:D26)</f>
        <v>405816.8669260543</v>
      </c>
      <c r="E27" s="132">
        <f>SUM(E25:E26)</f>
        <v>1067706.9621641494</v>
      </c>
      <c r="F27" s="133">
        <f>SUM(F25:F26)</f>
        <v>661890.09523809515</v>
      </c>
      <c r="H27" s="85"/>
    </row>
    <row r="28" spans="1:8" s="122" customFormat="1" ht="15" thickBot="1">
      <c r="A28" s="13"/>
      <c r="B28" s="137" t="s">
        <v>72</v>
      </c>
      <c r="C28" s="14"/>
      <c r="D28" s="138"/>
      <c r="E28" s="138"/>
      <c r="F28" s="139">
        <f>F27</f>
        <v>661890.09523809515</v>
      </c>
      <c r="H28" s="85"/>
    </row>
    <row r="29" spans="1:8">
      <c r="H29" s="85"/>
    </row>
    <row r="30" spans="1:8">
      <c r="B30" s="140" t="s">
        <v>73</v>
      </c>
      <c r="H30" s="85"/>
    </row>
    <row r="31" spans="1:8">
      <c r="B31" s="97" t="s">
        <v>74</v>
      </c>
      <c r="H31" s="85"/>
    </row>
    <row r="33" spans="1:2">
      <c r="B33" s="122" t="s">
        <v>75</v>
      </c>
    </row>
    <row r="34" spans="1:2">
      <c r="B34" s="97" t="s">
        <v>76</v>
      </c>
    </row>
    <row r="36" spans="1:2">
      <c r="B36" s="142" t="s">
        <v>77</v>
      </c>
    </row>
    <row r="39" spans="1:2">
      <c r="A39" s="97" t="s">
        <v>78</v>
      </c>
    </row>
    <row r="42" spans="1:2">
      <c r="A42" s="97" t="s">
        <v>79</v>
      </c>
    </row>
  </sheetData>
  <mergeCells count="11">
    <mergeCell ref="C7:D7"/>
    <mergeCell ref="E7:F7"/>
    <mergeCell ref="C8:D9"/>
    <mergeCell ref="E8:E9"/>
    <mergeCell ref="F8:F9"/>
    <mergeCell ref="A6:F6"/>
    <mergeCell ref="A1:F1"/>
    <mergeCell ref="A2:F2"/>
    <mergeCell ref="A3:F3"/>
    <mergeCell ref="A4:F4"/>
    <mergeCell ref="A5:F5"/>
  </mergeCells>
  <pageMargins left="0.75" right="0.75" top="1" bottom="1" header="0.5" footer="0.5"/>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80" zoomScaleNormal="80" workbookViewId="0">
      <selection activeCell="D22" sqref="D22"/>
    </sheetView>
  </sheetViews>
  <sheetFormatPr defaultColWidth="9" defaultRowHeight="13"/>
  <cols>
    <col min="1" max="1" width="10.453125" style="1" customWidth="1"/>
    <col min="2" max="2" width="82.6328125" style="1" customWidth="1"/>
    <col min="3" max="3" width="6.81640625" style="1" customWidth="1"/>
    <col min="4" max="4" width="10.08984375" style="1" customWidth="1"/>
    <col min="5" max="5" width="10.6328125" style="1" customWidth="1"/>
    <col min="6" max="6" width="11.36328125" style="1" customWidth="1"/>
    <col min="7" max="7" width="11.6328125" style="1" customWidth="1"/>
    <col min="8" max="8" width="9.453125" style="1" customWidth="1"/>
    <col min="9" max="9" width="11.453125" style="1" customWidth="1"/>
    <col min="10" max="10" width="12.08984375" style="1" customWidth="1"/>
    <col min="11" max="11" width="12.08984375" style="1" bestFit="1" customWidth="1"/>
    <col min="12" max="13" width="13.453125" style="1" customWidth="1"/>
    <col min="14" max="14" width="13.08984375" style="1" customWidth="1"/>
    <col min="15" max="15" width="9" style="1"/>
    <col min="16" max="16" width="9.453125" style="1" bestFit="1" customWidth="1"/>
    <col min="17" max="16384" width="9" style="1"/>
  </cols>
  <sheetData>
    <row r="1" spans="1:15" ht="13.5" thickBot="1">
      <c r="A1" s="190" t="s">
        <v>95</v>
      </c>
      <c r="B1" s="191"/>
      <c r="C1" s="191"/>
      <c r="D1" s="191"/>
      <c r="E1" s="191"/>
      <c r="F1" s="191"/>
      <c r="G1" s="191"/>
      <c r="H1" s="191"/>
      <c r="I1" s="191"/>
      <c r="J1" s="192"/>
      <c r="K1" s="192"/>
      <c r="L1" s="192"/>
      <c r="M1" s="192"/>
      <c r="N1" s="193"/>
    </row>
    <row r="2" spans="1:15" ht="13.5" thickBot="1">
      <c r="A2" s="194" t="s">
        <v>45</v>
      </c>
      <c r="B2" s="195"/>
      <c r="C2" s="195"/>
      <c r="D2" s="195"/>
      <c r="E2" s="195"/>
      <c r="F2" s="147"/>
      <c r="G2" s="196" t="s">
        <v>46</v>
      </c>
      <c r="H2" s="197"/>
      <c r="I2" s="198"/>
      <c r="J2" s="196" t="s">
        <v>47</v>
      </c>
      <c r="K2" s="197"/>
      <c r="L2" s="198"/>
      <c r="M2" s="146" t="s">
        <v>98</v>
      </c>
      <c r="N2" s="65" t="s">
        <v>8</v>
      </c>
    </row>
    <row r="3" spans="1:15" ht="19.25" customHeight="1">
      <c r="A3" s="66" t="s">
        <v>0</v>
      </c>
      <c r="B3" s="67" t="s">
        <v>1</v>
      </c>
      <c r="C3" s="67" t="s">
        <v>48</v>
      </c>
      <c r="D3" s="67" t="s">
        <v>101</v>
      </c>
      <c r="E3" s="68" t="s">
        <v>49</v>
      </c>
      <c r="F3" s="69" t="s">
        <v>102</v>
      </c>
      <c r="G3" s="69" t="s">
        <v>50</v>
      </c>
      <c r="H3" s="69" t="s">
        <v>51</v>
      </c>
      <c r="I3" s="69" t="s">
        <v>52</v>
      </c>
      <c r="J3" s="69" t="s">
        <v>50</v>
      </c>
      <c r="K3" s="69" t="s">
        <v>51</v>
      </c>
      <c r="L3" s="69" t="s">
        <v>52</v>
      </c>
      <c r="M3" s="168"/>
      <c r="N3" s="70"/>
    </row>
    <row r="4" spans="1:15">
      <c r="A4" s="75"/>
      <c r="B4" s="76"/>
      <c r="C4" s="72"/>
      <c r="D4" s="72"/>
      <c r="E4" s="73"/>
      <c r="F4" s="73"/>
      <c r="G4" s="73"/>
      <c r="H4" s="73"/>
      <c r="I4" s="73"/>
      <c r="J4" s="74"/>
      <c r="K4" s="73"/>
      <c r="L4" s="163"/>
      <c r="M4" s="169"/>
      <c r="N4" s="166"/>
      <c r="O4" s="71"/>
    </row>
    <row r="5" spans="1:15">
      <c r="A5" s="55"/>
      <c r="B5" s="55" t="s">
        <v>24</v>
      </c>
      <c r="C5" s="16"/>
      <c r="D5" s="55"/>
      <c r="E5" s="55"/>
      <c r="F5" s="55"/>
      <c r="G5" s="55"/>
      <c r="H5" s="55"/>
      <c r="I5" s="55"/>
      <c r="J5" s="55"/>
      <c r="K5" s="55"/>
      <c r="L5" s="164"/>
      <c r="M5" s="55"/>
      <c r="N5" s="167"/>
      <c r="O5" s="71"/>
    </row>
    <row r="6" spans="1:15" ht="52">
      <c r="A6" s="16">
        <v>1</v>
      </c>
      <c r="B6" s="55" t="s">
        <v>25</v>
      </c>
      <c r="C6" s="16" t="s">
        <v>26</v>
      </c>
      <c r="D6" s="77">
        <v>23.250240000000002</v>
      </c>
      <c r="E6" s="77">
        <v>587</v>
      </c>
      <c r="F6" s="77">
        <f>E6*D6</f>
        <v>13647.890880000001</v>
      </c>
      <c r="G6" s="77">
        <v>23.250240000000002</v>
      </c>
      <c r="H6" s="77">
        <f t="shared" ref="H6:H15" si="0">I6-G6</f>
        <v>0</v>
      </c>
      <c r="I6" s="77">
        <f>'MB Sheet'!H9</f>
        <v>23.250240000000002</v>
      </c>
      <c r="J6" s="78">
        <v>13647.890880000001</v>
      </c>
      <c r="K6" s="78">
        <f t="shared" ref="K6" si="1">L6-J6</f>
        <v>0</v>
      </c>
      <c r="L6" s="165">
        <f t="shared" ref="L6" si="2">I6*E6</f>
        <v>13647.890880000001</v>
      </c>
      <c r="M6" s="170">
        <f>F6-L6</f>
        <v>0</v>
      </c>
      <c r="N6" s="167"/>
      <c r="O6" s="71"/>
    </row>
    <row r="7" spans="1:15">
      <c r="A7" s="16">
        <v>2</v>
      </c>
      <c r="B7" s="55" t="s">
        <v>29</v>
      </c>
      <c r="C7" s="16" t="s">
        <v>19</v>
      </c>
      <c r="D7" s="77">
        <v>1</v>
      </c>
      <c r="E7" s="77">
        <v>44850</v>
      </c>
      <c r="F7" s="77">
        <f t="shared" ref="F7:F15" si="3">E7*D7</f>
        <v>44850</v>
      </c>
      <c r="G7" s="77"/>
      <c r="H7" s="77">
        <f t="shared" si="0"/>
        <v>1</v>
      </c>
      <c r="I7" s="77">
        <f>'MB Sheet'!H16</f>
        <v>1</v>
      </c>
      <c r="J7" s="78"/>
      <c r="K7" s="78">
        <f t="shared" ref="K7" si="4">L7-J7</f>
        <v>44850</v>
      </c>
      <c r="L7" s="165">
        <f t="shared" ref="L7" si="5">I7*E7</f>
        <v>44850</v>
      </c>
      <c r="M7" s="170">
        <f t="shared" ref="M7:M15" si="6">F7-L7</f>
        <v>0</v>
      </c>
      <c r="N7" s="167"/>
      <c r="O7" s="71"/>
    </row>
    <row r="8" spans="1:15">
      <c r="A8" s="16">
        <v>3</v>
      </c>
      <c r="B8" s="55" t="s">
        <v>30</v>
      </c>
      <c r="C8" s="16" t="s">
        <v>19</v>
      </c>
      <c r="D8" s="77">
        <v>1</v>
      </c>
      <c r="E8" s="77">
        <v>7500</v>
      </c>
      <c r="F8" s="77">
        <f t="shared" si="3"/>
        <v>7500</v>
      </c>
      <c r="G8" s="77"/>
      <c r="H8" s="77">
        <f t="shared" si="0"/>
        <v>1</v>
      </c>
      <c r="I8" s="77">
        <f>'MB Sheet'!H23</f>
        <v>1</v>
      </c>
      <c r="J8" s="78"/>
      <c r="K8" s="78">
        <f t="shared" ref="K8" si="7">L8-J8</f>
        <v>7500</v>
      </c>
      <c r="L8" s="165">
        <f t="shared" ref="L8" si="8">I8*E8</f>
        <v>7500</v>
      </c>
      <c r="M8" s="170">
        <f t="shared" si="6"/>
        <v>0</v>
      </c>
      <c r="N8" s="167"/>
      <c r="O8" s="71"/>
    </row>
    <row r="9" spans="1:15" ht="26">
      <c r="A9" s="16">
        <v>4</v>
      </c>
      <c r="B9" s="55" t="s">
        <v>31</v>
      </c>
      <c r="C9" s="16" t="s">
        <v>26</v>
      </c>
      <c r="D9" s="77">
        <v>420</v>
      </c>
      <c r="E9" s="77">
        <v>45</v>
      </c>
      <c r="F9" s="77">
        <f t="shared" si="3"/>
        <v>18900</v>
      </c>
      <c r="G9" s="77">
        <v>372</v>
      </c>
      <c r="H9" s="77">
        <f t="shared" si="0"/>
        <v>0</v>
      </c>
      <c r="I9" s="77">
        <f>'MB Sheet'!H34</f>
        <v>372</v>
      </c>
      <c r="J9" s="78">
        <v>16740</v>
      </c>
      <c r="K9" s="78">
        <f t="shared" ref="K9:K12" si="9">L9-J9</f>
        <v>0</v>
      </c>
      <c r="L9" s="165">
        <f t="shared" ref="L9:L12" si="10">I9*E9</f>
        <v>16740</v>
      </c>
      <c r="M9" s="170">
        <f t="shared" si="6"/>
        <v>2160</v>
      </c>
      <c r="N9" s="167"/>
      <c r="O9" s="71"/>
    </row>
    <row r="10" spans="1:15" ht="52">
      <c r="A10" s="16">
        <v>5</v>
      </c>
      <c r="B10" s="55" t="s">
        <v>32</v>
      </c>
      <c r="C10" s="16" t="s">
        <v>19</v>
      </c>
      <c r="D10" s="77">
        <v>1</v>
      </c>
      <c r="E10" s="77">
        <v>116000</v>
      </c>
      <c r="F10" s="77">
        <f t="shared" si="3"/>
        <v>116000</v>
      </c>
      <c r="G10" s="77">
        <v>1</v>
      </c>
      <c r="H10" s="77">
        <f t="shared" si="0"/>
        <v>0</v>
      </c>
      <c r="I10" s="77">
        <f>'MB Sheet'!H41</f>
        <v>1</v>
      </c>
      <c r="J10" s="78">
        <v>116000</v>
      </c>
      <c r="K10" s="78">
        <f t="shared" si="9"/>
        <v>0</v>
      </c>
      <c r="L10" s="165">
        <f t="shared" si="10"/>
        <v>116000</v>
      </c>
      <c r="M10" s="170">
        <f t="shared" si="6"/>
        <v>0</v>
      </c>
      <c r="N10" s="167"/>
      <c r="O10" s="71"/>
    </row>
    <row r="11" spans="1:15" ht="71.400000000000006" customHeight="1">
      <c r="A11" s="16">
        <v>6</v>
      </c>
      <c r="B11" s="55" t="s">
        <v>36</v>
      </c>
      <c r="C11" s="16" t="s">
        <v>37</v>
      </c>
      <c r="D11" s="77">
        <v>55</v>
      </c>
      <c r="E11" s="77">
        <v>1400</v>
      </c>
      <c r="F11" s="77">
        <f t="shared" si="3"/>
        <v>77000</v>
      </c>
      <c r="G11" s="77">
        <v>55</v>
      </c>
      <c r="H11" s="77">
        <f t="shared" si="0"/>
        <v>0</v>
      </c>
      <c r="I11" s="77">
        <f>'MB Sheet'!H49</f>
        <v>55</v>
      </c>
      <c r="J11" s="78">
        <v>77000</v>
      </c>
      <c r="K11" s="78">
        <f t="shared" si="9"/>
        <v>0</v>
      </c>
      <c r="L11" s="165">
        <f t="shared" si="10"/>
        <v>77000</v>
      </c>
      <c r="M11" s="170">
        <f t="shared" si="6"/>
        <v>0</v>
      </c>
      <c r="N11" s="167"/>
      <c r="O11" s="71"/>
    </row>
    <row r="12" spans="1:15" ht="26">
      <c r="A12" s="16">
        <v>7</v>
      </c>
      <c r="B12" s="55" t="s">
        <v>39</v>
      </c>
      <c r="C12" s="16" t="s">
        <v>19</v>
      </c>
      <c r="D12" s="77">
        <v>1</v>
      </c>
      <c r="E12" s="77">
        <v>80000</v>
      </c>
      <c r="F12" s="77">
        <f t="shared" si="3"/>
        <v>80000</v>
      </c>
      <c r="G12" s="77">
        <v>1</v>
      </c>
      <c r="H12" s="77">
        <f t="shared" si="0"/>
        <v>0</v>
      </c>
      <c r="I12" s="77">
        <f>'MB Sheet'!H56</f>
        <v>1</v>
      </c>
      <c r="J12" s="78">
        <v>80000</v>
      </c>
      <c r="K12" s="78">
        <f t="shared" si="9"/>
        <v>0</v>
      </c>
      <c r="L12" s="165">
        <f t="shared" si="10"/>
        <v>80000</v>
      </c>
      <c r="M12" s="170">
        <f t="shared" si="6"/>
        <v>0</v>
      </c>
      <c r="N12" s="167"/>
      <c r="O12" s="71"/>
    </row>
    <row r="13" spans="1:15" ht="35.4" customHeight="1">
      <c r="A13" s="16">
        <v>8</v>
      </c>
      <c r="B13" s="143" t="s">
        <v>41</v>
      </c>
      <c r="C13" s="16" t="s">
        <v>16</v>
      </c>
      <c r="D13" s="77">
        <v>406.60845999999998</v>
      </c>
      <c r="E13" s="77">
        <v>1150</v>
      </c>
      <c r="F13" s="77">
        <f t="shared" si="3"/>
        <v>467599.72899999999</v>
      </c>
      <c r="G13" s="77"/>
      <c r="H13" s="77">
        <f t="shared" si="0"/>
        <v>347</v>
      </c>
      <c r="I13" s="77">
        <f>'MB Sheet'!H71</f>
        <v>347</v>
      </c>
      <c r="J13" s="78"/>
      <c r="K13" s="78">
        <f t="shared" ref="K13" si="11">L13-J13</f>
        <v>399050</v>
      </c>
      <c r="L13" s="165">
        <f t="shared" ref="L13" si="12">I13*E13</f>
        <v>399050</v>
      </c>
      <c r="M13" s="170">
        <f t="shared" si="6"/>
        <v>68549.728999999992</v>
      </c>
      <c r="N13" s="167"/>
      <c r="O13" s="71"/>
    </row>
    <row r="14" spans="1:15" ht="26">
      <c r="A14" s="16">
        <v>9</v>
      </c>
      <c r="B14" s="55" t="s">
        <v>42</v>
      </c>
      <c r="C14" s="16" t="s">
        <v>16</v>
      </c>
      <c r="D14" s="77">
        <v>52</v>
      </c>
      <c r="E14" s="77">
        <v>779.32131172839513</v>
      </c>
      <c r="F14" s="77">
        <f t="shared" si="3"/>
        <v>40524.708209876546</v>
      </c>
      <c r="G14" s="77">
        <v>52</v>
      </c>
      <c r="H14" s="77">
        <f t="shared" si="0"/>
        <v>0</v>
      </c>
      <c r="I14" s="77">
        <f>'MB Sheet'!H80</f>
        <v>52</v>
      </c>
      <c r="J14" s="78">
        <v>40524.708209876546</v>
      </c>
      <c r="K14" s="78">
        <f t="shared" ref="K14" si="13">L14-J14</f>
        <v>0</v>
      </c>
      <c r="L14" s="165">
        <f t="shared" ref="L14" si="14">I14*E14</f>
        <v>40524.708209876546</v>
      </c>
      <c r="M14" s="170">
        <f t="shared" si="6"/>
        <v>0</v>
      </c>
      <c r="N14" s="167"/>
      <c r="O14" s="71"/>
    </row>
    <row r="15" spans="1:15">
      <c r="A15" s="16">
        <v>10</v>
      </c>
      <c r="B15" s="55" t="s">
        <v>44</v>
      </c>
      <c r="C15" s="16" t="s">
        <v>19</v>
      </c>
      <c r="D15" s="77">
        <v>1</v>
      </c>
      <c r="E15" s="77">
        <v>109523.80952380951</v>
      </c>
      <c r="F15" s="77">
        <f t="shared" si="3"/>
        <v>109523.80952380951</v>
      </c>
      <c r="G15" s="77"/>
      <c r="H15" s="77">
        <f t="shared" si="0"/>
        <v>1</v>
      </c>
      <c r="I15" s="77">
        <f>'MB Sheet'!H87</f>
        <v>1</v>
      </c>
      <c r="J15" s="78"/>
      <c r="K15" s="78">
        <f t="shared" ref="K15" si="15">L15-J15</f>
        <v>109523.80952380951</v>
      </c>
      <c r="L15" s="165">
        <f t="shared" ref="L15" si="16">I15*E15</f>
        <v>109523.80952380951</v>
      </c>
      <c r="M15" s="170">
        <f t="shared" si="6"/>
        <v>0</v>
      </c>
      <c r="N15" s="167"/>
      <c r="O15" s="71"/>
    </row>
    <row r="16" spans="1:15" ht="13.5" thickBot="1">
      <c r="A16" s="53"/>
      <c r="B16" s="53"/>
      <c r="C16" s="53"/>
      <c r="D16" s="53"/>
      <c r="E16" s="53"/>
      <c r="F16" s="53"/>
      <c r="G16" s="53"/>
      <c r="H16" s="53"/>
      <c r="I16" s="53"/>
      <c r="J16" s="53"/>
      <c r="K16" s="53"/>
      <c r="L16" s="53"/>
      <c r="M16" s="53"/>
      <c r="N16" s="53"/>
      <c r="O16" s="71"/>
    </row>
    <row r="17" spans="1:16">
      <c r="A17" s="151"/>
      <c r="B17" s="152" t="s">
        <v>96</v>
      </c>
      <c r="C17" s="153"/>
      <c r="D17" s="153"/>
      <c r="E17" s="153"/>
      <c r="F17" s="154">
        <f>SUM(F4:F15)</f>
        <v>975546.13761368592</v>
      </c>
      <c r="G17" s="154"/>
      <c r="H17" s="154"/>
      <c r="I17" s="154"/>
      <c r="J17" s="154">
        <f>SUM(J4:J15)</f>
        <v>343912.59908987652</v>
      </c>
      <c r="K17" s="154">
        <f>SUM(K4:K15)</f>
        <v>560923.80952380947</v>
      </c>
      <c r="L17" s="154">
        <f>SUM(L4:L15)</f>
        <v>904836.40861368598</v>
      </c>
      <c r="M17" s="154">
        <f>SUM(M4:M15)</f>
        <v>70709.728999999992</v>
      </c>
      <c r="N17" s="155"/>
      <c r="O17" s="71"/>
      <c r="P17" s="71"/>
    </row>
    <row r="18" spans="1:16">
      <c r="A18" s="156"/>
      <c r="B18" s="149" t="s">
        <v>97</v>
      </c>
      <c r="C18" s="148"/>
      <c r="D18" s="148"/>
      <c r="E18" s="148"/>
      <c r="F18" s="150">
        <f>F17*18%</f>
        <v>175598.30477046347</v>
      </c>
      <c r="G18" s="150"/>
      <c r="H18" s="150"/>
      <c r="I18" s="150"/>
      <c r="J18" s="150">
        <f t="shared" ref="J18:L18" si="17">J17*18%</f>
        <v>61904.267836177773</v>
      </c>
      <c r="K18" s="150">
        <f t="shared" si="17"/>
        <v>100966.2857142857</v>
      </c>
      <c r="L18" s="150">
        <f t="shared" si="17"/>
        <v>162870.55355046346</v>
      </c>
      <c r="M18" s="150">
        <f t="shared" ref="M18" si="18">M17*18%</f>
        <v>12727.751219999998</v>
      </c>
      <c r="N18" s="157"/>
      <c r="O18" s="71"/>
      <c r="P18" s="71"/>
    </row>
    <row r="19" spans="1:16" ht="13.5" thickBot="1">
      <c r="A19" s="158"/>
      <c r="B19" s="159" t="s">
        <v>71</v>
      </c>
      <c r="C19" s="160"/>
      <c r="D19" s="160"/>
      <c r="E19" s="160"/>
      <c r="F19" s="161">
        <f>SUM(F17:F18)</f>
        <v>1151144.4423841494</v>
      </c>
      <c r="G19" s="161"/>
      <c r="H19" s="161"/>
      <c r="I19" s="161"/>
      <c r="J19" s="161">
        <f t="shared" ref="J19:L19" si="19">SUM(J17:J18)</f>
        <v>405816.8669260543</v>
      </c>
      <c r="K19" s="161">
        <f>SUM(K17:K18)</f>
        <v>661890.09523809515</v>
      </c>
      <c r="L19" s="161">
        <f t="shared" si="19"/>
        <v>1067706.9621641494</v>
      </c>
      <c r="M19" s="161">
        <f t="shared" ref="M19" si="20">SUM(M17:M18)</f>
        <v>83437.480219999998</v>
      </c>
      <c r="N19" s="162"/>
      <c r="O19" s="71"/>
      <c r="P19" s="71"/>
    </row>
    <row r="21" spans="1:16">
      <c r="K21" s="71"/>
    </row>
  </sheetData>
  <mergeCells count="4">
    <mergeCell ref="A1:N1"/>
    <mergeCell ref="A2:E2"/>
    <mergeCell ref="G2:I2"/>
    <mergeCell ref="J2:L2"/>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view="pageBreakPreview" topLeftCell="A64" zoomScaleNormal="100" zoomScaleSheetLayoutView="100" workbookViewId="0">
      <selection activeCell="H99" sqref="H99"/>
    </sheetView>
  </sheetViews>
  <sheetFormatPr defaultColWidth="9" defaultRowHeight="13"/>
  <cols>
    <col min="1" max="1" width="7.6328125" style="1" customWidth="1"/>
    <col min="2" max="2" width="74.453125" style="1" customWidth="1"/>
    <col min="3" max="3" width="6.81640625" style="1" customWidth="1"/>
    <col min="4" max="4" width="7.453125" style="1" customWidth="1"/>
    <col min="5" max="5" width="10.453125" style="52" customWidth="1"/>
    <col min="6" max="6" width="8.6328125" style="1" customWidth="1"/>
    <col min="7" max="7" width="10.36328125" style="1" customWidth="1"/>
    <col min="8" max="8" width="10.453125" style="1" customWidth="1"/>
    <col min="9" max="9" width="10.81640625" style="1" customWidth="1"/>
    <col min="10" max="16384" width="9" style="1"/>
  </cols>
  <sheetData>
    <row r="1" spans="1:9" ht="12" customHeight="1">
      <c r="A1" s="199" t="s">
        <v>94</v>
      </c>
      <c r="B1" s="200"/>
      <c r="C1" s="200"/>
      <c r="D1" s="200"/>
      <c r="E1" s="200"/>
      <c r="F1" s="200"/>
      <c r="G1" s="200"/>
      <c r="H1" s="200"/>
      <c r="I1" s="201"/>
    </row>
    <row r="2" spans="1:9" ht="12" customHeight="1">
      <c r="A2" s="202" t="s">
        <v>99</v>
      </c>
      <c r="B2" s="203"/>
      <c r="C2" s="203"/>
      <c r="D2" s="203"/>
      <c r="E2" s="203"/>
      <c r="F2" s="203"/>
      <c r="G2" s="203"/>
      <c r="H2" s="203"/>
      <c r="I2" s="204"/>
    </row>
    <row r="3" spans="1:9" ht="12" customHeight="1">
      <c r="A3" s="2" t="s">
        <v>0</v>
      </c>
      <c r="B3" s="3" t="s">
        <v>1</v>
      </c>
      <c r="C3" s="4" t="s">
        <v>2</v>
      </c>
      <c r="D3" s="4" t="s">
        <v>3</v>
      </c>
      <c r="E3" s="5" t="s">
        <v>4</v>
      </c>
      <c r="F3" s="5" t="s">
        <v>5</v>
      </c>
      <c r="G3" s="6" t="s">
        <v>6</v>
      </c>
      <c r="H3" s="6" t="s">
        <v>7</v>
      </c>
      <c r="I3" s="7" t="s">
        <v>8</v>
      </c>
    </row>
    <row r="4" spans="1:9">
      <c r="A4" s="53"/>
      <c r="B4" s="53" t="s">
        <v>24</v>
      </c>
      <c r="C4" s="54"/>
    </row>
    <row r="5" spans="1:9" ht="52">
      <c r="A5" s="16">
        <v>1</v>
      </c>
      <c r="B5" s="55" t="s">
        <v>25</v>
      </c>
      <c r="C5" s="16" t="s">
        <v>26</v>
      </c>
      <c r="D5" s="8"/>
      <c r="E5" s="23"/>
      <c r="F5" s="8"/>
      <c r="G5" s="8"/>
      <c r="H5" s="8"/>
      <c r="I5" s="8"/>
    </row>
    <row r="6" spans="1:9">
      <c r="A6" s="45"/>
      <c r="B6" s="18" t="s">
        <v>27</v>
      </c>
      <c r="C6" s="19" t="s">
        <v>12</v>
      </c>
      <c r="D6" s="19">
        <v>1</v>
      </c>
      <c r="E6" s="20">
        <v>1.2</v>
      </c>
      <c r="F6" s="19">
        <v>1.8</v>
      </c>
      <c r="G6" s="20"/>
      <c r="H6" s="20">
        <f>PRODUCT(D6:G6)</f>
        <v>2.16</v>
      </c>
      <c r="I6" s="21"/>
    </row>
    <row r="7" spans="1:9" ht="13.5" thickBot="1">
      <c r="A7" s="46"/>
      <c r="B7" s="47"/>
      <c r="C7" s="48"/>
      <c r="D7" s="48"/>
      <c r="E7" s="27"/>
      <c r="F7" s="48"/>
      <c r="G7" s="27"/>
      <c r="H7" s="27"/>
      <c r="I7" s="49"/>
    </row>
    <row r="8" spans="1:9" ht="14.5">
      <c r="A8" s="28"/>
      <c r="B8" s="29" t="s">
        <v>9</v>
      </c>
      <c r="C8" s="30" t="s">
        <v>12</v>
      </c>
      <c r="D8" s="29"/>
      <c r="E8" s="29"/>
      <c r="F8" s="29"/>
      <c r="G8" s="31"/>
      <c r="H8" s="32">
        <f>SUM(H6:H7)</f>
        <v>2.16</v>
      </c>
      <c r="I8" s="33"/>
    </row>
    <row r="9" spans="1:9" ht="14.5">
      <c r="A9" s="34"/>
      <c r="B9" s="35" t="s">
        <v>14</v>
      </c>
      <c r="C9" s="36" t="s">
        <v>13</v>
      </c>
      <c r="D9" s="35"/>
      <c r="E9" s="35"/>
      <c r="F9" s="35"/>
      <c r="G9" s="37">
        <v>10.763999999999999</v>
      </c>
      <c r="H9" s="38">
        <f>H8*G9</f>
        <v>23.250240000000002</v>
      </c>
      <c r="I9" s="21"/>
    </row>
    <row r="10" spans="1:9" ht="14.5">
      <c r="A10" s="34"/>
      <c r="B10" s="35" t="s">
        <v>11</v>
      </c>
      <c r="C10" s="36" t="s">
        <v>10</v>
      </c>
      <c r="D10" s="35"/>
      <c r="E10" s="35"/>
      <c r="F10" s="35"/>
      <c r="G10" s="37"/>
      <c r="H10" s="38">
        <v>23.250240000000002</v>
      </c>
      <c r="I10" s="21"/>
    </row>
    <row r="11" spans="1:9" ht="15" thickBot="1">
      <c r="A11" s="39"/>
      <c r="B11" s="40" t="s">
        <v>28</v>
      </c>
      <c r="C11" s="41" t="s">
        <v>13</v>
      </c>
      <c r="D11" s="40"/>
      <c r="E11" s="40"/>
      <c r="F11" s="40"/>
      <c r="G11" s="42"/>
      <c r="H11" s="43">
        <f>H9-H10</f>
        <v>0</v>
      </c>
      <c r="I11" s="44"/>
    </row>
    <row r="12" spans="1:9">
      <c r="A12" s="17"/>
      <c r="B12" s="56"/>
      <c r="C12" s="17"/>
      <c r="D12" s="15"/>
      <c r="E12" s="57"/>
      <c r="F12" s="15"/>
      <c r="G12" s="15"/>
      <c r="H12" s="15"/>
      <c r="I12" s="15"/>
    </row>
    <row r="13" spans="1:9">
      <c r="A13" s="16">
        <v>2</v>
      </c>
      <c r="B13" s="55" t="s">
        <v>29</v>
      </c>
      <c r="C13" s="16" t="s">
        <v>19</v>
      </c>
      <c r="D13" s="8"/>
      <c r="E13" s="23"/>
      <c r="F13" s="8"/>
      <c r="G13" s="8"/>
      <c r="H13" s="8"/>
      <c r="I13" s="8"/>
    </row>
    <row r="14" spans="1:9">
      <c r="A14" s="45"/>
      <c r="B14" s="18" t="s">
        <v>80</v>
      </c>
      <c r="C14" s="19" t="s">
        <v>19</v>
      </c>
      <c r="D14" s="19">
        <v>1</v>
      </c>
      <c r="E14" s="20"/>
      <c r="F14" s="19"/>
      <c r="G14" s="20"/>
      <c r="H14" s="20">
        <f>PRODUCT(D14:G14)</f>
        <v>1</v>
      </c>
      <c r="I14" s="21"/>
    </row>
    <row r="15" spans="1:9" ht="13.5" thickBot="1">
      <c r="A15" s="46"/>
      <c r="B15" s="47"/>
      <c r="C15" s="48"/>
      <c r="D15" s="48"/>
      <c r="E15" s="27"/>
      <c r="F15" s="48"/>
      <c r="G15" s="27"/>
      <c r="H15" s="27"/>
      <c r="I15" s="49"/>
    </row>
    <row r="16" spans="1:9" ht="14.5">
      <c r="A16" s="28"/>
      <c r="B16" s="29" t="s">
        <v>81</v>
      </c>
      <c r="C16" s="30" t="s">
        <v>18</v>
      </c>
      <c r="D16" s="29"/>
      <c r="E16" s="29"/>
      <c r="F16" s="29"/>
      <c r="G16" s="31"/>
      <c r="H16" s="32">
        <f>SUM(H14:H15)</f>
        <v>1</v>
      </c>
      <c r="I16" s="33"/>
    </row>
    <row r="17" spans="1:9" ht="14.5">
      <c r="A17" s="34"/>
      <c r="B17" s="35" t="s">
        <v>11</v>
      </c>
      <c r="C17" s="36" t="s">
        <v>18</v>
      </c>
      <c r="D17" s="35"/>
      <c r="E17" s="35"/>
      <c r="F17" s="35"/>
      <c r="G17" s="37"/>
      <c r="H17" s="38"/>
      <c r="I17" s="21"/>
    </row>
    <row r="18" spans="1:9" ht="15" thickBot="1">
      <c r="A18" s="39"/>
      <c r="B18" s="40" t="s">
        <v>28</v>
      </c>
      <c r="C18" s="41" t="s">
        <v>18</v>
      </c>
      <c r="D18" s="40"/>
      <c r="E18" s="40"/>
      <c r="F18" s="40"/>
      <c r="G18" s="42"/>
      <c r="H18" s="43">
        <f>H16-H17</f>
        <v>1</v>
      </c>
      <c r="I18" s="44"/>
    </row>
    <row r="19" spans="1:9" ht="14.5">
      <c r="A19" s="58"/>
      <c r="B19" s="59"/>
      <c r="C19" s="60"/>
      <c r="D19" s="59"/>
      <c r="E19" s="59"/>
      <c r="F19" s="59"/>
      <c r="G19" s="61"/>
      <c r="H19" s="62"/>
      <c r="I19" s="63"/>
    </row>
    <row r="20" spans="1:9">
      <c r="A20" s="16">
        <v>3</v>
      </c>
      <c r="B20" s="55" t="s">
        <v>30</v>
      </c>
      <c r="C20" s="16" t="s">
        <v>19</v>
      </c>
      <c r="D20" s="8"/>
      <c r="E20" s="23"/>
      <c r="F20" s="8"/>
      <c r="G20" s="8"/>
      <c r="H20" s="8"/>
      <c r="I20" s="8"/>
    </row>
    <row r="21" spans="1:9">
      <c r="A21" s="45"/>
      <c r="B21" s="18" t="s">
        <v>80</v>
      </c>
      <c r="C21" s="19" t="s">
        <v>19</v>
      </c>
      <c r="D21" s="19">
        <v>1</v>
      </c>
      <c r="E21" s="20"/>
      <c r="F21" s="19"/>
      <c r="G21" s="20"/>
      <c r="H21" s="20">
        <f>PRODUCT(D21:G21)</f>
        <v>1</v>
      </c>
      <c r="I21" s="21"/>
    </row>
    <row r="22" spans="1:9" ht="13.5" thickBot="1">
      <c r="A22" s="46"/>
      <c r="B22" s="47"/>
      <c r="C22" s="48"/>
      <c r="D22" s="48"/>
      <c r="E22" s="27"/>
      <c r="F22" s="48"/>
      <c r="G22" s="27"/>
      <c r="H22" s="27"/>
      <c r="I22" s="49"/>
    </row>
    <row r="23" spans="1:9" ht="14.5">
      <c r="A23" s="28"/>
      <c r="B23" s="29" t="s">
        <v>81</v>
      </c>
      <c r="C23" s="30" t="s">
        <v>18</v>
      </c>
      <c r="D23" s="29"/>
      <c r="E23" s="29"/>
      <c r="F23" s="29"/>
      <c r="G23" s="31"/>
      <c r="H23" s="32">
        <f>SUM(H21:H22)</f>
        <v>1</v>
      </c>
      <c r="I23" s="33"/>
    </row>
    <row r="24" spans="1:9" ht="14.5">
      <c r="A24" s="34"/>
      <c r="B24" s="35" t="s">
        <v>11</v>
      </c>
      <c r="C24" s="36" t="s">
        <v>18</v>
      </c>
      <c r="D24" s="35"/>
      <c r="E24" s="35"/>
      <c r="F24" s="35"/>
      <c r="G24" s="37"/>
      <c r="H24" s="38"/>
      <c r="I24" s="21"/>
    </row>
    <row r="25" spans="1:9" ht="15" thickBot="1">
      <c r="A25" s="39"/>
      <c r="B25" s="40" t="s">
        <v>28</v>
      </c>
      <c r="C25" s="41" t="s">
        <v>18</v>
      </c>
      <c r="D25" s="40"/>
      <c r="E25" s="40"/>
      <c r="F25" s="40"/>
      <c r="G25" s="42"/>
      <c r="H25" s="43">
        <f>H23-H24</f>
        <v>1</v>
      </c>
      <c r="I25" s="44"/>
    </row>
    <row r="26" spans="1:9">
      <c r="A26" s="16"/>
      <c r="B26" s="55"/>
      <c r="C26" s="16"/>
      <c r="D26" s="8"/>
      <c r="E26" s="23"/>
      <c r="F26" s="8"/>
      <c r="G26" s="8"/>
      <c r="H26" s="8"/>
      <c r="I26" s="8"/>
    </row>
    <row r="27" spans="1:9" ht="39">
      <c r="A27" s="16">
        <v>4</v>
      </c>
      <c r="B27" s="55" t="s">
        <v>31</v>
      </c>
      <c r="C27" s="16" t="s">
        <v>26</v>
      </c>
      <c r="D27" s="8"/>
      <c r="E27" s="23"/>
      <c r="F27" s="8"/>
      <c r="G27" s="8"/>
      <c r="H27" s="8"/>
      <c r="I27" s="8"/>
    </row>
    <row r="28" spans="1:9">
      <c r="A28" s="45"/>
      <c r="B28" s="18" t="s">
        <v>17</v>
      </c>
      <c r="C28" s="19" t="s">
        <v>12</v>
      </c>
      <c r="D28" s="19">
        <v>1</v>
      </c>
      <c r="E28" s="20">
        <v>18.7</v>
      </c>
      <c r="F28" s="19"/>
      <c r="G28" s="20">
        <v>0.85</v>
      </c>
      <c r="H28" s="20">
        <f>PRODUCT(D28:G28)</f>
        <v>15.895</v>
      </c>
      <c r="I28" s="21"/>
    </row>
    <row r="29" spans="1:9">
      <c r="A29" s="45"/>
      <c r="B29" s="18" t="s">
        <v>21</v>
      </c>
      <c r="C29" s="19" t="s">
        <v>12</v>
      </c>
      <c r="D29" s="19">
        <v>2</v>
      </c>
      <c r="E29" s="20">
        <v>2.77</v>
      </c>
      <c r="F29" s="19"/>
      <c r="G29" s="20">
        <v>0.43</v>
      </c>
      <c r="H29" s="20">
        <f>PRODUCT(D29:G29)</f>
        <v>2.3822000000000001</v>
      </c>
      <c r="I29" s="21"/>
    </row>
    <row r="30" spans="1:9">
      <c r="A30" s="45"/>
      <c r="B30" s="18" t="s">
        <v>22</v>
      </c>
      <c r="C30" s="19" t="s">
        <v>12</v>
      </c>
      <c r="D30" s="19">
        <v>1</v>
      </c>
      <c r="E30" s="20">
        <v>17.5</v>
      </c>
      <c r="F30" s="19"/>
      <c r="G30" s="20">
        <v>0.9</v>
      </c>
      <c r="H30" s="20">
        <f>PRODUCT(D30:G30)</f>
        <v>15.75</v>
      </c>
      <c r="I30" s="21"/>
    </row>
    <row r="31" spans="1:9">
      <c r="A31" s="46"/>
      <c r="B31" s="47" t="s">
        <v>23</v>
      </c>
      <c r="C31" s="19" t="s">
        <v>12</v>
      </c>
      <c r="D31" s="19">
        <v>1</v>
      </c>
      <c r="E31" s="20">
        <v>0.2</v>
      </c>
      <c r="F31" s="19"/>
      <c r="G31" s="20">
        <v>2.9</v>
      </c>
      <c r="H31" s="20">
        <f>PRODUCT(D31:G31)</f>
        <v>0.57999999999999996</v>
      </c>
      <c r="I31" s="49"/>
    </row>
    <row r="32" spans="1:9" ht="13.5" thickBot="1">
      <c r="A32" s="46"/>
      <c r="B32" s="47"/>
      <c r="C32" s="48"/>
      <c r="D32" s="48"/>
      <c r="E32" s="27"/>
      <c r="F32" s="48"/>
      <c r="G32" s="27"/>
      <c r="H32" s="27"/>
      <c r="I32" s="49"/>
    </row>
    <row r="33" spans="1:9" ht="14.5">
      <c r="A33" s="28"/>
      <c r="B33" s="29" t="s">
        <v>9</v>
      </c>
      <c r="C33" s="30" t="s">
        <v>12</v>
      </c>
      <c r="D33" s="29"/>
      <c r="E33" s="29"/>
      <c r="F33" s="29"/>
      <c r="G33" s="31"/>
      <c r="H33" s="32">
        <f>SUM(H28:H32)</f>
        <v>34.607199999999999</v>
      </c>
      <c r="I33" s="33"/>
    </row>
    <row r="34" spans="1:9" ht="14.5">
      <c r="A34" s="34"/>
      <c r="B34" s="35" t="s">
        <v>14</v>
      </c>
      <c r="C34" s="36" t="s">
        <v>13</v>
      </c>
      <c r="D34" s="35"/>
      <c r="E34" s="35"/>
      <c r="F34" s="35"/>
      <c r="G34" s="37">
        <v>10.76</v>
      </c>
      <c r="H34" s="38">
        <f>ROUND((H33*G34),0)</f>
        <v>372</v>
      </c>
      <c r="I34" s="21"/>
    </row>
    <row r="35" spans="1:9" ht="14.5">
      <c r="A35" s="34"/>
      <c r="B35" s="35" t="s">
        <v>11</v>
      </c>
      <c r="C35" s="36" t="s">
        <v>13</v>
      </c>
      <c r="D35" s="35"/>
      <c r="E35" s="35"/>
      <c r="F35" s="35"/>
      <c r="G35" s="37"/>
      <c r="H35" s="38">
        <v>372</v>
      </c>
      <c r="I35" s="21"/>
    </row>
    <row r="36" spans="1:9" ht="15" thickBot="1">
      <c r="A36" s="39"/>
      <c r="B36" s="40" t="s">
        <v>20</v>
      </c>
      <c r="C36" s="41" t="s">
        <v>13</v>
      </c>
      <c r="D36" s="40"/>
      <c r="E36" s="40"/>
      <c r="F36" s="40"/>
      <c r="G36" s="42"/>
      <c r="H36" s="43">
        <f>H34-H35</f>
        <v>0</v>
      </c>
      <c r="I36" s="44"/>
    </row>
    <row r="37" spans="1:9" ht="14.5">
      <c r="A37" s="58"/>
      <c r="B37" s="59"/>
      <c r="C37" s="60"/>
      <c r="D37" s="59"/>
      <c r="E37" s="59"/>
      <c r="F37" s="59"/>
      <c r="G37" s="61"/>
      <c r="H37" s="62"/>
      <c r="I37" s="63"/>
    </row>
    <row r="38" spans="1:9" ht="52">
      <c r="A38" s="16">
        <v>5</v>
      </c>
      <c r="B38" s="55" t="s">
        <v>32</v>
      </c>
      <c r="C38" s="16" t="s">
        <v>19</v>
      </c>
      <c r="D38" s="8"/>
      <c r="E38" s="23"/>
      <c r="F38" s="8"/>
      <c r="G38" s="8"/>
      <c r="H38" s="8"/>
      <c r="I38" s="8"/>
    </row>
    <row r="39" spans="1:9">
      <c r="A39" s="46"/>
      <c r="B39" s="47" t="s">
        <v>33</v>
      </c>
      <c r="C39" s="19" t="s">
        <v>18</v>
      </c>
      <c r="D39" s="19">
        <v>1</v>
      </c>
      <c r="E39" s="20">
        <v>1</v>
      </c>
      <c r="F39" s="19"/>
      <c r="G39" s="20"/>
      <c r="H39" s="20">
        <f>PRODUCT(D39:G39)</f>
        <v>1</v>
      </c>
      <c r="I39" s="49"/>
    </row>
    <row r="40" spans="1:9" ht="13.5" thickBot="1">
      <c r="A40" s="46"/>
      <c r="B40" s="47"/>
      <c r="C40" s="48"/>
      <c r="D40" s="48"/>
      <c r="E40" s="27"/>
      <c r="F40" s="48"/>
      <c r="G40" s="27"/>
      <c r="H40" s="27"/>
      <c r="I40" s="49"/>
    </row>
    <row r="41" spans="1:9" ht="14.5">
      <c r="A41" s="28"/>
      <c r="B41" s="29" t="s">
        <v>34</v>
      </c>
      <c r="C41" s="30" t="s">
        <v>18</v>
      </c>
      <c r="D41" s="29"/>
      <c r="E41" s="29"/>
      <c r="F41" s="29"/>
      <c r="G41" s="31"/>
      <c r="H41" s="32">
        <f>SUM(H39:H40)</f>
        <v>1</v>
      </c>
      <c r="I41" s="33"/>
    </row>
    <row r="42" spans="1:9" ht="14.5">
      <c r="A42" s="34"/>
      <c r="B42" s="35" t="s">
        <v>35</v>
      </c>
      <c r="C42" s="36" t="s">
        <v>19</v>
      </c>
      <c r="D42" s="35"/>
      <c r="E42" s="35"/>
      <c r="F42" s="35"/>
      <c r="G42" s="37"/>
      <c r="H42" s="38">
        <v>1</v>
      </c>
      <c r="I42" s="21"/>
    </row>
    <row r="43" spans="1:9" ht="15" thickBot="1">
      <c r="A43" s="39"/>
      <c r="B43" s="40" t="s">
        <v>20</v>
      </c>
      <c r="C43" s="41" t="s">
        <v>18</v>
      </c>
      <c r="D43" s="40"/>
      <c r="E43" s="40"/>
      <c r="F43" s="40"/>
      <c r="G43" s="42"/>
      <c r="H43" s="43">
        <f>H41-H42</f>
        <v>0</v>
      </c>
      <c r="I43" s="44"/>
    </row>
    <row r="44" spans="1:9">
      <c r="A44" s="16"/>
      <c r="B44" s="55"/>
      <c r="C44" s="16"/>
      <c r="D44" s="8"/>
      <c r="E44" s="23"/>
      <c r="F44" s="8"/>
      <c r="G44" s="8"/>
      <c r="H44" s="8"/>
      <c r="I44" s="8"/>
    </row>
    <row r="45" spans="1:9" ht="78">
      <c r="A45" s="16">
        <v>6</v>
      </c>
      <c r="B45" s="55" t="s">
        <v>36</v>
      </c>
      <c r="C45" s="16" t="s">
        <v>37</v>
      </c>
      <c r="D45" s="8"/>
      <c r="E45" s="23"/>
      <c r="F45" s="8"/>
      <c r="G45" s="8"/>
      <c r="H45" s="8"/>
      <c r="I45" s="8"/>
    </row>
    <row r="46" spans="1:9" ht="14.5">
      <c r="A46" s="45"/>
      <c r="B46" s="22" t="s">
        <v>38</v>
      </c>
      <c r="C46" s="64" t="s">
        <v>15</v>
      </c>
      <c r="D46" s="50">
        <v>1</v>
      </c>
      <c r="E46" s="51">
        <v>16.66</v>
      </c>
      <c r="F46" s="24"/>
      <c r="H46" s="25">
        <f>PRODUCT(D46:F46)</f>
        <v>16.66</v>
      </c>
      <c r="I46" s="21"/>
    </row>
    <row r="47" spans="1:9" ht="13.5" thickBot="1">
      <c r="A47" s="46"/>
      <c r="B47" s="47"/>
      <c r="C47" s="48"/>
      <c r="D47" s="48"/>
      <c r="E47" s="27"/>
      <c r="F47" s="48"/>
      <c r="G47" s="27"/>
      <c r="H47" s="27"/>
      <c r="I47" s="49"/>
    </row>
    <row r="48" spans="1:9" ht="14.5">
      <c r="A48" s="28"/>
      <c r="B48" s="29" t="s">
        <v>9</v>
      </c>
      <c r="C48" s="30" t="s">
        <v>15</v>
      </c>
      <c r="D48" s="29"/>
      <c r="E48" s="29"/>
      <c r="F48" s="29"/>
      <c r="G48" s="31"/>
      <c r="H48" s="32">
        <f>SUM(H46:H47)</f>
        <v>16.66</v>
      </c>
      <c r="I48" s="33"/>
    </row>
    <row r="49" spans="1:9" ht="14.5">
      <c r="A49" s="34"/>
      <c r="B49" s="35" t="s">
        <v>14</v>
      </c>
      <c r="C49" s="36" t="s">
        <v>16</v>
      </c>
      <c r="D49" s="35"/>
      <c r="E49" s="35"/>
      <c r="F49" s="35"/>
      <c r="G49" s="37">
        <v>3.28</v>
      </c>
      <c r="H49" s="38">
        <f>ROUND((H48*G49),0)</f>
        <v>55</v>
      </c>
      <c r="I49" s="21"/>
    </row>
    <row r="50" spans="1:9" ht="14.5">
      <c r="A50" s="34"/>
      <c r="B50" s="35" t="s">
        <v>11</v>
      </c>
      <c r="C50" s="36" t="s">
        <v>16</v>
      </c>
      <c r="D50" s="35"/>
      <c r="E50" s="35"/>
      <c r="F50" s="35"/>
      <c r="G50" s="37"/>
      <c r="H50" s="38">
        <v>55</v>
      </c>
      <c r="I50" s="21"/>
    </row>
    <row r="51" spans="1:9" ht="15" thickBot="1">
      <c r="A51" s="39"/>
      <c r="B51" s="40" t="s">
        <v>20</v>
      </c>
      <c r="C51" s="41" t="s">
        <v>16</v>
      </c>
      <c r="D51" s="40"/>
      <c r="E51" s="40"/>
      <c r="F51" s="40"/>
      <c r="G51" s="42"/>
      <c r="H51" s="43">
        <f>H49-H50</f>
        <v>0</v>
      </c>
      <c r="I51" s="44"/>
    </row>
    <row r="52" spans="1:9">
      <c r="A52" s="16"/>
      <c r="B52" s="55"/>
      <c r="C52" s="16"/>
      <c r="D52" s="8"/>
      <c r="E52" s="23"/>
      <c r="F52" s="8"/>
      <c r="G52" s="8"/>
      <c r="H52" s="8"/>
      <c r="I52" s="8"/>
    </row>
    <row r="53" spans="1:9" ht="26">
      <c r="A53" s="16">
        <v>7</v>
      </c>
      <c r="B53" s="55" t="s">
        <v>39</v>
      </c>
      <c r="C53" s="16" t="s">
        <v>19</v>
      </c>
      <c r="D53" s="8"/>
      <c r="E53" s="23"/>
      <c r="F53" s="8"/>
      <c r="G53" s="8"/>
      <c r="H53" s="8"/>
      <c r="I53" s="8"/>
    </row>
    <row r="54" spans="1:9">
      <c r="A54" s="46"/>
      <c r="B54" s="47" t="s">
        <v>40</v>
      </c>
      <c r="C54" s="19" t="s">
        <v>18</v>
      </c>
      <c r="D54" s="19">
        <v>1</v>
      </c>
      <c r="E54" s="20">
        <v>1</v>
      </c>
      <c r="F54" s="19"/>
      <c r="G54" s="20"/>
      <c r="H54" s="20">
        <f>PRODUCT(D54:G54)</f>
        <v>1</v>
      </c>
      <c r="I54" s="49"/>
    </row>
    <row r="55" spans="1:9" ht="9.65" customHeight="1" thickBot="1">
      <c r="A55" s="46"/>
      <c r="B55" s="47"/>
      <c r="C55" s="48"/>
      <c r="D55" s="48"/>
      <c r="E55" s="27"/>
      <c r="F55" s="48"/>
      <c r="G55" s="27"/>
      <c r="H55" s="27"/>
      <c r="I55" s="49"/>
    </row>
    <row r="56" spans="1:9" ht="14.5">
      <c r="A56" s="28"/>
      <c r="B56" s="29" t="s">
        <v>34</v>
      </c>
      <c r="C56" s="30" t="s">
        <v>18</v>
      </c>
      <c r="D56" s="29"/>
      <c r="E56" s="29"/>
      <c r="F56" s="29"/>
      <c r="G56" s="31"/>
      <c r="H56" s="32">
        <f>SUM(H54:H55)</f>
        <v>1</v>
      </c>
      <c r="I56" s="33"/>
    </row>
    <row r="57" spans="1:9" ht="14.5">
      <c r="A57" s="34"/>
      <c r="B57" s="35" t="s">
        <v>35</v>
      </c>
      <c r="C57" s="36" t="s">
        <v>19</v>
      </c>
      <c r="D57" s="35"/>
      <c r="E57" s="35"/>
      <c r="F57" s="35"/>
      <c r="G57" s="37"/>
      <c r="H57" s="38">
        <v>1</v>
      </c>
      <c r="I57" s="21"/>
    </row>
    <row r="58" spans="1:9" ht="15" thickBot="1">
      <c r="A58" s="39"/>
      <c r="B58" s="40" t="s">
        <v>20</v>
      </c>
      <c r="C58" s="41" t="s">
        <v>18</v>
      </c>
      <c r="D58" s="40"/>
      <c r="E58" s="40"/>
      <c r="F58" s="40"/>
      <c r="G58" s="42"/>
      <c r="H58" s="43">
        <f>H56-H57</f>
        <v>0</v>
      </c>
      <c r="I58" s="44"/>
    </row>
    <row r="59" spans="1:9">
      <c r="A59" s="16"/>
      <c r="B59" s="55"/>
      <c r="C59" s="16"/>
      <c r="D59" s="8"/>
      <c r="E59" s="23"/>
      <c r="F59" s="8"/>
      <c r="G59" s="8"/>
      <c r="H59" s="8"/>
      <c r="I59" s="8"/>
    </row>
    <row r="60" spans="1:9" ht="39">
      <c r="A60" s="16">
        <v>8</v>
      </c>
      <c r="B60" s="55" t="s">
        <v>41</v>
      </c>
      <c r="C60" s="16" t="s">
        <v>16</v>
      </c>
      <c r="D60" s="8"/>
      <c r="E60" s="23"/>
      <c r="F60" s="8"/>
      <c r="G60" s="8"/>
      <c r="H60" s="8"/>
      <c r="I60" s="8"/>
    </row>
    <row r="61" spans="1:9">
      <c r="A61" s="16"/>
      <c r="B61" s="55" t="s">
        <v>83</v>
      </c>
      <c r="C61" s="16" t="s">
        <v>15</v>
      </c>
      <c r="D61" s="8">
        <v>2</v>
      </c>
      <c r="E61" s="23">
        <v>9.2100000000000009</v>
      </c>
      <c r="F61" s="8"/>
      <c r="G61" s="8"/>
      <c r="H61" s="25">
        <f>PRODUCT(D61:F61)</f>
        <v>18.420000000000002</v>
      </c>
      <c r="I61" s="8"/>
    </row>
    <row r="62" spans="1:9">
      <c r="A62" s="16"/>
      <c r="B62" s="55" t="s">
        <v>84</v>
      </c>
      <c r="C62" s="16" t="s">
        <v>15</v>
      </c>
      <c r="D62" s="8">
        <v>2</v>
      </c>
      <c r="E62" s="23">
        <v>8.8699999999999992</v>
      </c>
      <c r="F62" s="8"/>
      <c r="G62" s="8"/>
      <c r="H62" s="25">
        <f t="shared" ref="H62:H68" si="0">PRODUCT(D62:F62)</f>
        <v>17.739999999999998</v>
      </c>
      <c r="I62" s="8"/>
    </row>
    <row r="63" spans="1:9">
      <c r="A63" s="16"/>
      <c r="B63" s="55" t="s">
        <v>85</v>
      </c>
      <c r="C63" s="16" t="s">
        <v>15</v>
      </c>
      <c r="D63" s="8">
        <v>5</v>
      </c>
      <c r="E63" s="23">
        <v>2.79</v>
      </c>
      <c r="F63" s="8"/>
      <c r="G63" s="8"/>
      <c r="H63" s="25">
        <f t="shared" si="0"/>
        <v>13.95</v>
      </c>
      <c r="I63" s="8"/>
    </row>
    <row r="64" spans="1:9">
      <c r="A64" s="16"/>
      <c r="B64" s="55" t="s">
        <v>86</v>
      </c>
      <c r="C64" s="16" t="s">
        <v>15</v>
      </c>
      <c r="D64" s="8">
        <v>5</v>
      </c>
      <c r="E64" s="23">
        <v>2.71</v>
      </c>
      <c r="F64" s="8"/>
      <c r="G64" s="8"/>
      <c r="H64" s="25">
        <f t="shared" si="0"/>
        <v>13.55</v>
      </c>
      <c r="I64" s="8"/>
    </row>
    <row r="65" spans="1:9">
      <c r="A65" s="16"/>
      <c r="B65" s="55" t="s">
        <v>87</v>
      </c>
      <c r="C65" s="16" t="s">
        <v>15</v>
      </c>
      <c r="D65" s="8">
        <v>5</v>
      </c>
      <c r="E65" s="23">
        <v>3.08</v>
      </c>
      <c r="F65" s="8"/>
      <c r="G65" s="8"/>
      <c r="H65" s="25">
        <f t="shared" si="0"/>
        <v>15.4</v>
      </c>
      <c r="I65" s="8"/>
    </row>
    <row r="66" spans="1:9">
      <c r="A66" s="16"/>
      <c r="B66" s="55" t="s">
        <v>88</v>
      </c>
      <c r="C66" s="16" t="s">
        <v>15</v>
      </c>
      <c r="D66" s="8">
        <v>5</v>
      </c>
      <c r="E66" s="23">
        <v>2.99</v>
      </c>
      <c r="F66" s="8"/>
      <c r="G66" s="8"/>
      <c r="H66" s="25">
        <f t="shared" si="0"/>
        <v>14.950000000000001</v>
      </c>
      <c r="I66" s="8"/>
    </row>
    <row r="67" spans="1:9">
      <c r="A67" s="16"/>
      <c r="B67" s="55" t="s">
        <v>89</v>
      </c>
      <c r="C67" s="16" t="s">
        <v>15</v>
      </c>
      <c r="D67" s="8">
        <v>5</v>
      </c>
      <c r="E67" s="23">
        <v>1.1850000000000001</v>
      </c>
      <c r="F67" s="8"/>
      <c r="G67" s="8"/>
      <c r="H67" s="25">
        <f t="shared" si="0"/>
        <v>5.9250000000000007</v>
      </c>
      <c r="I67" s="8"/>
    </row>
    <row r="68" spans="1:9">
      <c r="A68" s="16"/>
      <c r="B68" s="55" t="s">
        <v>90</v>
      </c>
      <c r="C68" s="16" t="s">
        <v>15</v>
      </c>
      <c r="D68" s="8">
        <v>5</v>
      </c>
      <c r="E68" s="23">
        <v>1.1599999999999999</v>
      </c>
      <c r="F68" s="8"/>
      <c r="G68" s="8"/>
      <c r="H68" s="25">
        <f t="shared" si="0"/>
        <v>5.8</v>
      </c>
      <c r="I68" s="8"/>
    </row>
    <row r="69" spans="1:9" ht="13.5" thickBot="1">
      <c r="A69" s="144"/>
      <c r="B69" s="56"/>
      <c r="C69" s="17"/>
      <c r="D69" s="15"/>
      <c r="E69" s="57"/>
      <c r="F69" s="15"/>
      <c r="G69" s="15"/>
      <c r="H69" s="15"/>
      <c r="I69" s="145"/>
    </row>
    <row r="70" spans="1:9" ht="14.5">
      <c r="A70" s="28"/>
      <c r="B70" s="29" t="s">
        <v>91</v>
      </c>
      <c r="C70" s="30" t="s">
        <v>15</v>
      </c>
      <c r="D70" s="29"/>
      <c r="E70" s="29"/>
      <c r="F70" s="29"/>
      <c r="G70" s="31"/>
      <c r="H70" s="32">
        <f>SUM(H61:H68)</f>
        <v>105.735</v>
      </c>
      <c r="I70" s="33"/>
    </row>
    <row r="71" spans="1:9" ht="14.5">
      <c r="A71" s="34"/>
      <c r="B71" s="35" t="s">
        <v>92</v>
      </c>
      <c r="C71" s="36" t="s">
        <v>16</v>
      </c>
      <c r="D71" s="35"/>
      <c r="E71" s="35"/>
      <c r="F71" s="35"/>
      <c r="G71" s="37">
        <v>3.28</v>
      </c>
      <c r="H71" s="38">
        <f>ROUND((H70*G71),0)</f>
        <v>347</v>
      </c>
      <c r="I71" s="21"/>
    </row>
    <row r="72" spans="1:9" ht="14.5">
      <c r="A72" s="34"/>
      <c r="B72" s="35" t="s">
        <v>11</v>
      </c>
      <c r="C72" s="36" t="s">
        <v>16</v>
      </c>
      <c r="D72" s="35"/>
      <c r="E72" s="35"/>
      <c r="F72" s="35"/>
      <c r="G72" s="37"/>
      <c r="H72" s="38"/>
      <c r="I72" s="21"/>
    </row>
    <row r="73" spans="1:9" ht="15" thickBot="1">
      <c r="A73" s="39"/>
      <c r="B73" s="40" t="s">
        <v>20</v>
      </c>
      <c r="C73" s="41" t="s">
        <v>16</v>
      </c>
      <c r="D73" s="40"/>
      <c r="E73" s="40"/>
      <c r="F73" s="40"/>
      <c r="G73" s="42"/>
      <c r="H73" s="43">
        <f>H71-H72</f>
        <v>347</v>
      </c>
      <c r="I73" s="44"/>
    </row>
    <row r="74" spans="1:9">
      <c r="A74" s="16"/>
      <c r="B74" s="55"/>
      <c r="C74" s="16"/>
      <c r="D74" s="8"/>
      <c r="E74" s="23"/>
      <c r="F74" s="8"/>
      <c r="G74" s="8"/>
      <c r="H74" s="8"/>
      <c r="I74" s="8"/>
    </row>
    <row r="75" spans="1:9" ht="39">
      <c r="A75" s="16">
        <v>9</v>
      </c>
      <c r="B75" s="55" t="s">
        <v>42</v>
      </c>
      <c r="C75" s="16" t="s">
        <v>16</v>
      </c>
      <c r="D75" s="8"/>
      <c r="E75" s="23"/>
      <c r="F75" s="8"/>
      <c r="G75" s="8"/>
      <c r="H75" s="8"/>
      <c r="I75" s="8"/>
    </row>
    <row r="76" spans="1:9" ht="14.5">
      <c r="A76" s="45"/>
      <c r="B76" s="26" t="s">
        <v>43</v>
      </c>
      <c r="C76" s="64" t="s">
        <v>15</v>
      </c>
      <c r="D76" s="50">
        <v>52</v>
      </c>
      <c r="E76" s="51">
        <v>1</v>
      </c>
      <c r="F76" s="24"/>
      <c r="H76" s="25">
        <f>PRODUCT(D76:F76)</f>
        <v>52</v>
      </c>
      <c r="I76" s="21"/>
    </row>
    <row r="77" spans="1:9" ht="9.65" customHeight="1" thickBot="1">
      <c r="A77" s="46"/>
      <c r="B77" s="47"/>
      <c r="C77" s="48"/>
      <c r="D77" s="48"/>
      <c r="E77" s="27"/>
      <c r="F77" s="48"/>
      <c r="G77" s="27"/>
      <c r="H77" s="27"/>
      <c r="I77" s="49"/>
    </row>
    <row r="78" spans="1:9" ht="14.5">
      <c r="A78" s="28"/>
      <c r="B78" s="29" t="s">
        <v>9</v>
      </c>
      <c r="C78" s="30" t="s">
        <v>15</v>
      </c>
      <c r="D78" s="29"/>
      <c r="E78" s="29"/>
      <c r="F78" s="29"/>
      <c r="G78" s="31"/>
      <c r="H78" s="32">
        <f>SUM(H76:H77)</f>
        <v>52</v>
      </c>
      <c r="I78" s="33"/>
    </row>
    <row r="79" spans="1:9" ht="14.5">
      <c r="A79" s="34"/>
      <c r="B79" s="35" t="s">
        <v>14</v>
      </c>
      <c r="C79" s="36" t="s">
        <v>16</v>
      </c>
      <c r="D79" s="35"/>
      <c r="E79" s="35"/>
      <c r="F79" s="35"/>
      <c r="G79" s="37">
        <v>3.28</v>
      </c>
      <c r="H79" s="38">
        <f>ROUND((H78*G79),0)</f>
        <v>171</v>
      </c>
      <c r="I79" s="21"/>
    </row>
    <row r="80" spans="1:9" ht="14.5">
      <c r="A80" s="34"/>
      <c r="B80" s="35" t="s">
        <v>100</v>
      </c>
      <c r="C80" s="36" t="s">
        <v>16</v>
      </c>
      <c r="D80" s="35"/>
      <c r="E80" s="35"/>
      <c r="F80" s="35"/>
      <c r="G80" s="37"/>
      <c r="H80" s="38">
        <v>52</v>
      </c>
      <c r="I80" s="21"/>
    </row>
    <row r="81" spans="1:9" ht="14.5">
      <c r="A81" s="34"/>
      <c r="B81" s="35" t="s">
        <v>11</v>
      </c>
      <c r="C81" s="36" t="s">
        <v>16</v>
      </c>
      <c r="D81" s="35"/>
      <c r="E81" s="35"/>
      <c r="F81" s="35"/>
      <c r="G81" s="37"/>
      <c r="H81" s="38">
        <v>52</v>
      </c>
      <c r="I81" s="21"/>
    </row>
    <row r="82" spans="1:9" ht="15" thickBot="1">
      <c r="A82" s="39"/>
      <c r="B82" s="40" t="s">
        <v>20</v>
      </c>
      <c r="C82" s="41" t="s">
        <v>16</v>
      </c>
      <c r="D82" s="40"/>
      <c r="E82" s="40"/>
      <c r="F82" s="40"/>
      <c r="G82" s="42"/>
      <c r="H82" s="43">
        <f>H80-H81</f>
        <v>0</v>
      </c>
      <c r="I82" s="44"/>
    </row>
    <row r="83" spans="1:9">
      <c r="A83" s="16"/>
      <c r="B83" s="55"/>
      <c r="C83" s="16"/>
      <c r="D83" s="8"/>
      <c r="E83" s="23"/>
      <c r="F83" s="8"/>
      <c r="G83" s="8"/>
      <c r="H83" s="8"/>
      <c r="I83" s="8"/>
    </row>
    <row r="84" spans="1:9">
      <c r="A84" s="16">
        <v>10</v>
      </c>
      <c r="B84" s="55" t="s">
        <v>44</v>
      </c>
      <c r="C84" s="16" t="s">
        <v>19</v>
      </c>
      <c r="D84" s="8"/>
      <c r="E84" s="23"/>
      <c r="F84" s="8"/>
      <c r="G84" s="8"/>
      <c r="H84" s="8"/>
      <c r="I84" s="8"/>
    </row>
    <row r="85" spans="1:9" ht="14.5">
      <c r="A85" s="45"/>
      <c r="B85" s="26" t="s">
        <v>82</v>
      </c>
      <c r="C85" s="64" t="s">
        <v>19</v>
      </c>
      <c r="D85" s="50">
        <v>1</v>
      </c>
      <c r="E85" s="51"/>
      <c r="F85" s="24"/>
      <c r="H85" s="25">
        <f>PRODUCT(D85:F85)</f>
        <v>1</v>
      </c>
      <c r="I85" s="21"/>
    </row>
    <row r="86" spans="1:9" ht="13.5" thickBot="1">
      <c r="A86" s="46"/>
      <c r="B86" s="47"/>
      <c r="C86" s="48"/>
      <c r="D86" s="48"/>
      <c r="E86" s="27"/>
      <c r="F86" s="48"/>
      <c r="G86" s="27"/>
      <c r="H86" s="27"/>
      <c r="I86" s="49"/>
    </row>
    <row r="87" spans="1:9" ht="14.5">
      <c r="A87" s="28"/>
      <c r="B87" s="29" t="s">
        <v>81</v>
      </c>
      <c r="C87" s="30" t="s">
        <v>15</v>
      </c>
      <c r="D87" s="29"/>
      <c r="E87" s="29"/>
      <c r="F87" s="29"/>
      <c r="G87" s="31"/>
      <c r="H87" s="32">
        <f>SUM(H85:H86)</f>
        <v>1</v>
      </c>
      <c r="I87" s="33"/>
    </row>
    <row r="88" spans="1:9" ht="14.5">
      <c r="A88" s="34"/>
      <c r="B88" s="35" t="s">
        <v>11</v>
      </c>
      <c r="C88" s="36" t="s">
        <v>16</v>
      </c>
      <c r="D88" s="35"/>
      <c r="E88" s="35"/>
      <c r="F88" s="35"/>
      <c r="G88" s="37"/>
      <c r="H88" s="38"/>
      <c r="I88" s="21"/>
    </row>
    <row r="89" spans="1:9" ht="15" thickBot="1">
      <c r="A89" s="39"/>
      <c r="B89" s="40" t="s">
        <v>20</v>
      </c>
      <c r="C89" s="41" t="s">
        <v>16</v>
      </c>
      <c r="D89" s="40"/>
      <c r="E89" s="40"/>
      <c r="F89" s="40"/>
      <c r="G89" s="42"/>
      <c r="H89" s="43">
        <f>H87-H88</f>
        <v>1</v>
      </c>
      <c r="I89" s="44"/>
    </row>
    <row r="90" spans="1:9">
      <c r="A90" s="16"/>
      <c r="B90" s="55"/>
      <c r="C90" s="16"/>
      <c r="D90" s="8"/>
      <c r="E90" s="23"/>
      <c r="F90" s="8"/>
      <c r="G90" s="8"/>
      <c r="H90" s="8"/>
      <c r="I90" s="8"/>
    </row>
  </sheetData>
  <mergeCells count="2">
    <mergeCell ref="A1:I1"/>
    <mergeCell ref="A2:I2"/>
  </mergeCells>
  <pageMargins left="0.25" right="0.25" top="0.5" bottom="0.5" header="0.3" footer="0.3"/>
  <pageSetup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582F8D-9542-4EDB-A3E0-CF4B3B76949D}">
  <ds:schemaRefs>
    <ds:schemaRef ds:uri="http://schemas.microsoft.com/sharepoint/v3/contenttype/forms"/>
  </ds:schemaRefs>
</ds:datastoreItem>
</file>

<file path=customXml/itemProps2.xml><?xml version="1.0" encoding="utf-8"?>
<ds:datastoreItem xmlns:ds="http://schemas.openxmlformats.org/officeDocument/2006/customXml" ds:itemID="{F7A48E80-70E1-4A50-8E34-FAEC8BCB7A06}"/>
</file>

<file path=customXml/itemProps3.xml><?xml version="1.0" encoding="utf-8"?>
<ds:datastoreItem xmlns:ds="http://schemas.openxmlformats.org/officeDocument/2006/customXml" ds:itemID="{2F92F1C6-8C05-45BC-A2C6-A6DDBE81EE76}">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7326994b-23a0-4b5e-a973-7b87443abe0a"/>
    <ds:schemaRef ds:uri="http://purl.org/dc/terms/"/>
    <ds:schemaRef ds:uri="http://schemas.microsoft.com/office/2006/documentManagement/types"/>
    <ds:schemaRef ds:uri="72b43016-16a7-42f7-bc1a-063c27e5d51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vt:lpstr>
      <vt:lpstr>Abstract</vt:lpstr>
      <vt:lpstr>MB Sheet</vt:lpstr>
      <vt:lpstr>'MB Sheet'!Print_Area</vt:lpstr>
      <vt:lpstr>'MB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Urmila Jadhav</cp:lastModifiedBy>
  <cp:lastPrinted>2024-04-24T04:49:32Z</cp:lastPrinted>
  <dcterms:created xsi:type="dcterms:W3CDTF">2024-04-02T08:39:58Z</dcterms:created>
  <dcterms:modified xsi:type="dcterms:W3CDTF">2024-05-13T12:20:45Z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