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rmila Jadhav\OneDrive - Travel food Services\Desktop\"/>
    </mc:Choice>
  </mc:AlternateContent>
  <bookViews>
    <workbookView xWindow="-110" yWindow="-110" windowWidth="23260" windowHeight="12460"/>
  </bookViews>
  <sheets>
    <sheet name="Abtract  " sheetId="1" r:id="rId1"/>
    <sheet name="JMR " sheetId="2" r:id="rId2"/>
  </sheets>
  <definedNames>
    <definedName name="_xlnm.Print_Area" localSheetId="0">'Abtract  '!$A$1:$H$24</definedName>
    <definedName name="_xlnm.Print_Area" localSheetId="1">'JMR 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H11" i="2"/>
  <c r="H13" i="2" l="1"/>
  <c r="H12" i="2"/>
  <c r="H14" i="2"/>
  <c r="I12" i="2"/>
  <c r="I13" i="2" s="1"/>
  <c r="I14" i="2" l="1"/>
  <c r="I10" i="2"/>
  <c r="H9" i="2"/>
  <c r="H8" i="2"/>
  <c r="H7" i="2"/>
  <c r="H6" i="2"/>
  <c r="H5" i="2"/>
  <c r="H4" i="2"/>
  <c r="H10" i="2" l="1"/>
  <c r="H7" i="1" l="1"/>
  <c r="H8" i="1" s="1"/>
  <c r="H6" i="1"/>
  <c r="H4" i="1"/>
  <c r="F8" i="1"/>
  <c r="F7" i="1"/>
  <c r="F6" i="1"/>
  <c r="F4" i="1"/>
</calcChain>
</file>

<file path=xl/sharedStrings.xml><?xml version="1.0" encoding="utf-8"?>
<sst xmlns="http://schemas.openxmlformats.org/spreadsheetml/2006/main" count="68" uniqueCount="51">
  <si>
    <t xml:space="preserve">S.N </t>
  </si>
  <si>
    <t xml:space="preserve">Item Description </t>
  </si>
  <si>
    <t xml:space="preserve">UOM </t>
  </si>
  <si>
    <t xml:space="preserve">Qty </t>
  </si>
  <si>
    <t xml:space="preserve">Rate </t>
  </si>
  <si>
    <t xml:space="preserve">Amount </t>
  </si>
  <si>
    <t xml:space="preserve">MS Structure Work </t>
  </si>
  <si>
    <t xml:space="preserve">Kg </t>
  </si>
  <si>
    <t xml:space="preserve">GST @18 </t>
  </si>
  <si>
    <t xml:space="preserve">Total </t>
  </si>
  <si>
    <t xml:space="preserve">Grand Total </t>
  </si>
  <si>
    <t xml:space="preserve">TVM_International Lounge_MS Structure Work_BOQ </t>
  </si>
  <si>
    <t xml:space="preserve">Final Bill </t>
  </si>
  <si>
    <t>PO -Semolina/PO/24-25/000545</t>
  </si>
  <si>
    <t xml:space="preserve">Item </t>
  </si>
  <si>
    <t xml:space="preserve">Section </t>
  </si>
  <si>
    <t xml:space="preserve">Length </t>
  </si>
  <si>
    <t>Unit Weight</t>
  </si>
  <si>
    <t>Total  Weight</t>
  </si>
  <si>
    <t xml:space="preserve">Total Weight </t>
  </si>
  <si>
    <t>(m)</t>
  </si>
  <si>
    <t xml:space="preserve">(Kg/m) </t>
  </si>
  <si>
    <t xml:space="preserve"> As per consultant </t>
  </si>
  <si>
    <t xml:space="preserve">As per Actual </t>
  </si>
  <si>
    <t xml:space="preserve">Column </t>
  </si>
  <si>
    <t xml:space="preserve">SHS </t>
  </si>
  <si>
    <t>100x100x4</t>
  </si>
  <si>
    <t xml:space="preserve">KG </t>
  </si>
  <si>
    <t xml:space="preserve">Main Beam </t>
  </si>
  <si>
    <t xml:space="preserve">RHS </t>
  </si>
  <si>
    <t>122X61X3.6</t>
  </si>
  <si>
    <t xml:space="preserve">Sec Beam </t>
  </si>
  <si>
    <t>80X40X3.2</t>
  </si>
  <si>
    <t xml:space="preserve">Purlins </t>
  </si>
  <si>
    <t>50X50X2.9</t>
  </si>
  <si>
    <t xml:space="preserve">Base Plate </t>
  </si>
  <si>
    <t xml:space="preserve">Sheet </t>
  </si>
  <si>
    <t>200X200X10</t>
  </si>
  <si>
    <t xml:space="preserve">Chq Plate </t>
  </si>
  <si>
    <t xml:space="preserve">4 mm thk </t>
  </si>
  <si>
    <t xml:space="preserve"> Total Structure weight ( In KG ) </t>
  </si>
  <si>
    <t xml:space="preserve">Qty Approved </t>
  </si>
  <si>
    <t xml:space="preserve">( In Kg ) </t>
  </si>
  <si>
    <t>TVM_T2_International Lounge_Structure Work</t>
  </si>
  <si>
    <t xml:space="preserve">MT </t>
  </si>
  <si>
    <t xml:space="preserve"> Total Structure weight ( In MT  ) </t>
  </si>
  <si>
    <t xml:space="preserve">Additional  5% for plates and menber connection </t>
  </si>
  <si>
    <t xml:space="preserve">Additional 5 % -Wastage  </t>
  </si>
  <si>
    <t xml:space="preserve">Approx Total  ( in MT ) </t>
  </si>
  <si>
    <t xml:space="preserve">GRAND TOTAL ( IN MT )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</si>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</sst>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8" borderId="10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8" borderId="6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BreakPreview" zoomScale="90" zoomScaleNormal="100" zoomScaleSheetLayoutView="90" workbookViewId="0">
      <selection activeCell="I40" sqref="I40"/>
    </sheetView>
  </sheetViews>
  <sheetFormatPr defaultRowHeight="14.5" x14ac:dyDescent="0.35"/>
  <cols>
    <col min="1" max="1" width="5.90625" style="8" customWidth="1"/>
    <col min="2" max="2" width="53.1796875" customWidth="1"/>
    <col min="3" max="3" width="7.36328125" style="8" customWidth="1"/>
    <col min="4" max="4" width="8.1796875" style="8" customWidth="1"/>
    <col min="5" max="5" width="8.90625" style="8"/>
    <col min="6" max="6" width="14.90625" style="8" customWidth="1"/>
    <col min="8" max="8" width="14.08984375" customWidth="1"/>
  </cols>
  <sheetData>
    <row r="1" spans="1:8" x14ac:dyDescent="0.35">
      <c r="A1" s="40" t="s">
        <v>11</v>
      </c>
      <c r="B1" s="41"/>
      <c r="C1" s="42" t="s">
        <v>13</v>
      </c>
      <c r="D1" s="42"/>
      <c r="E1" s="42"/>
      <c r="F1" s="43"/>
      <c r="G1" s="39" t="s">
        <v>12</v>
      </c>
      <c r="H1" s="39"/>
    </row>
    <row r="2" spans="1:8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</v>
      </c>
      <c r="H2" s="5" t="s">
        <v>5</v>
      </c>
    </row>
    <row r="3" spans="1:8" x14ac:dyDescent="0.35">
      <c r="A3" s="2"/>
      <c r="B3" s="1"/>
      <c r="C3" s="2"/>
      <c r="D3" s="2"/>
      <c r="E3" s="2"/>
      <c r="F3" s="2"/>
      <c r="G3" s="1"/>
      <c r="H3" s="1"/>
    </row>
    <row r="4" spans="1:8" x14ac:dyDescent="0.35">
      <c r="A4" s="2">
        <v>1</v>
      </c>
      <c r="B4" s="1" t="s">
        <v>6</v>
      </c>
      <c r="C4" s="2" t="s">
        <v>7</v>
      </c>
      <c r="D4" s="2">
        <v>4399.55</v>
      </c>
      <c r="E4" s="2">
        <v>225</v>
      </c>
      <c r="F4" s="2">
        <f>D4*E4</f>
        <v>989898.75</v>
      </c>
      <c r="G4" s="1">
        <v>4399.55</v>
      </c>
      <c r="H4" s="1">
        <f>E4*G4</f>
        <v>989898.75</v>
      </c>
    </row>
    <row r="5" spans="1:8" x14ac:dyDescent="0.35">
      <c r="A5" s="2"/>
      <c r="B5" s="1"/>
      <c r="C5" s="2"/>
      <c r="D5" s="2"/>
      <c r="E5" s="2"/>
      <c r="F5" s="2"/>
      <c r="G5" s="1"/>
      <c r="H5" s="1"/>
    </row>
    <row r="6" spans="1:8" x14ac:dyDescent="0.35">
      <c r="A6" s="3"/>
      <c r="B6" s="4" t="s">
        <v>9</v>
      </c>
      <c r="C6" s="3"/>
      <c r="D6" s="3"/>
      <c r="E6" s="3"/>
      <c r="F6" s="3">
        <f>F4</f>
        <v>989898.75</v>
      </c>
      <c r="G6" s="3"/>
      <c r="H6" s="3">
        <f>H4</f>
        <v>989898.75</v>
      </c>
    </row>
    <row r="7" spans="1:8" x14ac:dyDescent="0.35">
      <c r="A7" s="2"/>
      <c r="B7" s="1" t="s">
        <v>8</v>
      </c>
      <c r="C7" s="2"/>
      <c r="D7" s="2"/>
      <c r="E7" s="2"/>
      <c r="F7" s="6">
        <f>F6*0.18</f>
        <v>178181.77499999999</v>
      </c>
      <c r="G7" s="1"/>
      <c r="H7" s="6">
        <f>H6*0.18</f>
        <v>178181.77499999999</v>
      </c>
    </row>
    <row r="8" spans="1:8" x14ac:dyDescent="0.35">
      <c r="A8" s="3"/>
      <c r="B8" s="4" t="s">
        <v>10</v>
      </c>
      <c r="C8" s="3"/>
      <c r="D8" s="3"/>
      <c r="E8" s="3"/>
      <c r="F8" s="7">
        <f>F6+F7</f>
        <v>1168080.5249999999</v>
      </c>
      <c r="G8" s="3"/>
      <c r="H8" s="7">
        <f>H6+H7</f>
        <v>1168080.5249999999</v>
      </c>
    </row>
  </sheetData>
  <mergeCells count="3">
    <mergeCell ref="G1:H1"/>
    <mergeCell ref="A1:B1"/>
    <mergeCell ref="C1:F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>
      <selection activeCell="H21" sqref="H21"/>
    </sheetView>
  </sheetViews>
  <sheetFormatPr defaultRowHeight="14.5" x14ac:dyDescent="0.35"/>
  <cols>
    <col min="1" max="1" width="6.90625" customWidth="1"/>
    <col min="2" max="2" width="10.81640625" customWidth="1"/>
    <col min="4" max="4" width="16.54296875" customWidth="1"/>
    <col min="5" max="5" width="14.453125" customWidth="1"/>
    <col min="6" max="7" width="18.54296875" customWidth="1"/>
    <col min="8" max="8" width="22" customWidth="1"/>
    <col min="9" max="9" width="20.08984375" customWidth="1"/>
  </cols>
  <sheetData>
    <row r="1" spans="1:9" ht="16" thickBot="1" x14ac:dyDescent="0.4">
      <c r="A1" s="53" t="s">
        <v>43</v>
      </c>
      <c r="B1" s="54"/>
      <c r="C1" s="54"/>
      <c r="D1" s="54"/>
      <c r="E1" s="54"/>
      <c r="F1" s="54"/>
      <c r="G1" s="54"/>
      <c r="H1" s="55"/>
      <c r="I1" s="33" t="s">
        <v>41</v>
      </c>
    </row>
    <row r="2" spans="1:9" x14ac:dyDescent="0.35">
      <c r="A2" s="57" t="s">
        <v>0</v>
      </c>
      <c r="B2" s="51" t="s">
        <v>14</v>
      </c>
      <c r="C2" s="51"/>
      <c r="D2" s="51" t="s">
        <v>15</v>
      </c>
      <c r="E2" s="14" t="s">
        <v>16</v>
      </c>
      <c r="F2" s="14" t="s">
        <v>17</v>
      </c>
      <c r="G2" s="14" t="s">
        <v>2</v>
      </c>
      <c r="H2" s="14" t="s">
        <v>18</v>
      </c>
      <c r="I2" s="34" t="s">
        <v>19</v>
      </c>
    </row>
    <row r="3" spans="1:9" x14ac:dyDescent="0.35">
      <c r="A3" s="58"/>
      <c r="B3" s="52"/>
      <c r="C3" s="52"/>
      <c r="D3" s="52"/>
      <c r="E3" s="9" t="s">
        <v>20</v>
      </c>
      <c r="F3" s="9" t="s">
        <v>21</v>
      </c>
      <c r="G3" s="9" t="s">
        <v>42</v>
      </c>
      <c r="H3" s="9" t="s">
        <v>22</v>
      </c>
      <c r="I3" s="34" t="s">
        <v>23</v>
      </c>
    </row>
    <row r="4" spans="1:9" x14ac:dyDescent="0.35">
      <c r="A4" s="19">
        <v>1</v>
      </c>
      <c r="B4" s="11" t="s">
        <v>24</v>
      </c>
      <c r="C4" s="11" t="s">
        <v>25</v>
      </c>
      <c r="D4" s="11" t="s">
        <v>26</v>
      </c>
      <c r="E4" s="10">
        <v>143.4</v>
      </c>
      <c r="F4" s="11">
        <v>11.73</v>
      </c>
      <c r="G4" s="11" t="s">
        <v>27</v>
      </c>
      <c r="H4" s="12">
        <f t="shared" ref="H4:H9" si="0">E4*F4</f>
        <v>1682.0820000000001</v>
      </c>
      <c r="I4" s="56">
        <v>4455</v>
      </c>
    </row>
    <row r="5" spans="1:9" x14ac:dyDescent="0.35">
      <c r="A5" s="19">
        <v>2</v>
      </c>
      <c r="B5" s="13" t="s">
        <v>28</v>
      </c>
      <c r="C5" s="13" t="s">
        <v>29</v>
      </c>
      <c r="D5" s="11" t="s">
        <v>30</v>
      </c>
      <c r="E5" s="10">
        <v>147.74</v>
      </c>
      <c r="F5" s="11">
        <v>9.67</v>
      </c>
      <c r="G5" s="11" t="s">
        <v>27</v>
      </c>
      <c r="H5" s="12">
        <f t="shared" si="0"/>
        <v>1428.6458</v>
      </c>
      <c r="I5" s="56"/>
    </row>
    <row r="6" spans="1:9" x14ac:dyDescent="0.35">
      <c r="A6" s="19">
        <v>3</v>
      </c>
      <c r="B6" s="13" t="s">
        <v>31</v>
      </c>
      <c r="C6" s="13" t="s">
        <v>29</v>
      </c>
      <c r="D6" s="11" t="s">
        <v>32</v>
      </c>
      <c r="E6" s="10">
        <v>73.12</v>
      </c>
      <c r="F6" s="11">
        <v>5.5</v>
      </c>
      <c r="G6" s="11" t="s">
        <v>27</v>
      </c>
      <c r="H6" s="12">
        <f t="shared" si="0"/>
        <v>402.16</v>
      </c>
      <c r="I6" s="56"/>
    </row>
    <row r="7" spans="1:9" x14ac:dyDescent="0.35">
      <c r="A7" s="19">
        <v>4</v>
      </c>
      <c r="B7" s="11" t="s">
        <v>33</v>
      </c>
      <c r="C7" s="11" t="s">
        <v>25</v>
      </c>
      <c r="D7" s="11" t="s">
        <v>34</v>
      </c>
      <c r="E7" s="10">
        <v>103.77</v>
      </c>
      <c r="F7" s="11">
        <v>4.12</v>
      </c>
      <c r="G7" s="11" t="s">
        <v>27</v>
      </c>
      <c r="H7" s="12">
        <f t="shared" si="0"/>
        <v>427.5324</v>
      </c>
      <c r="I7" s="56"/>
    </row>
    <row r="8" spans="1:9" x14ac:dyDescent="0.35">
      <c r="A8" s="19">
        <v>5</v>
      </c>
      <c r="B8" s="11" t="s">
        <v>35</v>
      </c>
      <c r="C8" s="11" t="s">
        <v>36</v>
      </c>
      <c r="D8" s="11" t="s">
        <v>37</v>
      </c>
      <c r="E8" s="10">
        <v>47</v>
      </c>
      <c r="F8" s="11">
        <v>3.14</v>
      </c>
      <c r="G8" s="11" t="s">
        <v>27</v>
      </c>
      <c r="H8" s="12">
        <f t="shared" si="0"/>
        <v>147.58000000000001</v>
      </c>
      <c r="I8" s="20">
        <v>30</v>
      </c>
    </row>
    <row r="9" spans="1:9" ht="15" thickBot="1" x14ac:dyDescent="0.4">
      <c r="A9" s="35">
        <v>6</v>
      </c>
      <c r="B9" s="15" t="s">
        <v>38</v>
      </c>
      <c r="C9" s="15" t="s">
        <v>36</v>
      </c>
      <c r="D9" s="15" t="s">
        <v>39</v>
      </c>
      <c r="E9" s="26">
        <v>9.3409999999999993</v>
      </c>
      <c r="F9" s="15">
        <v>34</v>
      </c>
      <c r="G9" s="15" t="s">
        <v>27</v>
      </c>
      <c r="H9" s="27">
        <f t="shared" si="0"/>
        <v>317.59399999999999</v>
      </c>
      <c r="I9" s="36">
        <v>298.60000000000002</v>
      </c>
    </row>
    <row r="10" spans="1:9" ht="15" thickBot="1" x14ac:dyDescent="0.4">
      <c r="A10" s="29">
        <v>7</v>
      </c>
      <c r="B10" s="48" t="s">
        <v>40</v>
      </c>
      <c r="C10" s="48"/>
      <c r="D10" s="48"/>
      <c r="E10" s="48"/>
      <c r="F10" s="48"/>
      <c r="G10" s="30" t="s">
        <v>27</v>
      </c>
      <c r="H10" s="31">
        <f>SUM(H4:H9)</f>
        <v>4405.5941999999995</v>
      </c>
      <c r="I10" s="32">
        <f>SUM(I4:I9)</f>
        <v>4783.6000000000004</v>
      </c>
    </row>
    <row r="11" spans="1:9" x14ac:dyDescent="0.35">
      <c r="A11" s="37">
        <v>8</v>
      </c>
      <c r="B11" s="49" t="s">
        <v>45</v>
      </c>
      <c r="C11" s="49"/>
      <c r="D11" s="49"/>
      <c r="E11" s="49"/>
      <c r="F11" s="49"/>
      <c r="G11" s="16" t="s">
        <v>44</v>
      </c>
      <c r="H11" s="28">
        <f>H10/1000</f>
        <v>4.4055941999999995</v>
      </c>
      <c r="I11" s="38">
        <f>I10/1000</f>
        <v>4.7836000000000007</v>
      </c>
    </row>
    <row r="12" spans="1:9" x14ac:dyDescent="0.35">
      <c r="A12" s="19">
        <v>9</v>
      </c>
      <c r="B12" s="50" t="s">
        <v>46</v>
      </c>
      <c r="C12" s="50"/>
      <c r="D12" s="50"/>
      <c r="E12" s="50"/>
      <c r="F12" s="50"/>
      <c r="G12" s="11" t="s">
        <v>44</v>
      </c>
      <c r="H12" s="12">
        <f>H11*0.05</f>
        <v>0.22027970999999999</v>
      </c>
      <c r="I12" s="21">
        <f>I11*0.05</f>
        <v>0.23918000000000006</v>
      </c>
    </row>
    <row r="13" spans="1:9" x14ac:dyDescent="0.35">
      <c r="A13" s="19">
        <v>10</v>
      </c>
      <c r="B13" s="50" t="s">
        <v>47</v>
      </c>
      <c r="C13" s="50"/>
      <c r="D13" s="50"/>
      <c r="E13" s="50"/>
      <c r="F13" s="50"/>
      <c r="G13" s="11" t="s">
        <v>44</v>
      </c>
      <c r="H13" s="12">
        <f>(H11+H12)*0.05</f>
        <v>0.23129369549999998</v>
      </c>
      <c r="I13" s="21">
        <f>(I11+I12)*0.05</f>
        <v>0.25113900000000006</v>
      </c>
    </row>
    <row r="14" spans="1:9" x14ac:dyDescent="0.35">
      <c r="A14" s="19">
        <v>11</v>
      </c>
      <c r="B14" s="44" t="s">
        <v>48</v>
      </c>
      <c r="C14" s="44"/>
      <c r="D14" s="44"/>
      <c r="E14" s="44"/>
      <c r="F14" s="44"/>
      <c r="G14" s="18" t="s">
        <v>44</v>
      </c>
      <c r="H14" s="17">
        <f>H11+H12+H13</f>
        <v>4.857167605499999</v>
      </c>
      <c r="I14" s="22">
        <f>I11+I12+I13</f>
        <v>5.2739190000000011</v>
      </c>
    </row>
    <row r="15" spans="1:9" ht="15" thickBot="1" x14ac:dyDescent="0.4">
      <c r="A15" s="23">
        <v>12</v>
      </c>
      <c r="B15" s="45" t="s">
        <v>49</v>
      </c>
      <c r="C15" s="46"/>
      <c r="D15" s="46"/>
      <c r="E15" s="46"/>
      <c r="F15" s="47"/>
      <c r="G15" s="24" t="s">
        <v>44</v>
      </c>
      <c r="H15" s="24">
        <v>4.8570000000000002</v>
      </c>
      <c r="I15" s="25">
        <v>5.274</v>
      </c>
    </row>
    <row r="25" spans="6:6" x14ac:dyDescent="0.35">
      <c r="F25" t="s">
        <v>50</v>
      </c>
    </row>
  </sheetData>
  <mergeCells count="12">
    <mergeCell ref="C2:C3"/>
    <mergeCell ref="A1:H1"/>
    <mergeCell ref="B2:B3"/>
    <mergeCell ref="D2:D3"/>
    <mergeCell ref="I4:I7"/>
    <mergeCell ref="A2:A3"/>
    <mergeCell ref="B14:F14"/>
    <mergeCell ref="B15:F15"/>
    <mergeCell ref="B10:F10"/>
    <mergeCell ref="B11:F11"/>
    <mergeCell ref="B12:F12"/>
    <mergeCell ref="B13:F13"/>
  </mergeCells>
  <pageMargins left="0.25" right="0.25" top="0.75" bottom="0.75" header="0.3" footer="0.3"/>
  <pageSetup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1C68E-D1BB-47F4-96F1-F15B94C042C3}"/>
</file>

<file path=customXml/itemProps2.xml><?xml version="1.0" encoding="utf-8"?>
<ds:datastoreItem xmlns:ds="http://schemas.openxmlformats.org/officeDocument/2006/customXml" ds:itemID="{EFA2D92A-4A94-4096-B11F-4D81CA8E6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Abtract  </vt:lpstr>
      <vt:lpstr>JMR </vt:lpstr>
      <vt:lpstr>'Abtract  '!Print_Area</vt:lpstr>
      <vt:lpstr>'JMR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Urmila Jadhav</cp:lastModifiedBy>
  <cp:lastPrinted>2024-09-02T15:38:09Z</cp:lastPrinted>
  <dcterms:created xsi:type="dcterms:W3CDTF">2024-09-02T15:02:44Z</dcterms:created>
  <dcterms:modified xsi:type="dcterms:W3CDTF">2024-09-06T10:57:21Z</dcterms:modified>
</cp:coreProperties>
</file>