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16" windowHeight="9384" activeTab="2"/>
  </bookViews>
  <sheets>
    <sheet name="PI" sheetId="4" r:id="rId1"/>
    <sheet name="Abstract" sheetId="3" r:id="rId2"/>
    <sheet name="MB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2" l="1"/>
  <c r="H65" i="2" s="1"/>
  <c r="H56" i="2"/>
  <c r="H58" i="2" s="1"/>
  <c r="H49" i="2"/>
  <c r="H51" i="2" s="1"/>
  <c r="H41" i="2"/>
  <c r="H42" i="2" s="1"/>
  <c r="H44" i="2" s="1"/>
  <c r="H36" i="2"/>
  <c r="H26" i="2"/>
  <c r="H28" i="2"/>
  <c r="H18" i="2" l="1"/>
  <c r="H20" i="2"/>
  <c r="I13" i="3"/>
  <c r="H13" i="3" s="1"/>
  <c r="H61" i="2"/>
  <c r="I12" i="3"/>
  <c r="L12" i="3" s="1"/>
  <c r="I11" i="3"/>
  <c r="H11" i="3" s="1"/>
  <c r="I9" i="3"/>
  <c r="H9" i="3" s="1"/>
  <c r="I8" i="3"/>
  <c r="L8" i="3" s="1"/>
  <c r="D25" i="4"/>
  <c r="D26" i="4" s="1"/>
  <c r="J15" i="3"/>
  <c r="J16" i="3" s="1"/>
  <c r="J17" i="3" s="1"/>
  <c r="F13" i="3"/>
  <c r="F12" i="3"/>
  <c r="F11" i="3"/>
  <c r="F10" i="3"/>
  <c r="F9" i="3"/>
  <c r="F8" i="3"/>
  <c r="F7" i="3"/>
  <c r="F6" i="3"/>
  <c r="I7" i="3" l="1"/>
  <c r="H7" i="3" s="1"/>
  <c r="F15" i="3"/>
  <c r="H12" i="3"/>
  <c r="H8" i="3"/>
  <c r="D27" i="4"/>
  <c r="F16" i="3"/>
  <c r="F17" i="3" s="1"/>
  <c r="M8" i="3"/>
  <c r="K8" i="3"/>
  <c r="M12" i="3"/>
  <c r="K12" i="3"/>
  <c r="L9" i="3"/>
  <c r="L11" i="3"/>
  <c r="L13" i="3"/>
  <c r="L7" i="3" l="1"/>
  <c r="M7" i="3" s="1"/>
  <c r="K11" i="3"/>
  <c r="M11" i="3"/>
  <c r="K13" i="3"/>
  <c r="M13" i="3"/>
  <c r="M9" i="3"/>
  <c r="K9" i="3"/>
  <c r="K7" i="3"/>
  <c r="H54" i="2" l="1"/>
  <c r="H47" i="2"/>
  <c r="H39" i="2"/>
  <c r="I10" i="3" s="1"/>
  <c r="H31" i="2"/>
  <c r="H33" i="2" s="1"/>
  <c r="H34" i="2" s="1"/>
  <c r="H24" i="2"/>
  <c r="H23" i="2"/>
  <c r="H16" i="2"/>
  <c r="H9" i="2"/>
  <c r="H8" i="2"/>
  <c r="H7" i="2"/>
  <c r="H6" i="2"/>
  <c r="H5" i="2"/>
  <c r="H11" i="2" l="1"/>
  <c r="L10" i="3"/>
  <c r="H10" i="3"/>
  <c r="H13" i="2" l="1"/>
  <c r="I6" i="3"/>
  <c r="K10" i="3"/>
  <c r="M10" i="3"/>
  <c r="L6" i="3" l="1"/>
  <c r="H6" i="3"/>
  <c r="K6" i="3" l="1"/>
  <c r="K15" i="3" s="1"/>
  <c r="K16" i="3" s="1"/>
  <c r="K17" i="3" s="1"/>
  <c r="M6" i="3"/>
  <c r="M15" i="3" s="1"/>
  <c r="M16" i="3" s="1"/>
  <c r="M17" i="3" s="1"/>
  <c r="L15" i="3"/>
  <c r="L16" i="3" l="1"/>
  <c r="L17" i="3" s="1"/>
  <c r="E12" i="4"/>
  <c r="E25" i="4" l="1"/>
  <c r="F12" i="4"/>
  <c r="F25" i="4" s="1"/>
  <c r="F26" i="4" l="1"/>
  <c r="F27" i="4" s="1"/>
  <c r="F28" i="4" s="1"/>
  <c r="E26" i="4"/>
  <c r="E27" i="4" s="1"/>
</calcChain>
</file>

<file path=xl/sharedStrings.xml><?xml version="1.0" encoding="utf-8"?>
<sst xmlns="http://schemas.openxmlformats.org/spreadsheetml/2006/main" count="166" uniqueCount="89">
  <si>
    <t>Remarks</t>
  </si>
  <si>
    <t>MB Sheet</t>
  </si>
  <si>
    <t>PROJECT: IRISH HOUSE, LUCKNOW AIRPORT - TERMINAL-T3</t>
  </si>
  <si>
    <r>
      <rPr>
        <b/>
        <sz val="8"/>
        <rFont val="Calibri"/>
        <family val="2"/>
      </rPr>
      <t>SR. NO.</t>
    </r>
  </si>
  <si>
    <r>
      <rPr>
        <b/>
        <sz val="8"/>
        <rFont val="Calibri"/>
        <family val="2"/>
      </rPr>
      <t>ITEM DESCRIPTION</t>
    </r>
  </si>
  <si>
    <t>Unit</t>
  </si>
  <si>
    <t>No.</t>
  </si>
  <si>
    <t>Length</t>
  </si>
  <si>
    <t>Width</t>
  </si>
  <si>
    <t>Height</t>
  </si>
  <si>
    <t>Total</t>
  </si>
  <si>
    <t>Sqm</t>
  </si>
  <si>
    <t>Sft</t>
  </si>
  <si>
    <t>Rmt</t>
  </si>
  <si>
    <t>Nos</t>
  </si>
  <si>
    <t>Providing Waterproof and flexible Led strips Lights for planters and Bar counter cove as per approved make and specification or as per project in-charge.</t>
  </si>
  <si>
    <t>Providing Spike lights in 6 watt for a planters as per approved make and specification or as per project in-charge.</t>
  </si>
  <si>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Proving and fixing 20mm SS (304) T- profile Finished in Brass PVD coating between Two diffrrent flooring,Fixed with Adhesive super glue or complete as per approved drawing and make and as directed by Engineer - In- Charge</t>
    </r>
  </si>
  <si>
    <t>Providing and applying Enamal black paint on Existing Cable Tray Height 3.75 m Height or per desire and as per project -in - charge.(Quantity will be change after measurment,so far taken a close approximate)</t>
  </si>
  <si>
    <t>Providing and fixing exsting ceiling gypsum board to inseated FR grade fire board as per project in charge</t>
  </si>
  <si>
    <t>Supplying, installation, Testing and commissioning flush mounting floor metallic boxes(POP-UP BOX) IP 66 3 module of 6/16A International switch &amp; socket outlet + 1 set complete with all installation kits, accessories, required to finish the installation Make- Legrand</t>
  </si>
  <si>
    <t>nos</t>
  </si>
  <si>
    <t>Installation and testing of TV both side all nessery hardware required for fixing or as per project engineer.</t>
  </si>
  <si>
    <t>Providing and fixing electric metre Make- Secure</t>
  </si>
  <si>
    <t>Flexible Led strips for planters-01</t>
  </si>
  <si>
    <t>rmt.</t>
  </si>
  <si>
    <t>Flexible Led strips for planters-02</t>
  </si>
  <si>
    <t>Bar counter front</t>
  </si>
  <si>
    <t>Side</t>
  </si>
  <si>
    <t>Total Qty in Rmt</t>
  </si>
  <si>
    <t>Rmt.</t>
  </si>
  <si>
    <t>Spike Light for Planters</t>
  </si>
  <si>
    <t>T profile</t>
  </si>
  <si>
    <t>Front of Bar counter</t>
  </si>
  <si>
    <t>Total Qty in</t>
  </si>
  <si>
    <t>Cable tray</t>
  </si>
  <si>
    <t>sqm</t>
  </si>
  <si>
    <t>Flat area</t>
  </si>
  <si>
    <t>Floor Pop up box</t>
  </si>
  <si>
    <t>TV Both side</t>
  </si>
  <si>
    <r>
      <rPr>
        <b/>
        <sz val="8"/>
        <rFont val="Calibri"/>
        <family val="2"/>
      </rPr>
      <t>PROJECT: IRISH HOUSE, LUCKNOW AIRPORT - TERMINAL-T3</t>
    </r>
  </si>
  <si>
    <t>Qty.</t>
  </si>
  <si>
    <t>Amount (RS)</t>
  </si>
  <si>
    <r>
      <rPr>
        <b/>
        <sz val="8"/>
        <rFont val="Calibri"/>
        <family val="2"/>
      </rPr>
      <t>UOM</t>
    </r>
  </si>
  <si>
    <r>
      <rPr>
        <b/>
        <sz val="8"/>
        <rFont val="Calibri"/>
        <family val="2"/>
      </rPr>
      <t>QTY.</t>
    </r>
  </si>
  <si>
    <r>
      <rPr>
        <b/>
        <sz val="8"/>
        <rFont val="Calibri"/>
        <family val="2"/>
      </rPr>
      <t>UNIT RATE</t>
    </r>
  </si>
  <si>
    <t>Amount</t>
  </si>
  <si>
    <t>Previous bill</t>
  </si>
  <si>
    <t>This bill</t>
  </si>
  <si>
    <t>Up To Date</t>
  </si>
  <si>
    <t>Qty Varation</t>
  </si>
  <si>
    <t>Sft.</t>
  </si>
  <si>
    <t xml:space="preserve"> TOTAL</t>
  </si>
  <si>
    <t>GST 18%</t>
  </si>
  <si>
    <t>G.Total</t>
  </si>
  <si>
    <t>VART</t>
  </si>
  <si>
    <t>Infracon Pvt Ltd</t>
  </si>
  <si>
    <t xml:space="preserve">229, Neha Ind. Est., Off Duttapada Road, </t>
  </si>
  <si>
    <t>Opp. Oberoi Sky, Borivali (E), Mumbai - 400066</t>
  </si>
  <si>
    <t>Contact No :- 022-40233596 / 28700110                                                                                                                                                                                                                                                                                                                                                                                                                                                                Email : info@vartinfra.com</t>
  </si>
  <si>
    <t>To,</t>
  </si>
  <si>
    <t>Simolina Kitchen Pvt. Ltd.</t>
  </si>
  <si>
    <t xml:space="preserve"> </t>
  </si>
  <si>
    <r>
      <rPr>
        <b/>
        <sz val="11"/>
        <rFont val="Calibri"/>
        <family val="2"/>
        <scheme val="minor"/>
      </rPr>
      <t xml:space="preserve">Kindly Attn.:- </t>
    </r>
    <r>
      <rPr>
        <sz val="11"/>
        <rFont val="Calibri"/>
        <family val="2"/>
        <scheme val="minor"/>
      </rPr>
      <t>Mr. Irfaan ji</t>
    </r>
  </si>
  <si>
    <t>Sr. No.</t>
  </si>
  <si>
    <t>Description</t>
  </si>
  <si>
    <t xml:space="preserve">Previous </t>
  </si>
  <si>
    <t>This Bill</t>
  </si>
  <si>
    <t>Job</t>
  </si>
  <si>
    <t>Basic Total</t>
  </si>
  <si>
    <t>Add GST @ 18%</t>
  </si>
  <si>
    <t>Grand Total</t>
  </si>
  <si>
    <t xml:space="preserve">This Bill Amount </t>
  </si>
  <si>
    <t>Work Completion Time Period</t>
  </si>
  <si>
    <t>Material Delivery 1o days from the Date of PO with advance</t>
  </si>
  <si>
    <t>Payment terms :</t>
  </si>
  <si>
    <t>100% Advance with Work order</t>
  </si>
  <si>
    <t>No Retention</t>
  </si>
  <si>
    <t>For VART Infracon Pvt. Ltd.</t>
  </si>
  <si>
    <t>Authorised Signatory</t>
  </si>
  <si>
    <t xml:space="preserve">PRICE COMPARATIVE                                                                                                          Extra item -03  , Ra-1st </t>
  </si>
  <si>
    <t>EXTRA ITEM -03</t>
  </si>
  <si>
    <t>Electric Metre</t>
  </si>
  <si>
    <t>Previous Qty</t>
  </si>
  <si>
    <t>This Bill Qty</t>
  </si>
  <si>
    <t xml:space="preserve">Previous Qty </t>
  </si>
  <si>
    <t>Proforma Invoice for The Irish House Extra item 3  LKO</t>
  </si>
  <si>
    <t>Ext-03 Ra-1st</t>
  </si>
  <si>
    <t>The Irish House Extra Item -03 Ra-1st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</si>
</sst>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dd/mm/yyyy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 Light"/>
      <family val="1"/>
      <scheme val="major"/>
    </font>
    <font>
      <b/>
      <sz val="12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b/>
      <sz val="11"/>
      <color theme="1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 Light"/>
      <family val="2"/>
      <scheme val="major"/>
    </font>
    <font>
      <sz val="10"/>
      <color theme="1"/>
      <name val="Adani Regular"/>
    </font>
    <font>
      <sz val="11"/>
      <color rgb="FFFF0000"/>
      <name val="Calibri"/>
      <family val="2"/>
      <scheme val="minor"/>
    </font>
    <font>
      <sz val="8"/>
      <color rgb="FF000000"/>
      <name val="Calibri"/>
      <family val="2"/>
    </font>
    <font>
      <b/>
      <sz val="9"/>
      <name val="Calibri"/>
      <family val="2"/>
    </font>
    <font>
      <sz val="24"/>
      <color theme="1"/>
      <name val="Arial Black"/>
      <family val="2"/>
    </font>
    <font>
      <sz val="2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Helv"/>
      <charset val="204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</borders>
  <cellStyleXfs count="11">
    <xf numFmtId="0" fontId="0" fillId="0" borderId="0"/>
    <xf numFmtId="0" fontId="3" fillId="0" borderId="0">
      <alignment vertical="center"/>
    </xf>
    <xf numFmtId="164" fontId="3" fillId="0" borderId="0" applyFont="0" applyFill="0" applyBorder="0" applyAlignment="0" applyProtection="0">
      <alignment vertical="center"/>
    </xf>
    <xf numFmtId="0" fontId="1" fillId="0" borderId="0"/>
    <xf numFmtId="164" fontId="1" fillId="0" borderId="0" applyFont="0" applyFill="0" applyBorder="0" applyAlignment="0" applyProtection="0"/>
    <xf numFmtId="0" fontId="11" fillId="0" borderId="0"/>
    <xf numFmtId="0" fontId="3" fillId="0" borderId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9" fillId="0" borderId="0"/>
  </cellStyleXfs>
  <cellXfs count="227">
    <xf numFmtId="0" fontId="0" fillId="0" borderId="0" xfId="0"/>
    <xf numFmtId="0" fontId="4" fillId="0" borderId="7" xfId="0" applyFont="1" applyFill="1" applyBorder="1" applyAlignment="1">
      <alignment vertical="top" wrapText="1"/>
    </xf>
    <xf numFmtId="0" fontId="1" fillId="0" borderId="0" xfId="3"/>
    <xf numFmtId="0" fontId="7" fillId="4" borderId="20" xfId="3" applyFont="1" applyFill="1" applyBorder="1" applyAlignment="1">
      <alignment horizontal="center" vertical="top" wrapText="1"/>
    </xf>
    <xf numFmtId="0" fontId="7" fillId="4" borderId="21" xfId="3" applyFont="1" applyFill="1" applyBorder="1" applyAlignment="1">
      <alignment horizontal="center" vertical="top" wrapText="1"/>
    </xf>
    <xf numFmtId="43" fontId="8" fillId="3" borderId="7" xfId="3" applyNumberFormat="1" applyFont="1" applyFill="1" applyBorder="1" applyAlignment="1">
      <alignment horizontal="center" vertical="center" wrapText="1"/>
    </xf>
    <xf numFmtId="43" fontId="8" fillId="3" borderId="7" xfId="4" applyNumberFormat="1" applyFont="1" applyFill="1" applyBorder="1" applyAlignment="1">
      <alignment horizontal="center" vertical="center" wrapText="1"/>
    </xf>
    <xf numFmtId="43" fontId="8" fillId="3" borderId="7" xfId="4" applyNumberFormat="1" applyFont="1" applyFill="1" applyBorder="1" applyAlignment="1">
      <alignment horizontal="center" vertical="center"/>
    </xf>
    <xf numFmtId="43" fontId="8" fillId="3" borderId="9" xfId="4" applyNumberFormat="1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0" fontId="1" fillId="0" borderId="4" xfId="3" applyBorder="1"/>
    <xf numFmtId="0" fontId="1" fillId="0" borderId="5" xfId="3" applyBorder="1"/>
    <xf numFmtId="0" fontId="1" fillId="0" borderId="6" xfId="3" applyBorder="1" applyAlignment="1">
      <alignment horizontal="center" vertical="center"/>
    </xf>
    <xf numFmtId="0" fontId="1" fillId="0" borderId="7" xfId="3" applyBorder="1"/>
    <xf numFmtId="0" fontId="1" fillId="0" borderId="9" xfId="3" applyBorder="1"/>
    <xf numFmtId="0" fontId="0" fillId="0" borderId="10" xfId="0" applyFont="1" applyBorder="1" applyAlignment="1">
      <alignment vertical="top" wrapText="1"/>
    </xf>
    <xf numFmtId="0" fontId="0" fillId="0" borderId="7" xfId="0" applyBorder="1" applyAlignment="1">
      <alignment horizontal="center" vertical="center"/>
    </xf>
    <xf numFmtId="0" fontId="3" fillId="0" borderId="25" xfId="0" applyFont="1" applyBorder="1" applyAlignment="1">
      <alignment horizontal="left" vertical="top" wrapText="1"/>
    </xf>
    <xf numFmtId="0" fontId="0" fillId="0" borderId="8" xfId="0" applyFont="1" applyBorder="1" applyAlignment="1">
      <alignment vertical="center" wrapText="1"/>
    </xf>
    <xf numFmtId="0" fontId="14" fillId="0" borderId="7" xfId="0" applyFont="1" applyBorder="1" applyAlignment="1" applyProtection="1">
      <alignment horizontal="justify" vertical="center" wrapText="1"/>
      <protection locked="0"/>
    </xf>
    <xf numFmtId="0" fontId="0" fillId="0" borderId="7" xfId="0" applyBorder="1" applyAlignment="1">
      <alignment vertical="center" wrapText="1"/>
    </xf>
    <xf numFmtId="0" fontId="9" fillId="0" borderId="22" xfId="3" applyFont="1" applyBorder="1" applyAlignment="1">
      <alignment horizontal="center" vertical="center"/>
    </xf>
    <xf numFmtId="0" fontId="4" fillId="0" borderId="7" xfId="0" applyFont="1" applyBorder="1" applyAlignment="1">
      <alignment vertical="top" wrapText="1"/>
    </xf>
    <xf numFmtId="0" fontId="9" fillId="0" borderId="7" xfId="3" applyFont="1" applyBorder="1" applyAlignment="1">
      <alignment horizontal="left" vertical="top"/>
    </xf>
    <xf numFmtId="0" fontId="9" fillId="0" borderId="9" xfId="3" applyFont="1" applyBorder="1" applyAlignment="1">
      <alignment horizontal="left" vertical="top"/>
    </xf>
    <xf numFmtId="0" fontId="9" fillId="0" borderId="22" xfId="3" applyFont="1" applyBorder="1"/>
    <xf numFmtId="0" fontId="9" fillId="0" borderId="7" xfId="3" applyFont="1" applyBorder="1"/>
    <xf numFmtId="0" fontId="9" fillId="0" borderId="7" xfId="3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9" fillId="0" borderId="7" xfId="3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9" fillId="0" borderId="10" xfId="3" applyFont="1" applyBorder="1" applyAlignment="1">
      <alignment horizontal="center" vertical="center"/>
    </xf>
    <xf numFmtId="2" fontId="9" fillId="0" borderId="10" xfId="3" applyNumberFormat="1" applyFont="1" applyBorder="1" applyAlignment="1">
      <alignment horizontal="center" vertical="center"/>
    </xf>
    <xf numFmtId="0" fontId="9" fillId="0" borderId="26" xfId="3" applyFont="1" applyBorder="1" applyAlignment="1">
      <alignment horizontal="left" vertical="top"/>
    </xf>
    <xf numFmtId="0" fontId="9" fillId="0" borderId="27" xfId="3" applyFont="1" applyBorder="1"/>
    <xf numFmtId="0" fontId="9" fillId="0" borderId="28" xfId="0" applyFont="1" applyBorder="1" applyAlignment="1">
      <alignment horizontal="left" vertical="top" wrapText="1"/>
    </xf>
    <xf numFmtId="0" fontId="9" fillId="0" borderId="28" xfId="3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2" fontId="9" fillId="0" borderId="28" xfId="3" applyNumberFormat="1" applyFont="1" applyBorder="1" applyAlignment="1">
      <alignment horizontal="center" vertical="center"/>
    </xf>
    <xf numFmtId="0" fontId="9" fillId="0" borderId="29" xfId="3" applyFont="1" applyBorder="1" applyAlignment="1">
      <alignment horizontal="left" vertical="top"/>
    </xf>
    <xf numFmtId="0" fontId="0" fillId="0" borderId="7" xfId="0" applyBorder="1" applyAlignment="1">
      <alignment vertical="top" wrapText="1"/>
    </xf>
    <xf numFmtId="0" fontId="1" fillId="0" borderId="6" xfId="0" applyFont="1" applyBorder="1"/>
    <xf numFmtId="0" fontId="15" fillId="0" borderId="7" xfId="5" applyFont="1" applyBorder="1" applyAlignment="1">
      <alignment wrapText="1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9" fontId="0" fillId="0" borderId="9" xfId="0" applyNumberFormat="1" applyBorder="1" applyAlignment="1">
      <alignment horizontal="left" vertical="top"/>
    </xf>
    <xf numFmtId="0" fontId="1" fillId="0" borderId="23" xfId="0" applyFont="1" applyBorder="1"/>
    <xf numFmtId="0" fontId="15" fillId="0" borderId="8" xfId="5" applyFont="1" applyBorder="1" applyAlignment="1">
      <alignment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top"/>
    </xf>
    <xf numFmtId="9" fontId="0" fillId="0" borderId="24" xfId="0" applyNumberFormat="1" applyBorder="1" applyAlignment="1">
      <alignment horizontal="left" vertical="top"/>
    </xf>
    <xf numFmtId="0" fontId="1" fillId="0" borderId="10" xfId="3" applyBorder="1"/>
    <xf numFmtId="0" fontId="0" fillId="0" borderId="8" xfId="0" applyBorder="1" applyAlignment="1">
      <alignment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2" fontId="10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left" vertical="top"/>
    </xf>
    <xf numFmtId="2" fontId="10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7" fillId="5" borderId="0" xfId="0" applyFont="1" applyFill="1" applyBorder="1" applyAlignment="1">
      <alignment horizontal="center" vertical="top" wrapText="1"/>
    </xf>
    <xf numFmtId="0" fontId="7" fillId="5" borderId="41" xfId="0" applyFont="1" applyFill="1" applyBorder="1" applyAlignment="1">
      <alignment horizontal="center" vertical="top" wrapText="1"/>
    </xf>
    <xf numFmtId="0" fontId="7" fillId="5" borderId="42" xfId="0" applyFont="1" applyFill="1" applyBorder="1" applyAlignment="1">
      <alignment vertical="top" wrapText="1"/>
    </xf>
    <xf numFmtId="0" fontId="7" fillId="3" borderId="43" xfId="0" applyFont="1" applyFill="1" applyBorder="1" applyAlignment="1">
      <alignment horizontal="center" vertical="top" wrapText="1"/>
    </xf>
    <xf numFmtId="0" fontId="7" fillId="3" borderId="44" xfId="0" applyFont="1" applyFill="1" applyBorder="1" applyAlignment="1">
      <alignment horizontal="center" vertical="top" wrapText="1"/>
    </xf>
    <xf numFmtId="0" fontId="7" fillId="3" borderId="44" xfId="0" applyFont="1" applyFill="1" applyBorder="1" applyAlignment="1">
      <alignment horizontal="left" vertical="top" wrapText="1" indent="1"/>
    </xf>
    <xf numFmtId="0" fontId="7" fillId="3" borderId="21" xfId="0" applyFont="1" applyFill="1" applyBorder="1" applyAlignment="1">
      <alignment horizontal="left" vertical="top" wrapText="1" indent="1"/>
    </xf>
    <xf numFmtId="0" fontId="7" fillId="3" borderId="45" xfId="0" applyFont="1" applyFill="1" applyBorder="1" applyAlignment="1">
      <alignment horizontal="left" vertical="top" wrapText="1" indent="1"/>
    </xf>
    <xf numFmtId="0" fontId="7" fillId="3" borderId="46" xfId="0" applyFont="1" applyFill="1" applyBorder="1" applyAlignment="1">
      <alignment vertical="top" wrapText="1"/>
    </xf>
    <xf numFmtId="0" fontId="0" fillId="3" borderId="47" xfId="0" applyFill="1" applyBorder="1" applyAlignment="1">
      <alignment horizontal="left" wrapText="1"/>
    </xf>
    <xf numFmtId="0" fontId="0" fillId="3" borderId="48" xfId="0" applyFill="1" applyBorder="1" applyAlignment="1">
      <alignment horizontal="left" wrapText="1"/>
    </xf>
    <xf numFmtId="0" fontId="0" fillId="3" borderId="49" xfId="0" applyFill="1" applyBorder="1" applyAlignment="1">
      <alignment horizontal="left" wrapText="1"/>
    </xf>
    <xf numFmtId="0" fontId="0" fillId="3" borderId="50" xfId="0" applyFill="1" applyBorder="1" applyAlignment="1">
      <alignment horizontal="left" wrapText="1"/>
    </xf>
    <xf numFmtId="0" fontId="0" fillId="0" borderId="7" xfId="0" applyFill="1" applyBorder="1" applyAlignment="1">
      <alignment horizontal="left" vertical="top"/>
    </xf>
    <xf numFmtId="0" fontId="0" fillId="3" borderId="44" xfId="0" applyFill="1" applyBorder="1" applyAlignment="1">
      <alignment horizontal="left" vertical="top" wrapText="1"/>
    </xf>
    <xf numFmtId="2" fontId="0" fillId="0" borderId="7" xfId="0" applyNumberFormat="1" applyFill="1" applyBorder="1" applyAlignment="1">
      <alignment horizontal="left" vertical="top"/>
    </xf>
    <xf numFmtId="0" fontId="0" fillId="0" borderId="7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 wrapText="1"/>
    </xf>
    <xf numFmtId="2" fontId="0" fillId="3" borderId="44" xfId="0" applyNumberFormat="1" applyFill="1" applyBorder="1" applyAlignment="1">
      <alignment horizontal="center" vertical="center" wrapText="1"/>
    </xf>
    <xf numFmtId="2" fontId="17" fillId="3" borderId="44" xfId="0" applyNumberFormat="1" applyFont="1" applyFill="1" applyBorder="1" applyAlignment="1">
      <alignment horizontal="right" vertical="center" shrinkToFit="1"/>
    </xf>
    <xf numFmtId="2" fontId="17" fillId="3" borderId="51" xfId="0" applyNumberFormat="1" applyFont="1" applyFill="1" applyBorder="1" applyAlignment="1">
      <alignment horizontal="right" vertical="center" shrinkToFit="1"/>
    </xf>
    <xf numFmtId="2" fontId="17" fillId="3" borderId="7" xfId="0" applyNumberFormat="1" applyFont="1" applyFill="1" applyBorder="1" applyAlignment="1">
      <alignment horizontal="right" vertical="center" shrinkToFit="1"/>
    </xf>
    <xf numFmtId="0" fontId="10" fillId="2" borderId="52" xfId="0" applyFont="1" applyFill="1" applyBorder="1" applyAlignment="1">
      <alignment horizontal="left" wrapText="1"/>
    </xf>
    <xf numFmtId="0" fontId="18" fillId="2" borderId="53" xfId="0" applyFont="1" applyFill="1" applyBorder="1" applyAlignment="1">
      <alignment horizontal="left" vertical="top" wrapText="1"/>
    </xf>
    <xf numFmtId="0" fontId="10" fillId="2" borderId="53" xfId="0" applyFont="1" applyFill="1" applyBorder="1" applyAlignment="1">
      <alignment horizontal="left" wrapText="1"/>
    </xf>
    <xf numFmtId="2" fontId="10" fillId="2" borderId="53" xfId="0" applyNumberFormat="1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right" vertical="top" wrapText="1"/>
    </xf>
    <xf numFmtId="2" fontId="0" fillId="0" borderId="0" xfId="0" applyNumberFormat="1" applyFill="1" applyBorder="1" applyAlignment="1">
      <alignment horizontal="left" vertical="top"/>
    </xf>
    <xf numFmtId="0" fontId="20" fillId="0" borderId="0" xfId="9" applyFont="1" applyAlignment="1">
      <alignment vertical="center"/>
    </xf>
    <xf numFmtId="0" fontId="22" fillId="0" borderId="0" xfId="9" applyFont="1" applyAlignment="1">
      <alignment vertical="center"/>
    </xf>
    <xf numFmtId="0" fontId="24" fillId="0" borderId="0" xfId="9" applyFont="1" applyAlignment="1">
      <alignment vertical="center"/>
    </xf>
    <xf numFmtId="0" fontId="26" fillId="0" borderId="0" xfId="9" applyFont="1" applyAlignment="1">
      <alignment vertical="center"/>
    </xf>
    <xf numFmtId="0" fontId="27" fillId="0" borderId="56" xfId="0" applyFont="1" applyFill="1" applyBorder="1" applyAlignment="1">
      <alignment horizontal="center" vertical="top" wrapText="1"/>
    </xf>
    <xf numFmtId="0" fontId="27" fillId="0" borderId="57" xfId="0" applyFont="1" applyBorder="1" applyAlignment="1">
      <alignment horizontal="justify" vertical="top" wrapText="1"/>
    </xf>
    <xf numFmtId="0" fontId="28" fillId="0" borderId="0" xfId="9" applyFont="1" applyAlignment="1">
      <alignment vertical="center"/>
    </xf>
    <xf numFmtId="0" fontId="27" fillId="0" borderId="59" xfId="0" applyFont="1" applyFill="1" applyBorder="1" applyAlignment="1">
      <alignment horizontal="center" vertical="top" wrapText="1"/>
    </xf>
    <xf numFmtId="0" fontId="28" fillId="0" borderId="60" xfId="0" applyFont="1" applyFill="1" applyBorder="1" applyAlignment="1">
      <alignment horizontal="left" vertical="center" wrapText="1"/>
    </xf>
    <xf numFmtId="0" fontId="27" fillId="0" borderId="65" xfId="0" applyFont="1" applyFill="1" applyBorder="1" applyAlignment="1">
      <alignment horizontal="center" vertical="top" wrapText="1"/>
    </xf>
    <xf numFmtId="0" fontId="27" fillId="0" borderId="66" xfId="0" applyFont="1" applyFill="1" applyBorder="1" applyAlignment="1">
      <alignment horizontal="center" vertical="top" wrapText="1"/>
    </xf>
    <xf numFmtId="0" fontId="27" fillId="0" borderId="30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43" fontId="27" fillId="0" borderId="32" xfId="8" applyFont="1" applyBorder="1" applyAlignment="1">
      <alignment horizontal="center" vertical="center" wrapText="1"/>
    </xf>
    <xf numFmtId="0" fontId="28" fillId="0" borderId="0" xfId="10" applyFont="1" applyAlignment="1">
      <alignment horizontal="center" vertical="center" wrapText="1"/>
    </xf>
    <xf numFmtId="0" fontId="1" fillId="0" borderId="56" xfId="0" applyFont="1" applyFill="1" applyBorder="1" applyAlignment="1"/>
    <xf numFmtId="0" fontId="1" fillId="0" borderId="57" xfId="0" applyFont="1" applyFill="1" applyBorder="1" applyAlignment="1"/>
    <xf numFmtId="43" fontId="1" fillId="0" borderId="58" xfId="8" applyFont="1" applyBorder="1"/>
    <xf numFmtId="0" fontId="1" fillId="0" borderId="0" xfId="0" applyFont="1" applyFill="1" applyAlignment="1"/>
    <xf numFmtId="0" fontId="1" fillId="0" borderId="71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left" vertical="center" wrapText="1"/>
    </xf>
    <xf numFmtId="0" fontId="1" fillId="0" borderId="60" xfId="0" applyFont="1" applyFill="1" applyBorder="1" applyAlignment="1">
      <alignment horizontal="center" vertical="center"/>
    </xf>
    <xf numFmtId="2" fontId="1" fillId="0" borderId="60" xfId="0" applyNumberFormat="1" applyFont="1" applyFill="1" applyBorder="1" applyAlignment="1">
      <alignment horizontal="center" vertical="center"/>
    </xf>
    <xf numFmtId="43" fontId="1" fillId="0" borderId="60" xfId="8" applyFont="1" applyBorder="1" applyAlignment="1">
      <alignment horizontal="center" vertical="center"/>
    </xf>
    <xf numFmtId="43" fontId="1" fillId="0" borderId="73" xfId="8" applyFont="1" applyBorder="1" applyAlignment="1">
      <alignment horizontal="center" vertical="center"/>
    </xf>
    <xf numFmtId="0" fontId="1" fillId="0" borderId="72" xfId="0" applyFont="1" applyFill="1" applyBorder="1" applyAlignment="1">
      <alignment wrapText="1"/>
    </xf>
    <xf numFmtId="0" fontId="1" fillId="0" borderId="72" xfId="0" applyFont="1" applyFill="1" applyBorder="1" applyAlignment="1"/>
    <xf numFmtId="43" fontId="1" fillId="0" borderId="74" xfId="8" applyFont="1" applyBorder="1"/>
    <xf numFmtId="0" fontId="1" fillId="0" borderId="59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justify" vertical="center" wrapText="1"/>
    </xf>
    <xf numFmtId="0" fontId="1" fillId="0" borderId="60" xfId="0" applyFont="1" applyFill="1" applyBorder="1" applyAlignment="1">
      <alignment horizontal="left" vertical="center" wrapText="1"/>
    </xf>
    <xf numFmtId="0" fontId="1" fillId="0" borderId="60" xfId="0" applyFont="1" applyFill="1" applyBorder="1" applyAlignment="1">
      <alignment horizontal="left"/>
    </xf>
    <xf numFmtId="0" fontId="1" fillId="0" borderId="60" xfId="0" applyFont="1" applyFill="1" applyBorder="1" applyAlignment="1">
      <alignment horizontal="center"/>
    </xf>
    <xf numFmtId="43" fontId="1" fillId="0" borderId="60" xfId="8" applyFont="1" applyBorder="1" applyAlignment="1">
      <alignment horizontal="center"/>
    </xf>
    <xf numFmtId="43" fontId="1" fillId="0" borderId="73" xfId="8" applyFont="1" applyBorder="1" applyAlignment="1">
      <alignment horizontal="center"/>
    </xf>
    <xf numFmtId="0" fontId="1" fillId="0" borderId="59" xfId="0" applyFont="1" applyFill="1" applyBorder="1" applyAlignment="1"/>
    <xf numFmtId="0" fontId="1" fillId="0" borderId="60" xfId="0" applyFont="1" applyFill="1" applyBorder="1" applyAlignment="1"/>
    <xf numFmtId="43" fontId="1" fillId="0" borderId="73" xfId="8" applyFont="1" applyBorder="1"/>
    <xf numFmtId="0" fontId="16" fillId="0" borderId="60" xfId="0" applyFont="1" applyFill="1" applyBorder="1" applyAlignment="1"/>
    <xf numFmtId="0" fontId="2" fillId="0" borderId="59" xfId="0" applyFont="1" applyFill="1" applyBorder="1" applyAlignment="1"/>
    <xf numFmtId="0" fontId="2" fillId="0" borderId="60" xfId="0" applyFont="1" applyFill="1" applyBorder="1" applyAlignment="1"/>
    <xf numFmtId="0" fontId="2" fillId="0" borderId="60" xfId="0" applyFont="1" applyFill="1" applyBorder="1" applyAlignment="1">
      <alignment horizontal="right"/>
    </xf>
    <xf numFmtId="43" fontId="2" fillId="0" borderId="73" xfId="8" applyFont="1" applyBorder="1"/>
    <xf numFmtId="0" fontId="2" fillId="0" borderId="0" xfId="0" applyFont="1" applyFill="1" applyAlignment="1"/>
    <xf numFmtId="164" fontId="2" fillId="0" borderId="0" xfId="0" applyNumberFormat="1" applyFont="1" applyFill="1" applyAlignment="1"/>
    <xf numFmtId="0" fontId="1" fillId="0" borderId="75" xfId="0" applyFont="1" applyFill="1" applyBorder="1" applyAlignment="1"/>
    <xf numFmtId="0" fontId="1" fillId="0" borderId="63" xfId="0" applyFont="1" applyFill="1" applyBorder="1" applyAlignment="1"/>
    <xf numFmtId="0" fontId="1" fillId="0" borderId="63" xfId="0" applyFont="1" applyFill="1" applyBorder="1" applyAlignment="1">
      <alignment horizontal="right"/>
    </xf>
    <xf numFmtId="43" fontId="1" fillId="0" borderId="64" xfId="8" applyFont="1" applyBorder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right"/>
    </xf>
    <xf numFmtId="43" fontId="1" fillId="0" borderId="3" xfId="8" applyFont="1" applyBorder="1"/>
    <xf numFmtId="0" fontId="2" fillId="0" borderId="6" xfId="0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/>
    <xf numFmtId="43" fontId="2" fillId="0" borderId="7" xfId="8" applyFont="1" applyBorder="1"/>
    <xf numFmtId="43" fontId="2" fillId="0" borderId="9" xfId="8" applyFont="1" applyBorder="1"/>
    <xf numFmtId="0" fontId="1" fillId="0" borderId="6" xfId="0" applyFont="1" applyFill="1" applyBorder="1" applyAlignment="1"/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/>
    <xf numFmtId="43" fontId="1" fillId="0" borderId="7" xfId="8" applyFont="1" applyBorder="1"/>
    <xf numFmtId="43" fontId="1" fillId="0" borderId="9" xfId="8" applyFont="1" applyBorder="1"/>
    <xf numFmtId="0" fontId="2" fillId="0" borderId="11" xfId="0" applyFont="1" applyFill="1" applyBorder="1" applyAlignment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/>
    <xf numFmtId="43" fontId="2" fillId="0" borderId="12" xfId="8" applyFont="1" applyBorder="1"/>
    <xf numFmtId="43" fontId="2" fillId="0" borderId="13" xfId="8" applyFont="1" applyBorder="1"/>
    <xf numFmtId="43" fontId="0" fillId="0" borderId="0" xfId="8" applyFont="1"/>
    <xf numFmtId="0" fontId="30" fillId="0" borderId="0" xfId="0" applyFont="1" applyFill="1" applyAlignment="1"/>
    <xf numFmtId="43" fontId="1" fillId="0" borderId="0" xfId="8" applyFont="1"/>
    <xf numFmtId="0" fontId="16" fillId="0" borderId="0" xfId="0" applyFont="1" applyFill="1" applyAlignment="1"/>
    <xf numFmtId="0" fontId="2" fillId="0" borderId="7" xfId="3" applyFont="1" applyBorder="1"/>
    <xf numFmtId="0" fontId="2" fillId="0" borderId="7" xfId="3" applyFont="1" applyBorder="1" applyAlignment="1">
      <alignment horizontal="center" vertical="center"/>
    </xf>
    <xf numFmtId="2" fontId="10" fillId="0" borderId="7" xfId="3" applyNumberFormat="1" applyFont="1" applyBorder="1" applyAlignment="1">
      <alignment horizontal="center" vertical="center"/>
    </xf>
    <xf numFmtId="0" fontId="2" fillId="0" borderId="1" xfId="3" applyFont="1" applyBorder="1"/>
    <xf numFmtId="0" fontId="2" fillId="0" borderId="2" xfId="3" applyFont="1" applyBorder="1"/>
    <xf numFmtId="0" fontId="2" fillId="0" borderId="2" xfId="3" applyFont="1" applyBorder="1" applyAlignment="1">
      <alignment horizontal="center" vertical="center"/>
    </xf>
    <xf numFmtId="0" fontId="9" fillId="0" borderId="2" xfId="3" applyFont="1" applyBorder="1" applyAlignment="1">
      <alignment horizontal="left" vertical="top"/>
    </xf>
    <xf numFmtId="2" fontId="10" fillId="0" borderId="2" xfId="3" applyNumberFormat="1" applyFont="1" applyBorder="1" applyAlignment="1">
      <alignment horizontal="center" vertical="center"/>
    </xf>
    <xf numFmtId="0" fontId="9" fillId="0" borderId="3" xfId="3" applyFont="1" applyBorder="1" applyAlignment="1">
      <alignment horizontal="left" vertical="top"/>
    </xf>
    <xf numFmtId="0" fontId="2" fillId="0" borderId="6" xfId="3" applyFont="1" applyBorder="1"/>
    <xf numFmtId="0" fontId="2" fillId="0" borderId="11" xfId="3" applyFont="1" applyBorder="1"/>
    <xf numFmtId="0" fontId="2" fillId="0" borderId="12" xfId="3" applyFont="1" applyBorder="1"/>
    <xf numFmtId="0" fontId="2" fillId="0" borderId="12" xfId="3" applyFont="1" applyBorder="1" applyAlignment="1">
      <alignment horizontal="center" vertical="center"/>
    </xf>
    <xf numFmtId="0" fontId="9" fillId="0" borderId="12" xfId="3" applyFont="1" applyBorder="1" applyAlignment="1">
      <alignment horizontal="left" vertical="top"/>
    </xf>
    <xf numFmtId="2" fontId="10" fillId="0" borderId="12" xfId="3" applyNumberFormat="1" applyFont="1" applyBorder="1" applyAlignment="1">
      <alignment horizontal="center" vertical="center"/>
    </xf>
    <xf numFmtId="0" fontId="9" fillId="0" borderId="13" xfId="3" applyFont="1" applyBorder="1" applyAlignment="1">
      <alignment horizontal="left" vertical="top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0" fontId="2" fillId="0" borderId="6" xfId="0" applyFont="1" applyBorder="1"/>
    <xf numFmtId="0" fontId="0" fillId="0" borderId="9" xfId="0" applyBorder="1" applyAlignment="1">
      <alignment horizontal="left" vertical="top"/>
    </xf>
    <xf numFmtId="0" fontId="1" fillId="0" borderId="0" xfId="3" applyBorder="1"/>
    <xf numFmtId="0" fontId="1" fillId="0" borderId="22" xfId="3" applyBorder="1"/>
    <xf numFmtId="0" fontId="1" fillId="0" borderId="26" xfId="3" applyBorder="1"/>
    <xf numFmtId="0" fontId="1" fillId="0" borderId="6" xfId="3" applyBorder="1"/>
    <xf numFmtId="0" fontId="25" fillId="6" borderId="39" xfId="0" applyFont="1" applyFill="1" applyBorder="1" applyAlignment="1">
      <alignment horizontal="center"/>
    </xf>
    <xf numFmtId="0" fontId="25" fillId="6" borderId="40" xfId="0" applyFont="1" applyFill="1" applyBorder="1" applyAlignment="1">
      <alignment horizontal="center"/>
    </xf>
    <xf numFmtId="0" fontId="25" fillId="6" borderId="41" xfId="0" applyFont="1" applyFill="1" applyBorder="1" applyAlignment="1">
      <alignment horizontal="center"/>
    </xf>
    <xf numFmtId="0" fontId="19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0" fontId="24" fillId="0" borderId="55" xfId="0" applyFont="1" applyFill="1" applyBorder="1" applyAlignment="1">
      <alignment horizontal="right" vertical="center" wrapText="1"/>
    </xf>
    <xf numFmtId="0" fontId="27" fillId="0" borderId="57" xfId="0" applyFont="1" applyFill="1" applyBorder="1" applyAlignment="1">
      <alignment horizontal="center" vertical="center"/>
    </xf>
    <xf numFmtId="166" fontId="27" fillId="0" borderId="57" xfId="0" applyNumberFormat="1" applyFont="1" applyFill="1" applyBorder="1" applyAlignment="1">
      <alignment horizontal="center" vertical="center" wrapText="1"/>
    </xf>
    <xf numFmtId="166" fontId="27" fillId="0" borderId="58" xfId="0" applyNumberFormat="1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8" fillId="0" borderId="63" xfId="0" applyFont="1" applyFill="1" applyBorder="1" applyAlignment="1">
      <alignment horizontal="center" vertical="center" wrapText="1"/>
    </xf>
    <xf numFmtId="0" fontId="28" fillId="0" borderId="69" xfId="0" applyFont="1" applyFill="1" applyBorder="1" applyAlignment="1">
      <alignment horizontal="center" vertical="center" wrapText="1"/>
    </xf>
    <xf numFmtId="43" fontId="27" fillId="0" borderId="64" xfId="8" applyFont="1" applyBorder="1" applyAlignment="1">
      <alignment horizontal="center" vertical="center" wrapText="1"/>
    </xf>
    <xf numFmtId="43" fontId="27" fillId="0" borderId="70" xfId="8" applyFont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top" wrapText="1"/>
    </xf>
    <xf numFmtId="0" fontId="7" fillId="5" borderId="34" xfId="0" applyFont="1" applyFill="1" applyBorder="1" applyAlignment="1">
      <alignment horizontal="center" vertical="top" wrapText="1"/>
    </xf>
    <xf numFmtId="0" fontId="7" fillId="5" borderId="35" xfId="0" applyFont="1" applyFill="1" applyBorder="1" applyAlignment="1">
      <alignment horizontal="center" vertical="top" wrapText="1"/>
    </xf>
    <xf numFmtId="0" fontId="7" fillId="5" borderId="36" xfId="0" applyFont="1" applyFill="1" applyBorder="1" applyAlignment="1">
      <alignment horizontal="center" vertical="top" wrapText="1"/>
    </xf>
    <xf numFmtId="0" fontId="7" fillId="5" borderId="37" xfId="0" applyFont="1" applyFill="1" applyBorder="1" applyAlignment="1">
      <alignment horizontal="center" vertical="top" wrapText="1"/>
    </xf>
    <xf numFmtId="0" fontId="7" fillId="5" borderId="38" xfId="0" applyFont="1" applyFill="1" applyBorder="1" applyAlignment="1">
      <alignment horizontal="center" vertical="top" wrapText="1"/>
    </xf>
    <xf numFmtId="0" fontId="7" fillId="5" borderId="39" xfId="0" applyFont="1" applyFill="1" applyBorder="1" applyAlignment="1">
      <alignment horizontal="center" vertical="top" wrapText="1"/>
    </xf>
    <xf numFmtId="0" fontId="7" fillId="5" borderId="40" xfId="0" applyFont="1" applyFill="1" applyBorder="1" applyAlignment="1">
      <alignment horizontal="center" vertical="top" wrapText="1"/>
    </xf>
    <xf numFmtId="0" fontId="7" fillId="5" borderId="41" xfId="0" applyFont="1" applyFill="1" applyBorder="1" applyAlignment="1">
      <alignment horizontal="center" vertical="top" wrapText="1"/>
    </xf>
    <xf numFmtId="0" fontId="5" fillId="3" borderId="14" xfId="3" applyFont="1" applyFill="1" applyBorder="1" applyAlignment="1">
      <alignment horizontal="center" vertical="top" wrapText="1"/>
    </xf>
    <xf numFmtId="0" fontId="5" fillId="3" borderId="15" xfId="3" applyFont="1" applyFill="1" applyBorder="1" applyAlignment="1">
      <alignment horizontal="center" vertical="top" wrapText="1"/>
    </xf>
    <xf numFmtId="0" fontId="5" fillId="3" borderId="16" xfId="3" applyFont="1" applyFill="1" applyBorder="1" applyAlignment="1">
      <alignment horizontal="center" vertical="top" wrapText="1"/>
    </xf>
    <xf numFmtId="0" fontId="6" fillId="3" borderId="17" xfId="3" applyFont="1" applyFill="1" applyBorder="1" applyAlignment="1">
      <alignment horizontal="center" vertical="top" wrapText="1"/>
    </xf>
    <xf numFmtId="0" fontId="6" fillId="3" borderId="18" xfId="3" applyFont="1" applyFill="1" applyBorder="1" applyAlignment="1">
      <alignment horizontal="center" vertical="top" wrapText="1"/>
    </xf>
    <xf numFmtId="0" fontId="6" fillId="3" borderId="19" xfId="3" applyFont="1" applyFill="1" applyBorder="1" applyAlignment="1">
      <alignment horizontal="center" vertical="top" wrapText="1"/>
    </xf>
    <xf numFmtId="2" fontId="1" fillId="6" borderId="7" xfId="0" applyNumberFormat="1" applyFont="1" applyFill="1" applyBorder="1" applyAlignment="1">
      <alignment horizontal="center" vertical="center"/>
    </xf>
  </cellXfs>
  <cellStyles count="11">
    <cellStyle name="Comma" xfId="8" builtinId="3"/>
    <cellStyle name="Comma 2" xfId="2"/>
    <cellStyle name="Comma 3" xfId="4"/>
    <cellStyle name="Comma 4" xfId="7"/>
    <cellStyle name="Normal" xfId="0" builtinId="0"/>
    <cellStyle name="Normal 10" xfId="6"/>
    <cellStyle name="Normal 2" xfId="1"/>
    <cellStyle name="Normal 2 2" xfId="9"/>
    <cellStyle name="Normal 3" xfId="3"/>
    <cellStyle name="Normal 4" xfId="5"/>
    <cellStyle name="Style 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14" workbookViewId="0">
      <selection activeCell="F36" sqref="F36"/>
    </sheetView>
  </sheetViews>
  <sheetFormatPr defaultColWidth="8.88671875" defaultRowHeight="14.4"/>
  <cols>
    <col min="1" max="1" width="8.88671875" style="113"/>
    <col min="2" max="2" width="49.5546875" style="113" customWidth="1"/>
    <col min="3" max="3" width="8.88671875" style="113"/>
    <col min="4" max="4" width="13.44140625" style="113" customWidth="1"/>
    <col min="5" max="5" width="14.5546875" style="113" bestFit="1" customWidth="1"/>
    <col min="6" max="6" width="13.44140625" style="165" customWidth="1"/>
    <col min="7" max="7" width="8.88671875" style="113"/>
    <col min="8" max="8" width="11" style="113" customWidth="1"/>
    <col min="9" max="16384" width="8.88671875" style="113"/>
  </cols>
  <sheetData>
    <row r="1" spans="1:6" s="95" customFormat="1" ht="36.6">
      <c r="A1" s="195" t="s">
        <v>55</v>
      </c>
      <c r="B1" s="195"/>
      <c r="C1" s="195"/>
      <c r="D1" s="195"/>
      <c r="E1" s="195"/>
      <c r="F1" s="195"/>
    </row>
    <row r="2" spans="1:6" s="96" customFormat="1" ht="15.6">
      <c r="A2" s="196" t="s">
        <v>56</v>
      </c>
      <c r="B2" s="196"/>
      <c r="C2" s="196"/>
      <c r="D2" s="196"/>
      <c r="E2" s="196"/>
      <c r="F2" s="196"/>
    </row>
    <row r="3" spans="1:6" s="97" customFormat="1" ht="13.8">
      <c r="A3" s="197" t="s">
        <v>57</v>
      </c>
      <c r="B3" s="197"/>
      <c r="C3" s="197"/>
      <c r="D3" s="197"/>
      <c r="E3" s="197"/>
      <c r="F3" s="197"/>
    </row>
    <row r="4" spans="1:6" s="97" customFormat="1" ht="13.8">
      <c r="A4" s="198" t="s">
        <v>58</v>
      </c>
      <c r="B4" s="198"/>
      <c r="C4" s="198"/>
      <c r="D4" s="198"/>
      <c r="E4" s="198"/>
      <c r="F4" s="198"/>
    </row>
    <row r="5" spans="1:6" s="97" customFormat="1" ht="31.95" customHeight="1" thickBot="1">
      <c r="A5" s="199" t="s">
        <v>59</v>
      </c>
      <c r="B5" s="199"/>
      <c r="C5" s="199"/>
      <c r="D5" s="199"/>
      <c r="E5" s="199"/>
      <c r="F5" s="199"/>
    </row>
    <row r="6" spans="1:6" s="98" customFormat="1" ht="18.600000000000001" thickBot="1">
      <c r="A6" s="192" t="s">
        <v>86</v>
      </c>
      <c r="B6" s="193"/>
      <c r="C6" s="193"/>
      <c r="D6" s="193"/>
      <c r="E6" s="193"/>
      <c r="F6" s="194"/>
    </row>
    <row r="7" spans="1:6" s="101" customFormat="1">
      <c r="A7" s="99" t="s">
        <v>60</v>
      </c>
      <c r="B7" s="100" t="s">
        <v>61</v>
      </c>
      <c r="C7" s="200" t="s">
        <v>62</v>
      </c>
      <c r="D7" s="200"/>
      <c r="E7" s="201">
        <v>45542</v>
      </c>
      <c r="F7" s="202"/>
    </row>
    <row r="8" spans="1:6" s="101" customFormat="1">
      <c r="A8" s="102"/>
      <c r="B8" s="103"/>
      <c r="C8" s="203"/>
      <c r="D8" s="204"/>
      <c r="E8" s="207"/>
      <c r="F8" s="209" t="s">
        <v>87</v>
      </c>
    </row>
    <row r="9" spans="1:6" s="101" customFormat="1" ht="15" thickBot="1">
      <c r="A9" s="104"/>
      <c r="B9" s="105" t="s">
        <v>63</v>
      </c>
      <c r="C9" s="205"/>
      <c r="D9" s="206"/>
      <c r="E9" s="208"/>
      <c r="F9" s="210"/>
    </row>
    <row r="10" spans="1:6" s="109" customFormat="1" ht="15" thickBot="1">
      <c r="A10" s="106" t="s">
        <v>64</v>
      </c>
      <c r="B10" s="107" t="s">
        <v>65</v>
      </c>
      <c r="C10" s="107" t="s">
        <v>5</v>
      </c>
      <c r="D10" s="107" t="s">
        <v>66</v>
      </c>
      <c r="E10" s="107" t="s">
        <v>49</v>
      </c>
      <c r="F10" s="108" t="s">
        <v>67</v>
      </c>
    </row>
    <row r="11" spans="1:6">
      <c r="A11" s="110"/>
      <c r="B11" s="111"/>
      <c r="C11" s="111"/>
      <c r="D11" s="111"/>
      <c r="E11" s="111"/>
      <c r="F11" s="112"/>
    </row>
    <row r="12" spans="1:6" ht="33" customHeight="1">
      <c r="A12" s="114">
        <v>1</v>
      </c>
      <c r="B12" s="115" t="s">
        <v>88</v>
      </c>
      <c r="C12" s="116" t="s">
        <v>68</v>
      </c>
      <c r="D12" s="117"/>
      <c r="E12" s="118">
        <f>Abstract!L15</f>
        <v>202569.04036623822</v>
      </c>
      <c r="F12" s="119">
        <f>E12-D12</f>
        <v>202569.04036623822</v>
      </c>
    </row>
    <row r="13" spans="1:6" ht="33" customHeight="1">
      <c r="A13" s="114"/>
      <c r="B13" s="120"/>
      <c r="C13" s="116"/>
      <c r="D13" s="117"/>
      <c r="E13" s="118"/>
      <c r="F13" s="119"/>
    </row>
    <row r="14" spans="1:6">
      <c r="A14" s="114"/>
      <c r="B14" s="120"/>
      <c r="C14" s="116"/>
      <c r="D14" s="117"/>
      <c r="E14" s="118"/>
      <c r="F14" s="119"/>
    </row>
    <row r="15" spans="1:6">
      <c r="A15" s="114"/>
      <c r="B15" s="120"/>
      <c r="C15" s="121"/>
      <c r="D15" s="121"/>
      <c r="E15" s="121"/>
      <c r="F15" s="122"/>
    </row>
    <row r="16" spans="1:6">
      <c r="A16" s="123"/>
      <c r="B16" s="124"/>
      <c r="C16" s="116"/>
      <c r="D16" s="117"/>
      <c r="E16" s="118"/>
      <c r="F16" s="119"/>
    </row>
    <row r="17" spans="1:8">
      <c r="A17" s="123"/>
      <c r="B17" s="125"/>
      <c r="C17" s="116"/>
      <c r="D17" s="116"/>
      <c r="E17" s="118"/>
      <c r="F17" s="119"/>
    </row>
    <row r="18" spans="1:8">
      <c r="A18" s="123"/>
      <c r="B18" s="124"/>
      <c r="C18" s="116"/>
      <c r="D18" s="117"/>
      <c r="E18" s="118"/>
      <c r="F18" s="119"/>
    </row>
    <row r="19" spans="1:8">
      <c r="A19" s="123"/>
      <c r="B19" s="126"/>
      <c r="C19" s="127"/>
      <c r="D19" s="127"/>
      <c r="E19" s="128"/>
      <c r="F19" s="129"/>
    </row>
    <row r="20" spans="1:8">
      <c r="A20" s="130"/>
      <c r="B20" s="131"/>
      <c r="C20" s="131"/>
      <c r="D20" s="131"/>
      <c r="E20" s="131"/>
      <c r="F20" s="132"/>
    </row>
    <row r="21" spans="1:8">
      <c r="A21" s="130"/>
      <c r="B21" s="133"/>
      <c r="C21" s="131"/>
      <c r="D21" s="131"/>
      <c r="E21" s="131"/>
      <c r="F21" s="132"/>
    </row>
    <row r="22" spans="1:8" s="138" customFormat="1">
      <c r="A22" s="134"/>
      <c r="B22" s="135"/>
      <c r="C22" s="135"/>
      <c r="D22" s="135"/>
      <c r="E22" s="136"/>
      <c r="F22" s="137"/>
      <c r="H22" s="139"/>
    </row>
    <row r="23" spans="1:8" ht="15" thickBot="1">
      <c r="A23" s="140"/>
      <c r="B23" s="141"/>
      <c r="C23" s="141"/>
      <c r="D23" s="141"/>
      <c r="E23" s="142"/>
      <c r="F23" s="143"/>
    </row>
    <row r="24" spans="1:8">
      <c r="A24" s="144"/>
      <c r="B24" s="145"/>
      <c r="C24" s="145"/>
      <c r="D24" s="145"/>
      <c r="E24" s="146"/>
      <c r="F24" s="147"/>
    </row>
    <row r="25" spans="1:8" s="138" customFormat="1">
      <c r="A25" s="148"/>
      <c r="B25" s="149" t="s">
        <v>69</v>
      </c>
      <c r="C25" s="150"/>
      <c r="D25" s="151">
        <f>SUM(D12:D24)</f>
        <v>0</v>
      </c>
      <c r="E25" s="151">
        <f>SUM(E12:E24)</f>
        <v>202569.04036623822</v>
      </c>
      <c r="F25" s="152">
        <f>SUM(F12:F24)</f>
        <v>202569.04036623822</v>
      </c>
    </row>
    <row r="26" spans="1:8">
      <c r="A26" s="153"/>
      <c r="B26" s="154" t="s">
        <v>70</v>
      </c>
      <c r="C26" s="155"/>
      <c r="D26" s="156">
        <f>D25*18%</f>
        <v>0</v>
      </c>
      <c r="E26" s="156">
        <f>E25*18%</f>
        <v>36462.427265922881</v>
      </c>
      <c r="F26" s="157">
        <f>F25*18%</f>
        <v>36462.427265922881</v>
      </c>
    </row>
    <row r="27" spans="1:8" s="138" customFormat="1">
      <c r="A27" s="148"/>
      <c r="B27" s="149" t="s">
        <v>71</v>
      </c>
      <c r="C27" s="150"/>
      <c r="D27" s="151">
        <f>SUM(D25:D26)</f>
        <v>0</v>
      </c>
      <c r="E27" s="151">
        <f>SUM(E25:E26)</f>
        <v>239031.4676321611</v>
      </c>
      <c r="F27" s="152">
        <f>SUM(F25:F26)</f>
        <v>239031.4676321611</v>
      </c>
    </row>
    <row r="28" spans="1:8" s="138" customFormat="1" ht="15" thickBot="1">
      <c r="A28" s="158"/>
      <c r="B28" s="159" t="s">
        <v>72</v>
      </c>
      <c r="C28" s="160"/>
      <c r="D28" s="161"/>
      <c r="E28" s="161"/>
      <c r="F28" s="162">
        <f>F27</f>
        <v>239031.4676321611</v>
      </c>
    </row>
    <row r="29" spans="1:8">
      <c r="F29" s="163"/>
    </row>
    <row r="30" spans="1:8">
      <c r="B30" s="164" t="s">
        <v>73</v>
      </c>
    </row>
    <row r="31" spans="1:8">
      <c r="B31" s="113" t="s">
        <v>74</v>
      </c>
    </row>
    <row r="33" spans="1:2" s="113" customFormat="1">
      <c r="B33" s="138" t="s">
        <v>75</v>
      </c>
    </row>
    <row r="34" spans="1:2" s="113" customFormat="1">
      <c r="B34" s="113" t="s">
        <v>76</v>
      </c>
    </row>
    <row r="36" spans="1:2" s="113" customFormat="1">
      <c r="B36" s="166" t="s">
        <v>77</v>
      </c>
    </row>
    <row r="39" spans="1:2" s="113" customFormat="1">
      <c r="A39" s="113" t="s">
        <v>78</v>
      </c>
    </row>
    <row r="42" spans="1:2" s="113" customFormat="1">
      <c r="A42" s="113" t="s">
        <v>79</v>
      </c>
    </row>
  </sheetData>
  <mergeCells count="11">
    <mergeCell ref="C7:D7"/>
    <mergeCell ref="E7:F7"/>
    <mergeCell ref="C8:D9"/>
    <mergeCell ref="E8:E9"/>
    <mergeCell ref="F8:F9"/>
    <mergeCell ref="A6:F6"/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sqref="A1:N1"/>
    </sheetView>
  </sheetViews>
  <sheetFormatPr defaultColWidth="7.6640625" defaultRowHeight="14.4"/>
  <cols>
    <col min="1" max="1" width="9" style="66" customWidth="1"/>
    <col min="2" max="2" width="70.88671875" style="66" customWidth="1"/>
    <col min="3" max="3" width="5.88671875" style="66" customWidth="1"/>
    <col min="4" max="4" width="10.88671875" style="66" bestFit="1" customWidth="1"/>
    <col min="5" max="6" width="9.6640625" style="66" customWidth="1"/>
    <col min="7" max="7" width="10" style="66" customWidth="1"/>
    <col min="8" max="8" width="8.109375" style="66" customWidth="1"/>
    <col min="9" max="9" width="9.88671875" style="66" customWidth="1"/>
    <col min="10" max="10" width="10.44140625" style="66" customWidth="1"/>
    <col min="11" max="11" width="10.44140625" style="66" bestFit="1" customWidth="1"/>
    <col min="12" max="13" width="11.5546875" style="66" customWidth="1"/>
    <col min="14" max="14" width="11.33203125" style="66" customWidth="1"/>
    <col min="15" max="16384" width="7.6640625" style="66"/>
  </cols>
  <sheetData>
    <row r="1" spans="1:14" ht="15" thickBot="1">
      <c r="A1" s="211" t="s">
        <v>80</v>
      </c>
      <c r="B1" s="212"/>
      <c r="C1" s="212"/>
      <c r="D1" s="212"/>
      <c r="E1" s="212"/>
      <c r="F1" s="212"/>
      <c r="G1" s="212"/>
      <c r="H1" s="212"/>
      <c r="I1" s="212"/>
      <c r="J1" s="213"/>
      <c r="K1" s="213"/>
      <c r="L1" s="213"/>
      <c r="M1" s="213"/>
      <c r="N1" s="214"/>
    </row>
    <row r="2" spans="1:14" ht="15" thickBot="1">
      <c r="A2" s="215" t="s">
        <v>40</v>
      </c>
      <c r="B2" s="216"/>
      <c r="C2" s="216"/>
      <c r="D2" s="216"/>
      <c r="E2" s="216"/>
      <c r="F2" s="67"/>
      <c r="G2" s="217" t="s">
        <v>41</v>
      </c>
      <c r="H2" s="218"/>
      <c r="I2" s="219"/>
      <c r="J2" s="217" t="s">
        <v>42</v>
      </c>
      <c r="K2" s="218"/>
      <c r="L2" s="219"/>
      <c r="M2" s="68"/>
      <c r="N2" s="69" t="s">
        <v>0</v>
      </c>
    </row>
    <row r="3" spans="1:14">
      <c r="A3" s="70" t="s">
        <v>3</v>
      </c>
      <c r="B3" s="71" t="s">
        <v>4</v>
      </c>
      <c r="C3" s="71" t="s">
        <v>43</v>
      </c>
      <c r="D3" s="71" t="s">
        <v>44</v>
      </c>
      <c r="E3" s="72" t="s">
        <v>45</v>
      </c>
      <c r="F3" s="73" t="s">
        <v>46</v>
      </c>
      <c r="G3" s="73" t="s">
        <v>47</v>
      </c>
      <c r="H3" s="73" t="s">
        <v>48</v>
      </c>
      <c r="I3" s="73" t="s">
        <v>49</v>
      </c>
      <c r="J3" s="73" t="s">
        <v>47</v>
      </c>
      <c r="K3" s="73" t="s">
        <v>48</v>
      </c>
      <c r="L3" s="73" t="s">
        <v>49</v>
      </c>
      <c r="M3" s="74" t="s">
        <v>50</v>
      </c>
      <c r="N3" s="75" t="s">
        <v>0</v>
      </c>
    </row>
    <row r="4" spans="1:14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8"/>
      <c r="N4" s="79"/>
    </row>
    <row r="5" spans="1:14">
      <c r="A5" s="80"/>
      <c r="B5" s="81" t="s">
        <v>81</v>
      </c>
      <c r="C5" s="80"/>
      <c r="D5" s="82"/>
      <c r="E5" s="82"/>
      <c r="F5" s="82"/>
      <c r="G5" s="80"/>
      <c r="H5" s="80"/>
      <c r="I5" s="80"/>
      <c r="J5" s="80"/>
      <c r="K5" s="80"/>
      <c r="L5" s="80"/>
      <c r="M5" s="80"/>
      <c r="N5" s="80"/>
    </row>
    <row r="6" spans="1:14" ht="36" customHeight="1">
      <c r="A6" s="83">
        <v>1</v>
      </c>
      <c r="B6" s="1" t="s">
        <v>15</v>
      </c>
      <c r="C6" s="84" t="s">
        <v>13</v>
      </c>
      <c r="D6" s="85">
        <v>44.95</v>
      </c>
      <c r="E6" s="85">
        <v>212.14</v>
      </c>
      <c r="F6" s="85">
        <f>E6*D6</f>
        <v>9535.6929999999993</v>
      </c>
      <c r="G6" s="86"/>
      <c r="H6" s="86">
        <f t="shared" ref="H6" si="0">I6-G6</f>
        <v>43.85</v>
      </c>
      <c r="I6" s="86">
        <f>MB!H11</f>
        <v>43.85</v>
      </c>
      <c r="J6" s="86"/>
      <c r="K6" s="86">
        <f t="shared" ref="K6:K13" si="1">L6-J6</f>
        <v>9302.3389999999999</v>
      </c>
      <c r="L6" s="87">
        <f>I6*E6</f>
        <v>9302.3389999999999</v>
      </c>
      <c r="M6" s="88">
        <f>L6-F6</f>
        <v>-233.35399999999936</v>
      </c>
      <c r="N6" s="80"/>
    </row>
    <row r="7" spans="1:14" ht="33.6" customHeight="1">
      <c r="A7" s="83">
        <v>2</v>
      </c>
      <c r="B7" s="15" t="s">
        <v>16</v>
      </c>
      <c r="C7" s="84" t="s">
        <v>21</v>
      </c>
      <c r="D7" s="85">
        <v>12</v>
      </c>
      <c r="E7" s="85">
        <v>723.74</v>
      </c>
      <c r="F7" s="85">
        <f t="shared" ref="F7:F13" si="2">E7*D7</f>
        <v>8684.880000000001</v>
      </c>
      <c r="G7" s="86"/>
      <c r="H7" s="86">
        <f t="shared" ref="H7:H13" si="3">I7-G7</f>
        <v>12</v>
      </c>
      <c r="I7" s="86">
        <f>MB!H18</f>
        <v>12</v>
      </c>
      <c r="J7" s="86"/>
      <c r="K7" s="86">
        <f t="shared" si="1"/>
        <v>8684.880000000001</v>
      </c>
      <c r="L7" s="87">
        <f t="shared" ref="L7:L13" si="4">I7*E7</f>
        <v>8684.880000000001</v>
      </c>
      <c r="M7" s="88">
        <f t="shared" ref="M7:M13" si="5">L7-F7</f>
        <v>0</v>
      </c>
      <c r="N7" s="80"/>
    </row>
    <row r="8" spans="1:14" ht="46.2" customHeight="1">
      <c r="A8" s="83">
        <v>3</v>
      </c>
      <c r="B8" s="17" t="s">
        <v>17</v>
      </c>
      <c r="C8" s="84" t="s">
        <v>13</v>
      </c>
      <c r="D8" s="85">
        <v>44.29</v>
      </c>
      <c r="E8" s="85">
        <v>1507.48</v>
      </c>
      <c r="F8" s="85">
        <f t="shared" si="2"/>
        <v>66766.289199999999</v>
      </c>
      <c r="G8" s="86"/>
      <c r="H8" s="86">
        <f t="shared" si="3"/>
        <v>44.29</v>
      </c>
      <c r="I8" s="86">
        <f>MB!H26</f>
        <v>44.29</v>
      </c>
      <c r="J8" s="86"/>
      <c r="K8" s="86">
        <f t="shared" si="1"/>
        <v>66766.289199999999</v>
      </c>
      <c r="L8" s="87">
        <f t="shared" si="4"/>
        <v>66766.289199999999</v>
      </c>
      <c r="M8" s="88">
        <f t="shared" si="5"/>
        <v>0</v>
      </c>
      <c r="N8" s="80"/>
    </row>
    <row r="9" spans="1:14" ht="48.6" customHeight="1">
      <c r="A9" s="83">
        <v>4</v>
      </c>
      <c r="B9" s="18" t="s">
        <v>18</v>
      </c>
      <c r="C9" s="84" t="s">
        <v>51</v>
      </c>
      <c r="D9" s="85">
        <v>189.69</v>
      </c>
      <c r="E9" s="85">
        <v>22</v>
      </c>
      <c r="F9" s="85">
        <f t="shared" si="2"/>
        <v>4173.18</v>
      </c>
      <c r="G9" s="86"/>
      <c r="H9" s="86">
        <f t="shared" si="3"/>
        <v>189.68966640000002</v>
      </c>
      <c r="I9" s="86">
        <f>MB!H34</f>
        <v>189.68966640000002</v>
      </c>
      <c r="J9" s="86"/>
      <c r="K9" s="86">
        <f t="shared" si="1"/>
        <v>4173.1726608000008</v>
      </c>
      <c r="L9" s="87">
        <f t="shared" si="4"/>
        <v>4173.1726608000008</v>
      </c>
      <c r="M9" s="88">
        <f t="shared" si="5"/>
        <v>-7.3391999994782964E-3</v>
      </c>
      <c r="N9" s="80"/>
    </row>
    <row r="10" spans="1:14" ht="34.200000000000003" customHeight="1">
      <c r="A10" s="83">
        <v>5</v>
      </c>
      <c r="B10" s="18" t="s">
        <v>19</v>
      </c>
      <c r="C10" s="84" t="s">
        <v>51</v>
      </c>
      <c r="D10" s="85">
        <v>1812.23</v>
      </c>
      <c r="E10" s="85">
        <v>18.91</v>
      </c>
      <c r="F10" s="85">
        <f t="shared" si="2"/>
        <v>34269.2693</v>
      </c>
      <c r="G10" s="86"/>
      <c r="H10" s="86">
        <f t="shared" si="3"/>
        <v>1812.2300108639995</v>
      </c>
      <c r="I10" s="86">
        <f>MB!H42</f>
        <v>1812.2300108639995</v>
      </c>
      <c r="J10" s="86"/>
      <c r="K10" s="86">
        <f t="shared" si="1"/>
        <v>34269.269505438227</v>
      </c>
      <c r="L10" s="87">
        <f t="shared" si="4"/>
        <v>34269.269505438227</v>
      </c>
      <c r="M10" s="88">
        <f t="shared" si="5"/>
        <v>2.0543822756735608E-4</v>
      </c>
      <c r="N10" s="80"/>
    </row>
    <row r="11" spans="1:14" ht="61.2" customHeight="1">
      <c r="A11" s="83">
        <v>6</v>
      </c>
      <c r="B11" s="19" t="s">
        <v>20</v>
      </c>
      <c r="C11" s="84" t="s">
        <v>21</v>
      </c>
      <c r="D11" s="85">
        <v>13</v>
      </c>
      <c r="E11" s="85">
        <v>4955.93</v>
      </c>
      <c r="F11" s="85">
        <f t="shared" si="2"/>
        <v>64427.090000000004</v>
      </c>
      <c r="G11" s="86"/>
      <c r="H11" s="86">
        <f t="shared" si="3"/>
        <v>13</v>
      </c>
      <c r="I11" s="86">
        <f>MB!H49</f>
        <v>13</v>
      </c>
      <c r="J11" s="86"/>
      <c r="K11" s="86">
        <f t="shared" si="1"/>
        <v>64427.090000000004</v>
      </c>
      <c r="L11" s="87">
        <f t="shared" si="4"/>
        <v>64427.090000000004</v>
      </c>
      <c r="M11" s="88">
        <f t="shared" si="5"/>
        <v>0</v>
      </c>
      <c r="N11" s="80"/>
    </row>
    <row r="12" spans="1:14" ht="32.4" customHeight="1">
      <c r="A12" s="83">
        <v>7</v>
      </c>
      <c r="B12" s="18" t="s">
        <v>22</v>
      </c>
      <c r="C12" s="84" t="s">
        <v>14</v>
      </c>
      <c r="D12" s="85">
        <v>2</v>
      </c>
      <c r="E12" s="85">
        <v>1173</v>
      </c>
      <c r="F12" s="85">
        <f t="shared" si="2"/>
        <v>2346</v>
      </c>
      <c r="G12" s="86"/>
      <c r="H12" s="86">
        <f t="shared" si="3"/>
        <v>2</v>
      </c>
      <c r="I12" s="86">
        <f>MB!H56</f>
        <v>2</v>
      </c>
      <c r="J12" s="86"/>
      <c r="K12" s="86">
        <f t="shared" si="1"/>
        <v>2346</v>
      </c>
      <c r="L12" s="87">
        <f t="shared" si="4"/>
        <v>2346</v>
      </c>
      <c r="M12" s="88">
        <f t="shared" si="5"/>
        <v>0</v>
      </c>
      <c r="N12" s="80"/>
    </row>
    <row r="13" spans="1:14" ht="26.4" customHeight="1">
      <c r="A13" s="83">
        <v>8</v>
      </c>
      <c r="B13" s="20" t="s">
        <v>23</v>
      </c>
      <c r="C13" s="84" t="s">
        <v>14</v>
      </c>
      <c r="D13" s="85">
        <v>1</v>
      </c>
      <c r="E13" s="85">
        <v>12600</v>
      </c>
      <c r="F13" s="85">
        <f t="shared" si="2"/>
        <v>12600</v>
      </c>
      <c r="G13" s="86"/>
      <c r="H13" s="86">
        <f t="shared" si="3"/>
        <v>1</v>
      </c>
      <c r="I13" s="86">
        <f>MB!H63</f>
        <v>1</v>
      </c>
      <c r="J13" s="86"/>
      <c r="K13" s="86">
        <f t="shared" si="1"/>
        <v>12600</v>
      </c>
      <c r="L13" s="87">
        <f t="shared" si="4"/>
        <v>12600</v>
      </c>
      <c r="M13" s="88">
        <f t="shared" si="5"/>
        <v>0</v>
      </c>
      <c r="N13" s="80"/>
    </row>
    <row r="14" spans="1:14" ht="15" thickBot="1"/>
    <row r="15" spans="1:14" ht="15" thickBot="1">
      <c r="A15" s="89"/>
      <c r="B15" s="90" t="s">
        <v>52</v>
      </c>
      <c r="C15" s="91"/>
      <c r="D15" s="91"/>
      <c r="E15" s="91"/>
      <c r="F15" s="92">
        <f>SUM(F4:F14)</f>
        <v>202802.40150000001</v>
      </c>
      <c r="G15" s="91"/>
      <c r="H15" s="91"/>
      <c r="I15" s="91"/>
      <c r="J15" s="92">
        <f>SUM(J4:J14)</f>
        <v>0</v>
      </c>
      <c r="K15" s="92">
        <f>SUM(K4:K14)</f>
        <v>202569.04036623822</v>
      </c>
      <c r="L15" s="92">
        <f>SUM(L4:L14)</f>
        <v>202569.04036623822</v>
      </c>
      <c r="M15" s="92">
        <f>SUM(M4:M14)</f>
        <v>-233.36113376177127</v>
      </c>
      <c r="N15" s="93"/>
    </row>
    <row r="16" spans="1:14" ht="15" thickBot="1">
      <c r="B16" s="66" t="s">
        <v>53</v>
      </c>
      <c r="F16" s="66">
        <f>F15*18%</f>
        <v>36504.432269999998</v>
      </c>
      <c r="J16" s="94">
        <f t="shared" ref="J16:M16" si="6">J15*18%</f>
        <v>0</v>
      </c>
      <c r="K16" s="94">
        <f t="shared" si="6"/>
        <v>36462.427265922881</v>
      </c>
      <c r="L16" s="94">
        <f t="shared" si="6"/>
        <v>36462.427265922881</v>
      </c>
      <c r="M16" s="94">
        <f t="shared" si="6"/>
        <v>-42.005004077118826</v>
      </c>
    </row>
    <row r="17" spans="1:14" ht="15" thickBot="1">
      <c r="A17" s="89"/>
      <c r="B17" s="90" t="s">
        <v>54</v>
      </c>
      <c r="C17" s="91"/>
      <c r="D17" s="91"/>
      <c r="E17" s="91"/>
      <c r="F17" s="92">
        <f>SUM(F15:F16)</f>
        <v>239306.83377</v>
      </c>
      <c r="G17" s="91"/>
      <c r="H17" s="91"/>
      <c r="I17" s="91"/>
      <c r="J17" s="92">
        <f t="shared" ref="J17:M17" si="7">SUM(J15:J16)</f>
        <v>0</v>
      </c>
      <c r="K17" s="92">
        <f t="shared" si="7"/>
        <v>239031.4676321611</v>
      </c>
      <c r="L17" s="92">
        <f t="shared" si="7"/>
        <v>239031.4676321611</v>
      </c>
      <c r="M17" s="92">
        <f t="shared" si="7"/>
        <v>-275.3661378388901</v>
      </c>
      <c r="N17" s="93"/>
    </row>
  </sheetData>
  <mergeCells count="4">
    <mergeCell ref="A1:N1"/>
    <mergeCell ref="A2:E2"/>
    <mergeCell ref="G2:I2"/>
    <mergeCell ref="J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zoomScaleNormal="100" workbookViewId="0">
      <selection activeCell="I8" sqref="I8"/>
    </sheetView>
  </sheetViews>
  <sheetFormatPr defaultColWidth="9" defaultRowHeight="14.4"/>
  <cols>
    <col min="1" max="1" width="9" style="2"/>
    <col min="2" max="2" width="45.44140625" style="2" customWidth="1"/>
    <col min="3" max="7" width="9" style="2"/>
    <col min="8" max="8" width="11.44140625" style="2" bestFit="1" customWidth="1"/>
    <col min="9" max="9" width="11.5546875" style="2" customWidth="1"/>
    <col min="10" max="16384" width="9" style="2"/>
  </cols>
  <sheetData>
    <row r="1" spans="1:9" ht="15.6">
      <c r="A1" s="220" t="s">
        <v>1</v>
      </c>
      <c r="B1" s="221"/>
      <c r="C1" s="221"/>
      <c r="D1" s="221"/>
      <c r="E1" s="221"/>
      <c r="F1" s="221"/>
      <c r="G1" s="221"/>
      <c r="H1" s="221"/>
      <c r="I1" s="222"/>
    </row>
    <row r="2" spans="1:9">
      <c r="A2" s="223" t="s">
        <v>2</v>
      </c>
      <c r="B2" s="224"/>
      <c r="C2" s="224"/>
      <c r="D2" s="224"/>
      <c r="E2" s="224"/>
      <c r="F2" s="224"/>
      <c r="G2" s="224"/>
      <c r="H2" s="224"/>
      <c r="I2" s="225"/>
    </row>
    <row r="3" spans="1:9">
      <c r="A3" s="3" t="s">
        <v>3</v>
      </c>
      <c r="B3" s="4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8" t="s">
        <v>0</v>
      </c>
    </row>
    <row r="4" spans="1:9" ht="43.2">
      <c r="A4" s="21">
        <v>1</v>
      </c>
      <c r="B4" s="22" t="s">
        <v>15</v>
      </c>
      <c r="C4" s="23"/>
      <c r="D4" s="23"/>
      <c r="E4" s="9"/>
      <c r="F4" s="23"/>
      <c r="G4" s="23"/>
      <c r="H4" s="23"/>
      <c r="I4" s="24"/>
    </row>
    <row r="5" spans="1:9">
      <c r="A5" s="25"/>
      <c r="B5" s="26" t="s">
        <v>24</v>
      </c>
      <c r="C5" s="27" t="s">
        <v>25</v>
      </c>
      <c r="D5" s="27">
        <v>1</v>
      </c>
      <c r="E5" s="226">
        <v>22</v>
      </c>
      <c r="F5" s="27"/>
      <c r="G5" s="29"/>
      <c r="H5" s="29">
        <f>PRODUCT(D5:G5)</f>
        <v>22</v>
      </c>
      <c r="I5" s="24"/>
    </row>
    <row r="6" spans="1:9">
      <c r="A6" s="25"/>
      <c r="B6" s="26" t="s">
        <v>26</v>
      </c>
      <c r="C6" s="27" t="s">
        <v>25</v>
      </c>
      <c r="D6" s="27">
        <v>1</v>
      </c>
      <c r="E6" s="28">
        <v>12</v>
      </c>
      <c r="F6" s="27"/>
      <c r="G6" s="29"/>
      <c r="H6" s="29">
        <f>PRODUCT(D6:G6)</f>
        <v>12</v>
      </c>
      <c r="I6" s="24"/>
    </row>
    <row r="7" spans="1:9">
      <c r="A7" s="25"/>
      <c r="B7" s="30" t="s">
        <v>27</v>
      </c>
      <c r="C7" s="27" t="s">
        <v>13</v>
      </c>
      <c r="D7" s="27">
        <v>1</v>
      </c>
      <c r="E7" s="28">
        <v>3.85</v>
      </c>
      <c r="F7" s="27"/>
      <c r="G7" s="29"/>
      <c r="H7" s="29">
        <f t="shared" ref="H7:H9" si="0">PRODUCT(D7:G7)</f>
        <v>3.85</v>
      </c>
      <c r="I7" s="24"/>
    </row>
    <row r="8" spans="1:9">
      <c r="A8" s="25"/>
      <c r="B8" s="30" t="s">
        <v>28</v>
      </c>
      <c r="C8" s="27" t="s">
        <v>13</v>
      </c>
      <c r="D8" s="27">
        <v>1</v>
      </c>
      <c r="E8" s="226">
        <v>3</v>
      </c>
      <c r="F8" s="31"/>
      <c r="G8" s="32"/>
      <c r="H8" s="29">
        <f t="shared" si="0"/>
        <v>3</v>
      </c>
      <c r="I8" s="33"/>
    </row>
    <row r="9" spans="1:9">
      <c r="A9" s="25"/>
      <c r="B9" s="30" t="s">
        <v>28</v>
      </c>
      <c r="C9" s="27" t="s">
        <v>13</v>
      </c>
      <c r="D9" s="27">
        <v>1</v>
      </c>
      <c r="E9" s="226">
        <v>3</v>
      </c>
      <c r="F9" s="31"/>
      <c r="G9" s="32"/>
      <c r="H9" s="29">
        <f t="shared" si="0"/>
        <v>3</v>
      </c>
      <c r="I9" s="33"/>
    </row>
    <row r="10" spans="1:9" ht="15" thickBot="1">
      <c r="A10" s="34"/>
      <c r="B10" s="35"/>
      <c r="C10" s="36"/>
      <c r="D10" s="36"/>
      <c r="E10" s="37"/>
      <c r="F10" s="36"/>
      <c r="G10" s="38"/>
      <c r="H10" s="38"/>
      <c r="I10" s="39"/>
    </row>
    <row r="11" spans="1:9">
      <c r="A11" s="170"/>
      <c r="B11" s="171" t="s">
        <v>29</v>
      </c>
      <c r="C11" s="172" t="s">
        <v>30</v>
      </c>
      <c r="D11" s="171"/>
      <c r="E11" s="171"/>
      <c r="F11" s="171"/>
      <c r="G11" s="173"/>
      <c r="H11" s="174">
        <f>PRODUCT(SUM(H5:H9))</f>
        <v>43.85</v>
      </c>
      <c r="I11" s="175"/>
    </row>
    <row r="12" spans="1:9">
      <c r="A12" s="176"/>
      <c r="B12" s="167" t="s">
        <v>83</v>
      </c>
      <c r="C12" s="168" t="s">
        <v>13</v>
      </c>
      <c r="D12" s="167"/>
      <c r="E12" s="167"/>
      <c r="F12" s="167"/>
      <c r="G12" s="23"/>
      <c r="H12" s="169">
        <v>0</v>
      </c>
      <c r="I12" s="24"/>
    </row>
    <row r="13" spans="1:9" ht="15" thickBot="1">
      <c r="A13" s="177"/>
      <c r="B13" s="178" t="s">
        <v>84</v>
      </c>
      <c r="C13" s="179" t="s">
        <v>13</v>
      </c>
      <c r="D13" s="178"/>
      <c r="E13" s="178"/>
      <c r="F13" s="178"/>
      <c r="G13" s="180"/>
      <c r="H13" s="181">
        <f>H11-H12</f>
        <v>43.85</v>
      </c>
      <c r="I13" s="182"/>
    </row>
    <row r="14" spans="1:9">
      <c r="A14" s="10"/>
      <c r="B14" s="188"/>
      <c r="C14" s="188"/>
      <c r="D14" s="188"/>
      <c r="E14" s="188"/>
      <c r="F14" s="188"/>
      <c r="G14" s="188"/>
      <c r="H14" s="188"/>
      <c r="I14" s="11"/>
    </row>
    <row r="15" spans="1:9" ht="43.2">
      <c r="A15" s="12">
        <v>2</v>
      </c>
      <c r="B15" s="40" t="s">
        <v>16</v>
      </c>
      <c r="C15" s="13"/>
      <c r="D15" s="13"/>
      <c r="E15" s="13"/>
      <c r="F15" s="13"/>
      <c r="G15" s="13"/>
      <c r="H15" s="13"/>
      <c r="I15" s="14"/>
    </row>
    <row r="16" spans="1:9">
      <c r="A16" s="41"/>
      <c r="B16" s="42" t="s">
        <v>31</v>
      </c>
      <c r="C16" s="16" t="s">
        <v>14</v>
      </c>
      <c r="D16" s="43">
        <v>12</v>
      </c>
      <c r="E16" s="28"/>
      <c r="F16" s="43"/>
      <c r="G16" s="44"/>
      <c r="H16" s="28">
        <f t="shared" ref="H16" si="1">PRODUCT(D16:G16)</f>
        <v>12</v>
      </c>
      <c r="I16" s="45"/>
    </row>
    <row r="17" spans="1:9" ht="15" thickBot="1">
      <c r="A17" s="46"/>
      <c r="B17" s="47"/>
      <c r="C17" s="48"/>
      <c r="D17" s="48"/>
      <c r="E17" s="49"/>
      <c r="F17" s="48"/>
      <c r="G17" s="50"/>
      <c r="H17" s="49"/>
      <c r="I17" s="51"/>
    </row>
    <row r="18" spans="1:9">
      <c r="A18" s="170"/>
      <c r="B18" s="171" t="s">
        <v>29</v>
      </c>
      <c r="C18" s="172" t="s">
        <v>14</v>
      </c>
      <c r="D18" s="171"/>
      <c r="E18" s="171"/>
      <c r="F18" s="171"/>
      <c r="G18" s="173"/>
      <c r="H18" s="174">
        <f>PRODUCT(SUM(H16:H17))</f>
        <v>12</v>
      </c>
      <c r="I18" s="175"/>
    </row>
    <row r="19" spans="1:9">
      <c r="A19" s="176"/>
      <c r="B19" s="167" t="s">
        <v>83</v>
      </c>
      <c r="C19" s="168" t="s">
        <v>14</v>
      </c>
      <c r="D19" s="167"/>
      <c r="E19" s="167"/>
      <c r="F19" s="167"/>
      <c r="G19" s="23"/>
      <c r="H19" s="169">
        <v>0</v>
      </c>
      <c r="I19" s="24"/>
    </row>
    <row r="20" spans="1:9" ht="15" thickBot="1">
      <c r="A20" s="177"/>
      <c r="B20" s="178" t="s">
        <v>84</v>
      </c>
      <c r="C20" s="179" t="s">
        <v>14</v>
      </c>
      <c r="D20" s="178"/>
      <c r="E20" s="178"/>
      <c r="F20" s="178"/>
      <c r="G20" s="180"/>
      <c r="H20" s="181">
        <f>H18-H19</f>
        <v>12</v>
      </c>
      <c r="I20" s="182"/>
    </row>
    <row r="21" spans="1:9">
      <c r="A21" s="189"/>
      <c r="B21" s="52"/>
      <c r="C21" s="52"/>
      <c r="D21" s="52"/>
      <c r="E21" s="52"/>
      <c r="F21" s="52"/>
      <c r="G21" s="52"/>
      <c r="H21" s="52"/>
      <c r="I21" s="190"/>
    </row>
    <row r="22" spans="1:9" ht="66">
      <c r="A22" s="12">
        <v>3</v>
      </c>
      <c r="B22" s="17" t="s">
        <v>17</v>
      </c>
      <c r="C22" s="13"/>
      <c r="D22" s="13"/>
      <c r="E22" s="13"/>
      <c r="F22" s="13"/>
      <c r="G22" s="13"/>
      <c r="H22" s="13"/>
      <c r="I22" s="14"/>
    </row>
    <row r="23" spans="1:9">
      <c r="A23" s="41"/>
      <c r="B23" s="42" t="s">
        <v>32</v>
      </c>
      <c r="C23" s="16" t="s">
        <v>13</v>
      </c>
      <c r="D23" s="43">
        <v>2</v>
      </c>
      <c r="E23" s="28">
        <v>19.2</v>
      </c>
      <c r="F23" s="43"/>
      <c r="G23" s="44"/>
      <c r="H23" s="28">
        <f t="shared" ref="H23:H24" si="2">PRODUCT(D23:G23)</f>
        <v>38.4</v>
      </c>
      <c r="I23" s="45"/>
    </row>
    <row r="24" spans="1:9">
      <c r="A24" s="46"/>
      <c r="B24" s="47" t="s">
        <v>33</v>
      </c>
      <c r="C24" s="16" t="s">
        <v>13</v>
      </c>
      <c r="D24" s="43">
        <v>1</v>
      </c>
      <c r="E24" s="28">
        <v>5.89</v>
      </c>
      <c r="F24" s="43"/>
      <c r="G24" s="44"/>
      <c r="H24" s="28">
        <f t="shared" si="2"/>
        <v>5.89</v>
      </c>
      <c r="I24" s="51"/>
    </row>
    <row r="25" spans="1:9" ht="15" thickBot="1">
      <c r="A25" s="46"/>
      <c r="B25" s="47"/>
      <c r="C25" s="48"/>
      <c r="D25" s="48"/>
      <c r="E25" s="49"/>
      <c r="F25" s="48"/>
      <c r="G25" s="50"/>
      <c r="H25" s="49"/>
      <c r="I25" s="51"/>
    </row>
    <row r="26" spans="1:9">
      <c r="A26" s="170"/>
      <c r="B26" s="171" t="s">
        <v>29</v>
      </c>
      <c r="C26" s="172" t="s">
        <v>13</v>
      </c>
      <c r="D26" s="171"/>
      <c r="E26" s="171"/>
      <c r="F26" s="171"/>
      <c r="G26" s="173"/>
      <c r="H26" s="174">
        <f>PRODUCT(SUM(H23:H25))</f>
        <v>44.29</v>
      </c>
      <c r="I26" s="175"/>
    </row>
    <row r="27" spans="1:9">
      <c r="A27" s="176"/>
      <c r="B27" s="167" t="s">
        <v>83</v>
      </c>
      <c r="C27" s="168" t="s">
        <v>13</v>
      </c>
      <c r="D27" s="167"/>
      <c r="E27" s="167"/>
      <c r="F27" s="167"/>
      <c r="G27" s="23"/>
      <c r="H27" s="169">
        <v>0</v>
      </c>
      <c r="I27" s="24"/>
    </row>
    <row r="28" spans="1:9" ht="15" thickBot="1">
      <c r="A28" s="177"/>
      <c r="B28" s="178" t="s">
        <v>84</v>
      </c>
      <c r="C28" s="179" t="s">
        <v>13</v>
      </c>
      <c r="D28" s="178"/>
      <c r="E28" s="178"/>
      <c r="F28" s="178"/>
      <c r="G28" s="180"/>
      <c r="H28" s="181">
        <f>H26-H27</f>
        <v>44.29</v>
      </c>
      <c r="I28" s="182"/>
    </row>
    <row r="29" spans="1:9">
      <c r="A29" s="10"/>
      <c r="B29" s="188"/>
      <c r="C29" s="188"/>
      <c r="D29" s="188"/>
      <c r="E29" s="188"/>
      <c r="F29" s="188"/>
      <c r="G29" s="188"/>
      <c r="H29" s="188"/>
      <c r="I29" s="11"/>
    </row>
    <row r="30" spans="1:9" ht="57.6">
      <c r="A30" s="12">
        <v>4</v>
      </c>
      <c r="B30" s="53" t="s">
        <v>18</v>
      </c>
      <c r="C30" s="13"/>
      <c r="D30" s="13"/>
      <c r="E30" s="13"/>
      <c r="F30" s="13"/>
      <c r="G30" s="13"/>
      <c r="H30" s="13"/>
      <c r="I30" s="14"/>
    </row>
    <row r="31" spans="1:9">
      <c r="A31" s="41"/>
      <c r="B31" s="42" t="s">
        <v>35</v>
      </c>
      <c r="C31" s="16" t="s">
        <v>11</v>
      </c>
      <c r="D31" s="43">
        <v>2</v>
      </c>
      <c r="E31" s="28">
        <v>19.155000000000001</v>
      </c>
      <c r="F31" s="43">
        <v>0.46</v>
      </c>
      <c r="G31" s="44"/>
      <c r="H31" s="28">
        <f t="shared" ref="H31" si="3">PRODUCT(D31:G31)</f>
        <v>17.622600000000002</v>
      </c>
      <c r="I31" s="45"/>
    </row>
    <row r="32" spans="1:9" ht="15" thickBot="1">
      <c r="A32" s="46"/>
      <c r="B32" s="47"/>
      <c r="C32" s="48"/>
      <c r="D32" s="48"/>
      <c r="E32" s="49"/>
      <c r="F32" s="48"/>
      <c r="G32" s="50"/>
      <c r="H32" s="49"/>
      <c r="I32" s="51"/>
    </row>
    <row r="33" spans="1:9">
      <c r="A33" s="54"/>
      <c r="B33" s="55" t="s">
        <v>34</v>
      </c>
      <c r="C33" s="56" t="s">
        <v>36</v>
      </c>
      <c r="D33" s="55"/>
      <c r="E33" s="55"/>
      <c r="F33" s="55"/>
      <c r="G33" s="57"/>
      <c r="H33" s="58">
        <f>SUM(H31:H32)</f>
        <v>17.622600000000002</v>
      </c>
      <c r="I33" s="59"/>
    </row>
    <row r="34" spans="1:9">
      <c r="A34" s="186"/>
      <c r="B34" s="183" t="s">
        <v>34</v>
      </c>
      <c r="C34" s="184" t="s">
        <v>12</v>
      </c>
      <c r="D34" s="183"/>
      <c r="E34" s="183"/>
      <c r="F34" s="183"/>
      <c r="G34" s="44">
        <v>10.763999999999999</v>
      </c>
      <c r="H34" s="185">
        <f>H33*G34</f>
        <v>189.68966640000002</v>
      </c>
      <c r="I34" s="187"/>
    </row>
    <row r="35" spans="1:9">
      <c r="A35" s="186"/>
      <c r="B35" s="183" t="s">
        <v>85</v>
      </c>
      <c r="C35" s="184" t="s">
        <v>12</v>
      </c>
      <c r="D35" s="183"/>
      <c r="E35" s="183"/>
      <c r="F35" s="183"/>
      <c r="G35" s="44"/>
      <c r="H35" s="185">
        <v>0</v>
      </c>
      <c r="I35" s="187"/>
    </row>
    <row r="36" spans="1:9" ht="15" thickBot="1">
      <c r="A36" s="60"/>
      <c r="B36" s="61" t="s">
        <v>84</v>
      </c>
      <c r="C36" s="62" t="s">
        <v>12</v>
      </c>
      <c r="D36" s="61"/>
      <c r="E36" s="61"/>
      <c r="F36" s="61"/>
      <c r="G36" s="63"/>
      <c r="H36" s="64">
        <f>H34-H35</f>
        <v>189.68966640000002</v>
      </c>
      <c r="I36" s="65"/>
    </row>
    <row r="37" spans="1:9">
      <c r="A37" s="189"/>
      <c r="B37" s="52"/>
      <c r="C37" s="52"/>
      <c r="D37" s="52"/>
      <c r="E37" s="52"/>
      <c r="F37" s="52"/>
      <c r="G37" s="52"/>
      <c r="H37" s="52"/>
      <c r="I37" s="190"/>
    </row>
    <row r="38" spans="1:9" ht="28.8">
      <c r="A38" s="12">
        <v>5</v>
      </c>
      <c r="B38" s="53" t="s">
        <v>19</v>
      </c>
      <c r="C38" s="13"/>
      <c r="D38" s="13"/>
      <c r="E38" s="13"/>
      <c r="F38" s="13"/>
      <c r="G38" s="13"/>
      <c r="H38" s="13"/>
      <c r="I38" s="14"/>
    </row>
    <row r="39" spans="1:9">
      <c r="A39" s="41"/>
      <c r="B39" s="42" t="s">
        <v>37</v>
      </c>
      <c r="C39" s="43" t="s">
        <v>11</v>
      </c>
      <c r="D39" s="43">
        <v>1</v>
      </c>
      <c r="E39" s="28">
        <v>18.30003</v>
      </c>
      <c r="F39" s="43">
        <v>9.1999999999999993</v>
      </c>
      <c r="G39" s="44"/>
      <c r="H39" s="28">
        <f>PRODUCT(D39:G39)</f>
        <v>168.36027599999997</v>
      </c>
      <c r="I39" s="45"/>
    </row>
    <row r="40" spans="1:9" ht="15" thickBot="1">
      <c r="A40" s="46"/>
      <c r="B40" s="47"/>
      <c r="C40" s="48"/>
      <c r="D40" s="48"/>
      <c r="E40" s="49"/>
      <c r="F40" s="48"/>
      <c r="G40" s="50"/>
      <c r="H40" s="49"/>
      <c r="I40" s="51"/>
    </row>
    <row r="41" spans="1:9">
      <c r="A41" s="54"/>
      <c r="B41" s="55" t="s">
        <v>34</v>
      </c>
      <c r="C41" s="56" t="s">
        <v>36</v>
      </c>
      <c r="D41" s="55"/>
      <c r="E41" s="55"/>
      <c r="F41" s="55"/>
      <c r="G41" s="57"/>
      <c r="H41" s="58">
        <f>SUM(H39:H40)</f>
        <v>168.36027599999997</v>
      </c>
      <c r="I41" s="59"/>
    </row>
    <row r="42" spans="1:9">
      <c r="A42" s="186"/>
      <c r="B42" s="183" t="s">
        <v>34</v>
      </c>
      <c r="C42" s="184" t="s">
        <v>12</v>
      </c>
      <c r="D42" s="183"/>
      <c r="E42" s="183"/>
      <c r="F42" s="183"/>
      <c r="G42" s="44">
        <v>10.763999999999999</v>
      </c>
      <c r="H42" s="185">
        <f>H41*G42</f>
        <v>1812.2300108639995</v>
      </c>
      <c r="I42" s="187"/>
    </row>
    <row r="43" spans="1:9">
      <c r="A43" s="186"/>
      <c r="B43" s="183" t="s">
        <v>85</v>
      </c>
      <c r="C43" s="184" t="s">
        <v>12</v>
      </c>
      <c r="D43" s="183"/>
      <c r="E43" s="183"/>
      <c r="F43" s="183"/>
      <c r="G43" s="44"/>
      <c r="H43" s="185">
        <v>0</v>
      </c>
      <c r="I43" s="187"/>
    </row>
    <row r="44" spans="1:9" ht="15" thickBot="1">
      <c r="A44" s="60"/>
      <c r="B44" s="61" t="s">
        <v>84</v>
      </c>
      <c r="C44" s="62" t="s">
        <v>12</v>
      </c>
      <c r="D44" s="61"/>
      <c r="E44" s="61"/>
      <c r="F44" s="61"/>
      <c r="G44" s="63"/>
      <c r="H44" s="64">
        <f>H42-H43</f>
        <v>1812.2300108639995</v>
      </c>
      <c r="I44" s="65"/>
    </row>
    <row r="45" spans="1:9">
      <c r="A45" s="191"/>
      <c r="B45" s="13"/>
      <c r="C45" s="13"/>
      <c r="D45" s="13"/>
      <c r="E45" s="13"/>
      <c r="F45" s="13"/>
      <c r="G45" s="13"/>
      <c r="H45" s="13"/>
      <c r="I45" s="14"/>
    </row>
    <row r="46" spans="1:9" ht="72">
      <c r="A46" s="12">
        <v>6</v>
      </c>
      <c r="B46" s="19" t="s">
        <v>20</v>
      </c>
      <c r="C46" s="13"/>
      <c r="D46" s="13"/>
      <c r="E46" s="13"/>
      <c r="F46" s="13"/>
      <c r="G46" s="13"/>
      <c r="H46" s="13"/>
      <c r="I46" s="14"/>
    </row>
    <row r="47" spans="1:9">
      <c r="A47" s="41"/>
      <c r="B47" s="42" t="s">
        <v>38</v>
      </c>
      <c r="C47" s="16" t="s">
        <v>14</v>
      </c>
      <c r="D47" s="43">
        <v>13</v>
      </c>
      <c r="E47" s="28"/>
      <c r="F47" s="43"/>
      <c r="G47" s="44"/>
      <c r="H47" s="28">
        <f>PRODUCT(D47:G47)</f>
        <v>13</v>
      </c>
      <c r="I47" s="45"/>
    </row>
    <row r="48" spans="1:9" ht="15" thickBot="1">
      <c r="A48" s="46"/>
      <c r="B48" s="47"/>
      <c r="C48" s="48"/>
      <c r="D48" s="48"/>
      <c r="E48" s="49"/>
      <c r="F48" s="48"/>
      <c r="G48" s="50"/>
      <c r="H48" s="49"/>
      <c r="I48" s="51"/>
    </row>
    <row r="49" spans="1:9">
      <c r="A49" s="170"/>
      <c r="B49" s="171" t="s">
        <v>29</v>
      </c>
      <c r="C49" s="172" t="s">
        <v>14</v>
      </c>
      <c r="D49" s="171"/>
      <c r="E49" s="171"/>
      <c r="F49" s="171"/>
      <c r="G49" s="173"/>
      <c r="H49" s="174">
        <f>PRODUCT(SUM(H47:H48))</f>
        <v>13</v>
      </c>
      <c r="I49" s="175"/>
    </row>
    <row r="50" spans="1:9">
      <c r="A50" s="176"/>
      <c r="B50" s="167" t="s">
        <v>83</v>
      </c>
      <c r="C50" s="168" t="s">
        <v>14</v>
      </c>
      <c r="D50" s="167"/>
      <c r="E50" s="167"/>
      <c r="F50" s="167"/>
      <c r="G50" s="23"/>
      <c r="H50" s="169">
        <v>0</v>
      </c>
      <c r="I50" s="24"/>
    </row>
    <row r="51" spans="1:9" ht="15" thickBot="1">
      <c r="A51" s="177"/>
      <c r="B51" s="178" t="s">
        <v>84</v>
      </c>
      <c r="C51" s="179" t="s">
        <v>14</v>
      </c>
      <c r="D51" s="178"/>
      <c r="E51" s="178"/>
      <c r="F51" s="178"/>
      <c r="G51" s="180"/>
      <c r="H51" s="181">
        <f>H49-H50</f>
        <v>13</v>
      </c>
      <c r="I51" s="182"/>
    </row>
    <row r="52" spans="1:9">
      <c r="A52" s="189"/>
      <c r="B52" s="52"/>
      <c r="C52" s="52"/>
      <c r="D52" s="52"/>
      <c r="E52" s="52"/>
      <c r="F52" s="52"/>
      <c r="G52" s="52"/>
      <c r="H52" s="52"/>
      <c r="I52" s="190"/>
    </row>
    <row r="53" spans="1:9" ht="43.2">
      <c r="A53" s="12">
        <v>7</v>
      </c>
      <c r="B53" s="53" t="s">
        <v>22</v>
      </c>
      <c r="C53" s="13"/>
      <c r="D53" s="13"/>
      <c r="E53" s="13"/>
      <c r="F53" s="13"/>
      <c r="G53" s="13"/>
      <c r="H53" s="13"/>
      <c r="I53" s="14"/>
    </row>
    <row r="54" spans="1:9">
      <c r="A54" s="41"/>
      <c r="B54" s="42" t="s">
        <v>39</v>
      </c>
      <c r="C54" s="16" t="s">
        <v>14</v>
      </c>
      <c r="D54" s="43">
        <v>2</v>
      </c>
      <c r="E54" s="28"/>
      <c r="F54" s="43"/>
      <c r="G54" s="44"/>
      <c r="H54" s="28">
        <f>PRODUCT(D54:G54)</f>
        <v>2</v>
      </c>
      <c r="I54" s="45"/>
    </row>
    <row r="55" spans="1:9" ht="15" thickBot="1">
      <c r="A55" s="46"/>
      <c r="B55" s="47"/>
      <c r="C55" s="48"/>
      <c r="D55" s="48"/>
      <c r="E55" s="49"/>
      <c r="F55" s="48"/>
      <c r="G55" s="50"/>
      <c r="H55" s="49"/>
      <c r="I55" s="51"/>
    </row>
    <row r="56" spans="1:9">
      <c r="A56" s="170"/>
      <c r="B56" s="171" t="s">
        <v>29</v>
      </c>
      <c r="C56" s="172" t="s">
        <v>14</v>
      </c>
      <c r="D56" s="171"/>
      <c r="E56" s="171"/>
      <c r="F56" s="171"/>
      <c r="G56" s="173"/>
      <c r="H56" s="174">
        <f>PRODUCT(SUM(H54:H55))</f>
        <v>2</v>
      </c>
      <c r="I56" s="175"/>
    </row>
    <row r="57" spans="1:9">
      <c r="A57" s="176"/>
      <c r="B57" s="167" t="s">
        <v>83</v>
      </c>
      <c r="C57" s="168" t="s">
        <v>14</v>
      </c>
      <c r="D57" s="167"/>
      <c r="E57" s="167"/>
      <c r="F57" s="167"/>
      <c r="G57" s="23"/>
      <c r="H57" s="169">
        <v>0</v>
      </c>
      <c r="I57" s="24"/>
    </row>
    <row r="58" spans="1:9" ht="15" thickBot="1">
      <c r="A58" s="177"/>
      <c r="B58" s="178" t="s">
        <v>84</v>
      </c>
      <c r="C58" s="179" t="s">
        <v>14</v>
      </c>
      <c r="D58" s="178"/>
      <c r="E58" s="178"/>
      <c r="F58" s="178"/>
      <c r="G58" s="180"/>
      <c r="H58" s="181">
        <f>H56-H57</f>
        <v>2</v>
      </c>
      <c r="I58" s="182"/>
    </row>
    <row r="59" spans="1:9">
      <c r="A59" s="191"/>
      <c r="B59" s="13"/>
      <c r="C59" s="13"/>
      <c r="D59" s="13"/>
      <c r="E59" s="13"/>
      <c r="F59" s="13"/>
      <c r="G59" s="13"/>
      <c r="H59" s="13"/>
      <c r="I59" s="14"/>
    </row>
    <row r="60" spans="1:9" ht="43.2">
      <c r="A60" s="12">
        <v>8</v>
      </c>
      <c r="B60" s="53" t="s">
        <v>22</v>
      </c>
      <c r="C60" s="13"/>
      <c r="D60" s="13"/>
      <c r="E60" s="13"/>
      <c r="F60" s="13"/>
      <c r="G60" s="13"/>
      <c r="H60" s="13"/>
      <c r="I60" s="14"/>
    </row>
    <row r="61" spans="1:9">
      <c r="A61" s="41"/>
      <c r="B61" s="42" t="s">
        <v>82</v>
      </c>
      <c r="C61" s="16" t="s">
        <v>14</v>
      </c>
      <c r="D61" s="43">
        <v>1</v>
      </c>
      <c r="E61" s="28"/>
      <c r="F61" s="43"/>
      <c r="G61" s="44"/>
      <c r="H61" s="28">
        <f>PRODUCT(D61:G61)</f>
        <v>1</v>
      </c>
      <c r="I61" s="45"/>
    </row>
    <row r="62" spans="1:9" ht="15" thickBot="1">
      <c r="A62" s="46"/>
      <c r="B62" s="47"/>
      <c r="C62" s="48"/>
      <c r="D62" s="48"/>
      <c r="E62" s="49"/>
      <c r="F62" s="48"/>
      <c r="G62" s="50"/>
      <c r="H62" s="49"/>
      <c r="I62" s="51"/>
    </row>
    <row r="63" spans="1:9">
      <c r="A63" s="170"/>
      <c r="B63" s="171" t="s">
        <v>29</v>
      </c>
      <c r="C63" s="172" t="s">
        <v>14</v>
      </c>
      <c r="D63" s="171"/>
      <c r="E63" s="171"/>
      <c r="F63" s="171"/>
      <c r="G63" s="173"/>
      <c r="H63" s="174">
        <f>PRODUCT(SUM(H61:H62))</f>
        <v>1</v>
      </c>
      <c r="I63" s="175"/>
    </row>
    <row r="64" spans="1:9">
      <c r="A64" s="176"/>
      <c r="B64" s="167" t="s">
        <v>83</v>
      </c>
      <c r="C64" s="168" t="s">
        <v>14</v>
      </c>
      <c r="D64" s="167"/>
      <c r="E64" s="167"/>
      <c r="F64" s="167"/>
      <c r="G64" s="23"/>
      <c r="H64" s="169">
        <v>0</v>
      </c>
      <c r="I64" s="24"/>
    </row>
    <row r="65" spans="1:9" ht="15" thickBot="1">
      <c r="A65" s="177"/>
      <c r="B65" s="178" t="s">
        <v>84</v>
      </c>
      <c r="C65" s="179" t="s">
        <v>14</v>
      </c>
      <c r="D65" s="178"/>
      <c r="E65" s="178"/>
      <c r="F65" s="178"/>
      <c r="G65" s="180"/>
      <c r="H65" s="181">
        <f>H63-H64</f>
        <v>1</v>
      </c>
      <c r="I65" s="182"/>
    </row>
  </sheetData>
  <mergeCells count="2">
    <mergeCell ref="A1:I1"/>
    <mergeCell ref="A2:I2"/>
  </mergeCells>
  <pageMargins left="0.25" right="0.25" top="0.75" bottom="0.75" header="0.3" footer="0.3"/>
  <pageSetup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A7511D-5E58-4E2B-8424-1BCCC6430AEB}"/>
</file>

<file path=customXml/itemProps2.xml><?xml version="1.0" encoding="utf-8"?>
<ds:datastoreItem xmlns:ds="http://schemas.openxmlformats.org/officeDocument/2006/customXml" ds:itemID="{A8B0F8B7-12BB-4181-9360-C1BD8F099C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</vt:lpstr>
      <vt:lpstr>Abstract</vt:lpstr>
      <vt:lpstr>MB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lenovo</cp:lastModifiedBy>
  <cp:lastPrinted>2024-09-09T11:08:15Z</cp:lastPrinted>
  <dcterms:created xsi:type="dcterms:W3CDTF">2024-04-05T13:56:46Z</dcterms:created>
  <dcterms:modified xsi:type="dcterms:W3CDTF">2024-09-18T08:05:10Z</dcterms:modified>
</cp:coreProperties>
</file>