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\Downloads\"/>
    </mc:Choice>
  </mc:AlternateContent>
  <xr:revisionPtr revIDLastSave="0" documentId="13_ncr:1_{A6D4CA3C-D581-44D8-BEDC-39D1DBAE8321}" xr6:coauthVersionLast="47" xr6:coauthVersionMax="47" xr10:uidLastSave="{00000000-0000-0000-0000-000000000000}"/>
  <bookViews>
    <workbookView xWindow="-120" yWindow="-120" windowWidth="20730" windowHeight="11280" activeTab="1" xr2:uid="{00000000-000D-0000-FFFF-FFFF00000000}"/>
  </bookViews>
  <sheets>
    <sheet name="PI" sheetId="12" r:id="rId1"/>
    <sheet name="Summary" sheetId="2" r:id="rId2"/>
    <sheet name="Abstract" sheetId="4" r:id="rId3"/>
    <sheet name="MB Sheet" sheetId="11" r:id="rId4"/>
  </sheets>
  <definedNames>
    <definedName name="_xlnm.Print_Titles" localSheetId="3">'MB Sheet'!$1:$3</definedName>
  </definedNames>
  <calcPr calcId="181029"/>
</workbook>
</file>

<file path=xl/calcChain.xml><?xml version="1.0" encoding="utf-8"?>
<calcChain xmlns="http://schemas.openxmlformats.org/spreadsheetml/2006/main">
  <c r="J7" i="4" l="1"/>
  <c r="J8" i="4"/>
  <c r="J13" i="4"/>
  <c r="J18" i="4"/>
  <c r="J22" i="4"/>
  <c r="J28" i="4"/>
  <c r="J38" i="4"/>
  <c r="J39" i="4"/>
  <c r="J29" i="4"/>
  <c r="K15" i="4"/>
  <c r="L15" i="4"/>
  <c r="C9" i="2" l="1"/>
  <c r="C8" i="2"/>
  <c r="C5" i="2"/>
  <c r="C4" i="2"/>
  <c r="C3" i="2"/>
  <c r="C2" i="2"/>
  <c r="E12" i="12"/>
  <c r="J134" i="4"/>
  <c r="I129" i="4"/>
  <c r="H129" i="4" s="1"/>
  <c r="I400" i="11"/>
  <c r="I399" i="11"/>
  <c r="I398" i="11"/>
  <c r="I397" i="11"/>
  <c r="I402" i="11" l="1"/>
  <c r="I405" i="11" s="1"/>
  <c r="L129" i="4"/>
  <c r="K129" i="4" s="1"/>
  <c r="I376" i="11"/>
  <c r="I377" i="11" s="1"/>
  <c r="I379" i="11" s="1"/>
  <c r="I370" i="11"/>
  <c r="I371" i="11" s="1"/>
  <c r="I373" i="11" s="1"/>
  <c r="I360" i="11"/>
  <c r="I361" i="11"/>
  <c r="I362" i="11"/>
  <c r="I358" i="11"/>
  <c r="I357" i="11"/>
  <c r="I359" i="11"/>
  <c r="I349" i="11"/>
  <c r="I350" i="11" s="1"/>
  <c r="I352" i="11" s="1"/>
  <c r="I343" i="11"/>
  <c r="I344" i="11" s="1"/>
  <c r="I346" i="11" s="1"/>
  <c r="I336" i="11"/>
  <c r="I337" i="11" s="1"/>
  <c r="I339" i="11" s="1"/>
  <c r="I329" i="11"/>
  <c r="I330" i="11" s="1"/>
  <c r="I332" i="11" s="1"/>
  <c r="I313" i="11"/>
  <c r="I314" i="11" s="1"/>
  <c r="I316" i="11" s="1"/>
  <c r="I321" i="11"/>
  <c r="I322" i="11" s="1"/>
  <c r="I324" i="11" s="1"/>
  <c r="I112" i="4" l="1"/>
  <c r="L112" i="4" s="1"/>
  <c r="K112" i="4" s="1"/>
  <c r="I113" i="4"/>
  <c r="L113" i="4" s="1"/>
  <c r="K113" i="4" s="1"/>
  <c r="H113" i="4"/>
  <c r="H112" i="4"/>
  <c r="I107" i="4"/>
  <c r="H107" i="4" s="1"/>
  <c r="I364" i="11"/>
  <c r="I110" i="4" s="1"/>
  <c r="L110" i="4" s="1"/>
  <c r="K110" i="4" s="1"/>
  <c r="I106" i="4"/>
  <c r="L106" i="4" s="1"/>
  <c r="K106" i="4" s="1"/>
  <c r="I104" i="4"/>
  <c r="L104" i="4" s="1"/>
  <c r="K104" i="4" s="1"/>
  <c r="I102" i="4"/>
  <c r="L102" i="4" s="1"/>
  <c r="I96" i="4"/>
  <c r="L96" i="4" s="1"/>
  <c r="K96" i="4" s="1"/>
  <c r="I99" i="4"/>
  <c r="L99" i="4" s="1"/>
  <c r="K99" i="4" s="1"/>
  <c r="I72" i="11"/>
  <c r="I41" i="11"/>
  <c r="I40" i="11"/>
  <c r="I134" i="11"/>
  <c r="I136" i="11" s="1"/>
  <c r="I137" i="11" s="1"/>
  <c r="I139" i="11" s="1"/>
  <c r="I125" i="11"/>
  <c r="I124" i="11"/>
  <c r="I102" i="11"/>
  <c r="I101" i="11"/>
  <c r="I81" i="11"/>
  <c r="I83" i="11" s="1"/>
  <c r="I84" i="11" s="1"/>
  <c r="I86" i="11" s="1"/>
  <c r="I15" i="4"/>
  <c r="I71" i="11"/>
  <c r="I50" i="11"/>
  <c r="I52" i="11" s="1"/>
  <c r="I53" i="11" s="1"/>
  <c r="I55" i="11" s="1"/>
  <c r="I39" i="11"/>
  <c r="F38" i="11"/>
  <c r="I38" i="11" s="1"/>
  <c r="I306" i="11"/>
  <c r="I307" i="11" s="1"/>
  <c r="I94" i="4" s="1"/>
  <c r="H94" i="4" s="1"/>
  <c r="I272" i="11"/>
  <c r="I273" i="11" s="1"/>
  <c r="I275" i="11" s="1"/>
  <c r="I206" i="11"/>
  <c r="I208" i="11" s="1"/>
  <c r="I209" i="11" s="1"/>
  <c r="I211" i="11" s="1"/>
  <c r="I198" i="11"/>
  <c r="I197" i="11"/>
  <c r="K102" i="4" l="1"/>
  <c r="I366" i="11"/>
  <c r="L107" i="4"/>
  <c r="K107" i="4" s="1"/>
  <c r="H110" i="4"/>
  <c r="H106" i="4"/>
  <c r="H104" i="4"/>
  <c r="H102" i="4"/>
  <c r="H99" i="4"/>
  <c r="H96" i="4"/>
  <c r="I26" i="4"/>
  <c r="L26" i="4" s="1"/>
  <c r="K26" i="4" s="1"/>
  <c r="I127" i="11"/>
  <c r="I128" i="11" s="1"/>
  <c r="I16" i="4"/>
  <c r="L16" i="4" s="1"/>
  <c r="K16" i="4" s="1"/>
  <c r="I104" i="11"/>
  <c r="I105" i="11" s="1"/>
  <c r="H15" i="4"/>
  <c r="I74" i="11"/>
  <c r="I75" i="11" s="1"/>
  <c r="I78" i="11" s="1"/>
  <c r="I11" i="4"/>
  <c r="I309" i="11"/>
  <c r="I43" i="11"/>
  <c r="I44" i="11" s="1"/>
  <c r="L94" i="4"/>
  <c r="K94" i="4" s="1"/>
  <c r="I64" i="4"/>
  <c r="L64" i="4" s="1"/>
  <c r="K64" i="4" s="1"/>
  <c r="I41" i="4"/>
  <c r="I200" i="11"/>
  <c r="I201" i="11" s="1"/>
  <c r="I163" i="11"/>
  <c r="I162" i="11"/>
  <c r="I161" i="11"/>
  <c r="I250" i="11"/>
  <c r="I185" i="11"/>
  <c r="I155" i="11"/>
  <c r="I119" i="11"/>
  <c r="I97" i="11"/>
  <c r="I35" i="11"/>
  <c r="J61" i="4"/>
  <c r="D3" i="2" s="1"/>
  <c r="L134" i="4" l="1"/>
  <c r="F6" i="2" s="1"/>
  <c r="E6" i="2" s="1"/>
  <c r="K134" i="4"/>
  <c r="I20" i="4"/>
  <c r="I107" i="11"/>
  <c r="H26" i="4"/>
  <c r="I25" i="4"/>
  <c r="I130" i="11"/>
  <c r="I46" i="11"/>
  <c r="I9" i="4"/>
  <c r="H16" i="4"/>
  <c r="H11" i="4"/>
  <c r="L11" i="4"/>
  <c r="K11" i="4" s="1"/>
  <c r="H64" i="4"/>
  <c r="I203" i="11"/>
  <c r="I40" i="4"/>
  <c r="L41" i="4"/>
  <c r="K41" i="4" s="1"/>
  <c r="H41" i="4"/>
  <c r="I55" i="4"/>
  <c r="L20" i="4" l="1"/>
  <c r="K20" i="4" s="1"/>
  <c r="H20" i="4"/>
  <c r="L25" i="4"/>
  <c r="K25" i="4" s="1"/>
  <c r="H25" i="4"/>
  <c r="H9" i="4"/>
  <c r="L9" i="4"/>
  <c r="K9" i="4" s="1"/>
  <c r="H40" i="4"/>
  <c r="L40" i="4"/>
  <c r="K40" i="4" s="1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94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70" i="4"/>
  <c r="M64" i="4"/>
  <c r="M58" i="4"/>
  <c r="M59" i="4"/>
  <c r="M60" i="4"/>
  <c r="M9" i="4"/>
  <c r="M10" i="4"/>
  <c r="M11" i="4"/>
  <c r="M12" i="4"/>
  <c r="M14" i="4"/>
  <c r="M15" i="4"/>
  <c r="M16" i="4"/>
  <c r="M17" i="4"/>
  <c r="M19" i="4"/>
  <c r="M20" i="4"/>
  <c r="M21" i="4"/>
  <c r="M23" i="4"/>
  <c r="M24" i="4"/>
  <c r="M25" i="4"/>
  <c r="M26" i="4"/>
  <c r="M27" i="4"/>
  <c r="M30" i="4"/>
  <c r="M31" i="4"/>
  <c r="M32" i="4"/>
  <c r="M33" i="4"/>
  <c r="M34" i="4"/>
  <c r="M35" i="4"/>
  <c r="M36" i="4"/>
  <c r="M37" i="4"/>
  <c r="M40" i="4"/>
  <c r="M41" i="4"/>
  <c r="M42" i="4"/>
  <c r="M43" i="4"/>
  <c r="M44" i="4"/>
  <c r="M45" i="4"/>
  <c r="M46" i="4"/>
  <c r="M47" i="4"/>
  <c r="I18" i="4" l="1"/>
  <c r="M18" i="4" s="1"/>
  <c r="I38" i="4"/>
  <c r="M38" i="4" s="1"/>
  <c r="I28" i="4"/>
  <c r="M28" i="4" s="1"/>
  <c r="I22" i="4"/>
  <c r="M22" i="4" s="1"/>
  <c r="I8" i="4"/>
  <c r="M8" i="4" s="1"/>
  <c r="F133" i="4" l="1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99" i="4"/>
  <c r="F98" i="4"/>
  <c r="F96" i="4"/>
  <c r="F94" i="4"/>
  <c r="L90" i="4"/>
  <c r="K90" i="4"/>
  <c r="J90" i="4"/>
  <c r="L65" i="4"/>
  <c r="F4" i="2" s="1"/>
  <c r="E4" i="2" s="1"/>
  <c r="K65" i="4"/>
  <c r="J65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4" i="4"/>
  <c r="F65" i="4" s="1"/>
  <c r="F60" i="4"/>
  <c r="F59" i="4"/>
  <c r="F58" i="4"/>
  <c r="F57" i="4"/>
  <c r="F56" i="4"/>
  <c r="F55" i="4"/>
  <c r="F54" i="4"/>
  <c r="F53" i="4"/>
  <c r="F52" i="4"/>
  <c r="F39" i="4"/>
  <c r="F38" i="4"/>
  <c r="F36" i="4"/>
  <c r="F35" i="4"/>
  <c r="F41" i="4"/>
  <c r="F40" i="4"/>
  <c r="F45" i="4"/>
  <c r="F44" i="4"/>
  <c r="F43" i="4"/>
  <c r="F47" i="4"/>
  <c r="F33" i="4"/>
  <c r="F32" i="4"/>
  <c r="F31" i="4"/>
  <c r="F30" i="4"/>
  <c r="F29" i="4"/>
  <c r="F28" i="4"/>
  <c r="F26" i="4"/>
  <c r="F25" i="4"/>
  <c r="F24" i="4"/>
  <c r="F23" i="4"/>
  <c r="F22" i="4"/>
  <c r="F20" i="4"/>
  <c r="F19" i="4"/>
  <c r="F18" i="4"/>
  <c r="F16" i="4"/>
  <c r="F15" i="4"/>
  <c r="F14" i="4"/>
  <c r="F13" i="4"/>
  <c r="F12" i="4"/>
  <c r="F11" i="4"/>
  <c r="F10" i="4"/>
  <c r="F9" i="4"/>
  <c r="F8" i="4"/>
  <c r="F7" i="4"/>
  <c r="F134" i="4" l="1"/>
  <c r="C6" i="2" s="1"/>
  <c r="F61" i="4"/>
  <c r="F48" i="4"/>
  <c r="F90" i="4"/>
  <c r="I260" i="11"/>
  <c r="I261" i="11" s="1"/>
  <c r="I263" i="11" l="1"/>
  <c r="I57" i="4"/>
  <c r="H57" i="4" l="1"/>
  <c r="M57" i="4"/>
  <c r="L57" i="4"/>
  <c r="K57" i="4" s="1"/>
  <c r="I253" i="11" l="1"/>
  <c r="I254" i="11" s="1"/>
  <c r="I256" i="11" s="1"/>
  <c r="I246" i="11"/>
  <c r="I245" i="11"/>
  <c r="I239" i="11"/>
  <c r="I240" i="11" s="1"/>
  <c r="I242" i="11" s="1"/>
  <c r="I233" i="11"/>
  <c r="I232" i="11"/>
  <c r="I226" i="11"/>
  <c r="I225" i="11"/>
  <c r="I224" i="11"/>
  <c r="I247" i="11" l="1"/>
  <c r="L55" i="4"/>
  <c r="K55" i="4" s="1"/>
  <c r="M55" i="4"/>
  <c r="I54" i="4"/>
  <c r="I234" i="11"/>
  <c r="I56" i="4"/>
  <c r="H55" i="4"/>
  <c r="I227" i="11"/>
  <c r="I22" i="11"/>
  <c r="I28" i="11"/>
  <c r="I27" i="11"/>
  <c r="I26" i="11"/>
  <c r="I179" i="11"/>
  <c r="I181" i="11" s="1"/>
  <c r="I182" i="11" s="1"/>
  <c r="I189" i="11"/>
  <c r="I188" i="11"/>
  <c r="I62" i="11"/>
  <c r="I11" i="11"/>
  <c r="F12" i="11"/>
  <c r="F21" i="11"/>
  <c r="I21" i="11" s="1"/>
  <c r="F8" i="11"/>
  <c r="L56" i="4" l="1"/>
  <c r="K56" i="4" s="1"/>
  <c r="M56" i="4"/>
  <c r="H54" i="4"/>
  <c r="M54" i="4"/>
  <c r="L54" i="4"/>
  <c r="H56" i="4"/>
  <c r="I236" i="11"/>
  <c r="I53" i="4"/>
  <c r="M53" i="4" s="1"/>
  <c r="I229" i="11"/>
  <c r="I52" i="4"/>
  <c r="M52" i="4" s="1"/>
  <c r="L38" i="4"/>
  <c r="I191" i="11"/>
  <c r="I192" i="11" s="1"/>
  <c r="C7" i="2"/>
  <c r="J48" i="4"/>
  <c r="D2" i="2" s="1"/>
  <c r="D7" i="2" s="1"/>
  <c r="D12" i="12" s="1"/>
  <c r="D25" i="12" s="1"/>
  <c r="I91" i="11"/>
  <c r="I160" i="11"/>
  <c r="I159" i="11"/>
  <c r="I158" i="11"/>
  <c r="I144" i="11"/>
  <c r="I149" i="11"/>
  <c r="I148" i="11"/>
  <c r="I147" i="11"/>
  <c r="I146" i="11"/>
  <c r="I145" i="11"/>
  <c r="I143" i="11"/>
  <c r="I113" i="11"/>
  <c r="I112" i="11"/>
  <c r="I111" i="11"/>
  <c r="I90" i="11"/>
  <c r="I60" i="11"/>
  <c r="D26" i="12" l="1"/>
  <c r="D27" i="12" s="1"/>
  <c r="D8" i="2"/>
  <c r="D9" i="2" s="1"/>
  <c r="K54" i="4"/>
  <c r="K38" i="4"/>
  <c r="H53" i="4"/>
  <c r="L53" i="4"/>
  <c r="L52" i="4"/>
  <c r="H52" i="4"/>
  <c r="I194" i="11"/>
  <c r="I39" i="4"/>
  <c r="M39" i="4" s="1"/>
  <c r="H38" i="4"/>
  <c r="I165" i="11"/>
  <c r="I115" i="11"/>
  <c r="I116" i="11" s="1"/>
  <c r="I151" i="11"/>
  <c r="I152" i="11" s="1"/>
  <c r="I93" i="11"/>
  <c r="I94" i="11" s="1"/>
  <c r="I59" i="11"/>
  <c r="I25" i="11"/>
  <c r="I24" i="11"/>
  <c r="I23" i="11"/>
  <c r="I10" i="11"/>
  <c r="I13" i="11"/>
  <c r="I12" i="11"/>
  <c r="I9" i="11"/>
  <c r="I8" i="11"/>
  <c r="K53" i="4" l="1"/>
  <c r="K52" i="4"/>
  <c r="L61" i="4"/>
  <c r="F3" i="2" s="1"/>
  <c r="L39" i="4"/>
  <c r="H39" i="4"/>
  <c r="I166" i="11"/>
  <c r="L22" i="4"/>
  <c r="I64" i="11"/>
  <c r="I65" i="11" s="1"/>
  <c r="I31" i="11"/>
  <c r="I32" i="11" s="1"/>
  <c r="I15" i="11"/>
  <c r="I16" i="11" s="1"/>
  <c r="K61" i="4" l="1"/>
  <c r="K39" i="4"/>
  <c r="K22" i="4"/>
  <c r="E3" i="2"/>
  <c r="I168" i="11"/>
  <c r="I29" i="4"/>
  <c r="M29" i="4" s="1"/>
  <c r="H28" i="4"/>
  <c r="L28" i="4"/>
  <c r="H22" i="4"/>
  <c r="L18" i="4"/>
  <c r="H18" i="4"/>
  <c r="I67" i="11"/>
  <c r="I13" i="4"/>
  <c r="M13" i="4" s="1"/>
  <c r="I18" i="11"/>
  <c r="I7" i="4"/>
  <c r="M7" i="4" s="1"/>
  <c r="K18" i="4" l="1"/>
  <c r="K28" i="4"/>
  <c r="H29" i="4"/>
  <c r="L29" i="4"/>
  <c r="L13" i="4"/>
  <c r="H13" i="4"/>
  <c r="H8" i="4"/>
  <c r="L8" i="4"/>
  <c r="H7" i="4"/>
  <c r="L7" i="4"/>
  <c r="K13" i="4" l="1"/>
  <c r="K8" i="4"/>
  <c r="K29" i="4"/>
  <c r="L48" i="4"/>
  <c r="F2" i="2" s="1"/>
  <c r="K7" i="4"/>
  <c r="K48" i="4" l="1"/>
  <c r="F7" i="2"/>
  <c r="E2" i="2"/>
  <c r="E7" i="2" l="1"/>
  <c r="E8" i="2" s="1"/>
  <c r="E9" i="2" s="1"/>
  <c r="E25" i="12"/>
  <c r="E26" i="12" s="1"/>
  <c r="E27" i="12" s="1"/>
  <c r="F8" i="2"/>
  <c r="F9" i="2" s="1"/>
  <c r="F12" i="12" l="1"/>
  <c r="F25" i="12" s="1"/>
  <c r="F26" i="12" s="1"/>
  <c r="F27" i="12" s="1"/>
  <c r="F28" i="12" s="1"/>
</calcChain>
</file>

<file path=xl/sharedStrings.xml><?xml version="1.0" encoding="utf-8"?>
<sst xmlns="http://schemas.openxmlformats.org/spreadsheetml/2006/main" count="799" uniqueCount="305">
  <si>
    <r>
      <rPr>
        <b/>
        <sz val="7.5"/>
        <rFont val="Arial"/>
        <family val="2"/>
      </rPr>
      <t>Sr.No</t>
    </r>
  </si>
  <si>
    <r>
      <rPr>
        <b/>
        <sz val="7.5"/>
        <rFont val="Arial"/>
        <family val="2"/>
      </rPr>
      <t>Item</t>
    </r>
    <r>
      <rPr>
        <sz val="7.5"/>
        <rFont val="Times New Roman"/>
        <family val="1"/>
      </rPr>
      <t xml:space="preserve"> </t>
    </r>
    <r>
      <rPr>
        <b/>
        <sz val="7.5"/>
        <rFont val="Arial"/>
        <family val="2"/>
      </rPr>
      <t>Description</t>
    </r>
  </si>
  <si>
    <r>
      <rPr>
        <sz val="9"/>
        <rFont val="Arial MT"/>
        <family val="2"/>
      </rPr>
      <t>BOQ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Civil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&amp;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Interior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Work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LKN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Dom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Seating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space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D-21a</t>
    </r>
  </si>
  <si>
    <r>
      <rPr>
        <sz val="9"/>
        <rFont val="Arial MT"/>
        <family val="2"/>
      </rPr>
      <t>BOQ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Fire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Work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LKN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Dom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Seating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space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D-21a</t>
    </r>
  </si>
  <si>
    <r>
      <rPr>
        <sz val="9"/>
        <rFont val="Arial MT"/>
        <family val="2"/>
      </rPr>
      <t>BOQ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HVAC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HIgh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Side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LKN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Dom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Seating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space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D-21a</t>
    </r>
  </si>
  <si>
    <r>
      <rPr>
        <sz val="9"/>
        <rFont val="Arial MT"/>
        <family val="2"/>
      </rPr>
      <t>BOQ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HVAC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Low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Side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LKN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Dom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Seating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space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D-21a</t>
    </r>
  </si>
  <si>
    <r>
      <rPr>
        <sz val="9"/>
        <rFont val="Arial MT"/>
        <family val="2"/>
      </rPr>
      <t>BOQ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Electrical</t>
    </r>
    <r>
      <rPr>
        <sz val="9"/>
        <rFont val="Times New Roman"/>
        <family val="1"/>
      </rPr>
      <t xml:space="preserve">  </t>
    </r>
    <r>
      <rPr>
        <sz val="9"/>
        <rFont val="Arial MT"/>
        <family val="2"/>
      </rPr>
      <t>Work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for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LKN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Dom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Seating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space</t>
    </r>
    <r>
      <rPr>
        <sz val="9"/>
        <rFont val="Times New Roman"/>
        <family val="1"/>
      </rPr>
      <t xml:space="preserve"> </t>
    </r>
    <r>
      <rPr>
        <sz val="9"/>
        <rFont val="Arial MT"/>
        <family val="2"/>
      </rPr>
      <t>D-21a</t>
    </r>
  </si>
  <si>
    <r>
      <rPr>
        <b/>
        <sz val="8.5"/>
        <rFont val="Arial"/>
        <family val="2"/>
      </rPr>
      <t>Sr</t>
    </r>
    <r>
      <rPr>
        <sz val="8.5"/>
        <rFont val="Times New Roman"/>
        <family val="1"/>
      </rPr>
      <t xml:space="preserve"> </t>
    </r>
    <r>
      <rPr>
        <b/>
        <sz val="8.5"/>
        <rFont val="Arial"/>
        <family val="2"/>
      </rPr>
      <t>No</t>
    </r>
  </si>
  <si>
    <r>
      <rPr>
        <b/>
        <sz val="8.5"/>
        <rFont val="Arial"/>
        <family val="2"/>
      </rPr>
      <t>Item</t>
    </r>
    <r>
      <rPr>
        <sz val="8.5"/>
        <rFont val="Times New Roman"/>
        <family val="1"/>
      </rPr>
      <t xml:space="preserve"> </t>
    </r>
    <r>
      <rPr>
        <b/>
        <sz val="8.5"/>
        <rFont val="Arial"/>
        <family val="2"/>
      </rPr>
      <t>Name</t>
    </r>
  </si>
  <si>
    <r>
      <rPr>
        <b/>
        <sz val="8.5"/>
        <rFont val="Arial"/>
        <family val="2"/>
      </rPr>
      <t>UOM</t>
    </r>
  </si>
  <si>
    <r>
      <rPr>
        <b/>
        <sz val="8.5"/>
        <rFont val="Arial"/>
        <family val="2"/>
      </rPr>
      <t>Remarks</t>
    </r>
  </si>
  <si>
    <r>
      <rPr>
        <sz val="7"/>
        <rFont val="Arial MT"/>
        <family val="2"/>
      </rPr>
      <t>GENERAL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NOTES
</t>
    </r>
    <r>
      <rPr>
        <sz val="7"/>
        <rFont val="Arial MT"/>
        <family val="2"/>
      </rPr>
      <t>Please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refer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Exhibit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material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applicable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materials
</t>
    </r>
    <r>
      <rPr>
        <sz val="7"/>
        <rFont val="Arial MT"/>
        <family val="2"/>
      </rPr>
      <t>Items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conjunction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Contractual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terms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conditions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Preambles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BOQ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RFP.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quantities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BOQ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tentative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increase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decrease.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Payment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restricted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quantum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executed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measured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defined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measurement.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Measurement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priority)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follows
</t>
    </r>
    <r>
      <rPr>
        <sz val="7"/>
        <rFont val="Arial MT"/>
        <family val="2"/>
      </rPr>
      <t>(i)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defined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relevant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BOQ
</t>
    </r>
    <r>
      <rPr>
        <sz val="7"/>
        <rFont val="Arial MT"/>
        <family val="2"/>
      </rPr>
      <t>(ii)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defined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specification
</t>
    </r>
    <r>
      <rPr>
        <sz val="7"/>
        <rFont val="Arial MT"/>
        <family val="2"/>
      </rPr>
      <t>(iii)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defined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IS-1200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(latest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version)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relevant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.
</t>
    </r>
    <r>
      <rPr>
        <sz val="7"/>
        <rFont val="Arial MT"/>
        <family val="2"/>
      </rPr>
      <t>(iv)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defined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(i),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(ii)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(iii),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standard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industry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practice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adopted.
</t>
    </r>
    <r>
      <rPr>
        <sz val="7"/>
        <rFont val="Arial MT"/>
        <family val="2"/>
      </rPr>
      <t>Items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preambles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essential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parts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bill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quantities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taken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mutually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explanatory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another.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occurring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binding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though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occurring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both.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resolving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conflicts,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discrepancies,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errors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omissions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regards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preambles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bill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quantities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precedence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subject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PRIORITY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DOCUMENTS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General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Conditions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Contract
</t>
    </r>
    <r>
      <rPr>
        <sz val="7"/>
        <rFont val="Arial MT"/>
        <family val="2"/>
      </rPr>
      <t>a.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General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bill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quantities.
</t>
    </r>
    <r>
      <rPr>
        <sz val="7"/>
        <rFont val="Arial MT"/>
        <family val="2"/>
      </rPr>
      <t>b.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Preambles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RFP.
</t>
    </r>
    <r>
      <rPr>
        <sz val="7"/>
        <rFont val="Arial MT"/>
        <family val="2"/>
      </rPr>
      <t>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Description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bill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quantities.</t>
    </r>
  </si>
  <si>
    <r>
      <rPr>
        <sz val="7"/>
        <rFont val="Arial MT"/>
        <family val="2"/>
      </rPr>
      <t>GENERAL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NOTES
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Gauge
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site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consider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cost</t>
    </r>
  </si>
  <si>
    <r>
      <rPr>
        <sz val="7"/>
        <rFont val="Arial MT"/>
        <family val="2"/>
      </rPr>
      <t>FS-01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Construction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-01
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framing
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(Boiling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dimensions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engineer.
</t>
    </r>
    <r>
      <rPr>
        <sz val="7"/>
        <rFont val="Arial MT"/>
        <family val="2"/>
      </rPr>
      <t>Securely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combine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using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appropriate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screws,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nails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adhesives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industry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standards.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edges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smoothness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remove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rough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edges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splinters.Length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6
</t>
    </r>
    <r>
      <rPr>
        <sz val="7"/>
        <rFont val="Arial MT"/>
        <family val="2"/>
      </rPr>
      <t>width</t>
    </r>
  </si>
  <si>
    <r>
      <rPr>
        <sz val="7"/>
        <rFont val="Arial MT"/>
        <family val="2"/>
      </rPr>
      <t>SqFt</t>
    </r>
  </si>
  <si>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framing
</t>
    </r>
    <r>
      <rPr>
        <sz val="7"/>
        <rFont val="Arial MT"/>
        <family val="2"/>
      </rPr>
      <t>25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primer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enamel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painted.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Welding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structure</t>
    </r>
  </si>
  <si>
    <r>
      <rPr>
        <sz val="7"/>
        <rFont val="Arial MT"/>
        <family val="2"/>
      </rPr>
      <t>RFT</t>
    </r>
  </si>
  <si>
    <r>
      <rPr>
        <sz val="7"/>
        <rFont val="Arial MT"/>
        <family val="2"/>
      </rPr>
      <t>Brick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Cladding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cladding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230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mm(thickness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quality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mortar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coarse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epoxy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level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direction)with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silicone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job.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(make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schedule)</t>
    </r>
  </si>
  <si>
    <r>
      <rPr>
        <sz val="7"/>
        <rFont val="Arial MT"/>
        <family val="2"/>
      </rPr>
      <t>Sqft</t>
    </r>
  </si>
  <si>
    <r>
      <rPr>
        <sz val="7"/>
        <rFont val="Arial MT"/>
        <family val="2"/>
      </rPr>
      <t>Leatherite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Cushioning
</t>
    </r>
    <r>
      <rPr>
        <sz val="7"/>
        <rFont val="Arial MT"/>
        <family val="2"/>
      </rPr>
      <t>Seatrest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Assembly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colour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plyboard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wooden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laminate.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foam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foam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having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additional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foam.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upholstered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leatherite.</t>
    </r>
  </si>
  <si>
    <r>
      <rPr>
        <sz val="7"/>
        <rFont val="Arial MT"/>
        <family val="2"/>
      </rPr>
      <t>SqFt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SEATING)</t>
    </r>
  </si>
  <si>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pipe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gauge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below
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color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BOQ
</t>
    </r>
    <r>
      <rPr>
        <sz val="7"/>
        <rFont val="Arial MT"/>
        <family val="2"/>
      </rPr>
      <t>Fabricate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according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dimensions,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saeting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style,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other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elements.
</t>
    </r>
    <r>
      <rPr>
        <sz val="7"/>
        <rFont val="Arial MT"/>
        <family val="2"/>
      </rPr>
      <t>Utilize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skilled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craftsmanship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precise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welding,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alignment,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attachment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components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integrity.
</t>
    </r>
    <r>
      <rPr>
        <sz val="7"/>
        <rFont val="Arial MT"/>
        <family val="2"/>
      </rPr>
      <t>25mm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</si>
  <si>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Stone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Granite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ledge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top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17-18mm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granite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over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ledge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</si>
  <si>
    <r>
      <rPr>
        <sz val="7"/>
        <rFont val="Arial MT"/>
        <family val="2"/>
      </rPr>
      <t>sqft</t>
    </r>
  </si>
  <si>
    <r>
      <rPr>
        <sz val="7"/>
        <rFont val="Arial MT"/>
        <family val="2"/>
      </rPr>
      <t>Fixed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-02
</t>
    </r>
    <r>
      <rPr>
        <sz val="7"/>
        <rFont val="Arial MT"/>
        <family val="2"/>
      </rPr>
      <t>FS-01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Construction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fabrications
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(Boiling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drawings.
</t>
    </r>
    <r>
      <rPr>
        <sz val="7"/>
        <rFont val="Arial MT"/>
        <family val="2"/>
      </rPr>
      <t>Cut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dimensions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engineer.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Securely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combine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using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appropriate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screws,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nails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adhesives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industry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standards.
</t>
    </r>
    <r>
      <rPr>
        <sz val="7"/>
        <rFont val="Arial MT"/>
        <family val="2"/>
      </rPr>
      <t>Sand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edges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furniture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smoothness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remove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rough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edges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 xml:space="preserve">splinters.
</t>
    </r>
    <r>
      <rPr>
        <sz val="7"/>
        <rFont val="Arial MT"/>
        <family val="2"/>
      </rPr>
      <t>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-7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-5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-0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Depth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-0</t>
    </r>
    <r>
      <rPr>
        <sz val="7"/>
        <rFont val="Times New Roman"/>
        <family val="1"/>
      </rPr>
      <t xml:space="preserve">     </t>
    </r>
    <r>
      <rPr>
        <sz val="7"/>
        <rFont val="Arial MT"/>
        <family val="2"/>
      </rPr>
      <t>Height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-6</t>
    </r>
  </si>
  <si>
    <r>
      <rPr>
        <sz val="7"/>
        <rFont val="Arial MT"/>
        <family val="2"/>
      </rPr>
      <t>Leatherite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Cushioning
</t>
    </r>
    <r>
      <rPr>
        <sz val="7"/>
        <rFont val="Arial MT"/>
        <family val="2"/>
      </rPr>
      <t>Seatrest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Assembly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colour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plyboard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wooden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laminate.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foam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foam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having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additional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foam.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upholstered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leatherite.</t>
    </r>
  </si>
  <si>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pipe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gauge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25mm,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10mm,6mm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saeting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design.
</t>
    </r>
    <r>
      <rPr>
        <sz val="7"/>
        <rFont val="Arial MT"/>
        <family val="2"/>
      </rPr>
      <t>Fabricate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according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dimensions,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saeting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style,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other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elements.
</t>
    </r>
    <r>
      <rPr>
        <sz val="7"/>
        <rFont val="Arial MT"/>
        <family val="2"/>
      </rPr>
      <t>Utilize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skilled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craftsmanship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precise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welding,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alignment,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attachment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components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integrity.</t>
    </r>
  </si>
  <si>
    <r>
      <rPr>
        <sz val="7"/>
        <rFont val="Arial MT"/>
        <family val="2"/>
      </rPr>
      <t>RFt</t>
    </r>
  </si>
  <si>
    <r>
      <rPr>
        <sz val="7"/>
        <rFont val="Arial MT"/>
        <family val="2"/>
      </rPr>
      <t>RFt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SEATING)</t>
    </r>
  </si>
  <si>
    <r>
      <rPr>
        <sz val="7"/>
        <rFont val="Arial MT"/>
        <family val="2"/>
      </rPr>
      <t>High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table</t>
    </r>
  </si>
  <si>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framing
</t>
    </r>
    <r>
      <rPr>
        <sz val="7"/>
        <rFont val="Arial MT"/>
        <family val="2"/>
      </rPr>
      <t>Cut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dimensions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engineer.
</t>
    </r>
    <r>
      <rPr>
        <sz val="7"/>
        <rFont val="Arial MT"/>
        <family val="2"/>
      </rPr>
      <t>Consider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factors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thickness,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top.
</t>
    </r>
    <r>
      <rPr>
        <sz val="7"/>
        <rFont val="Arial MT"/>
        <family val="2"/>
      </rPr>
      <t>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-3.35m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Depth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450mm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Height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900mm</t>
    </r>
  </si>
  <si>
    <r>
      <rPr>
        <sz val="7"/>
        <rFont val="Arial MT"/>
        <family val="2"/>
      </rPr>
      <t>Granite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top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15-17mm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granite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counter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table,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applied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over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board.
</t>
    </r>
    <r>
      <rPr>
        <sz val="7"/>
        <rFont val="Arial MT"/>
        <family val="2"/>
      </rPr>
      <t>Ensure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dust,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imperfections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affect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adhesion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granite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marble.
</t>
    </r>
    <r>
      <rPr>
        <sz val="7"/>
        <rFont val="Arial MT"/>
        <family val="2"/>
      </rPr>
      <t>Remove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adhesive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residues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smudges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corian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leaving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clean.</t>
    </r>
  </si>
  <si>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pipe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gauge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25mm,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10mm,6mm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saeting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color
</t>
    </r>
    <r>
      <rPr>
        <sz val="7"/>
        <rFont val="Arial MT"/>
        <family val="2"/>
      </rPr>
      <t>Fabricate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according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dimensions,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saeting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style,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other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elements.
</t>
    </r>
    <r>
      <rPr>
        <sz val="7"/>
        <rFont val="Arial MT"/>
        <family val="2"/>
      </rPr>
      <t>Utilize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skilled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craftsmanship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precise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welding,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alignment,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attachment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components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structural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integrity.</t>
    </r>
  </si>
  <si>
    <r>
      <rPr>
        <sz val="7"/>
        <rFont val="Arial MT"/>
        <family val="2"/>
      </rPr>
      <t>Ft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SEATIN</t>
    </r>
  </si>
  <si>
    <r>
      <rPr>
        <sz val="7"/>
        <rFont val="Arial MT"/>
        <family val="2"/>
      </rPr>
      <t>Flooring</t>
    </r>
  </si>
  <si>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Flooring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vitrified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600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quality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mortar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coarse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epoxy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level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job.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(make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schedule)</t>
    </r>
  </si>
  <si>
    <r>
      <rPr>
        <sz val="7"/>
        <rFont val="Arial MT"/>
        <family val="2"/>
      </rPr>
      <t>Brick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(op.a)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230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mm(thickness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quality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mortar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coarse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epoxy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level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direction)with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silicone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job.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(make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schedule)</t>
    </r>
  </si>
  <si>
    <r>
      <rPr>
        <sz val="7"/>
        <rFont val="Arial MT"/>
        <family val="2"/>
      </rPr>
      <t>Brick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(op.b)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vitrified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600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quality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mortar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coarse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cnc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grooving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90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level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(make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schedule)</t>
    </r>
  </si>
  <si>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Cladding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-1</t>
    </r>
    <r>
      <rPr>
        <sz val="7"/>
        <rFont val="Times New Roman"/>
        <family val="1"/>
      </rPr>
      <t xml:space="preserve">        </t>
    </r>
    <r>
      <rPr>
        <sz val="7"/>
        <rFont val="Arial MT"/>
        <family val="2"/>
      </rPr>
      <t>Brick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 xml:space="preserve">)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230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mm(thickness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quality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mortar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coarse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epoxy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level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direction)with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silicone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job.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(make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schedule)</t>
    </r>
  </si>
  <si>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Transition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S.S.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Profile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S.S.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transition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profile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strip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junction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details.</t>
    </r>
  </si>
  <si>
    <r>
      <rPr>
        <sz val="7"/>
        <rFont val="Arial MT"/>
        <family val="2"/>
      </rPr>
      <t>Rft</t>
    </r>
  </si>
  <si>
    <r>
      <rPr>
        <sz val="7"/>
        <rFont val="Arial MT"/>
        <family val="2"/>
      </rPr>
      <t>False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</si>
  <si>
    <r>
      <rPr>
        <sz val="7"/>
        <rFont val="Arial MT"/>
        <family val="2"/>
      </rPr>
      <t>Gypsum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false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ceiling
</t>
    </r>
    <r>
      <rPr>
        <sz val="7"/>
        <rFont val="Arial MT"/>
        <family val="2"/>
      </rPr>
      <t>(Measurement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taken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nothing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extra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verticle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-8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height)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Suspending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system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compliment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layout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A.C.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grills,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electrical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protection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fixtures,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Return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grills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extra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needed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layout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refered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fixtures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scaffolding.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Gypsum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False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Gobain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ULTRA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Main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Cross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members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
</t>
    </r>
    <r>
      <rPr>
        <sz val="7"/>
        <rFont val="Arial MT"/>
        <family val="2"/>
      </rPr>
      <t>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suspended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Hangers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every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False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12.5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thk.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gypsum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(Saint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gobain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make)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screwerd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fillign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tapered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edges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compound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GYPSUM.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electrical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conditioning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grills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them.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curve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(Only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is
</t>
    </r>
    <r>
      <rPr>
        <sz val="7"/>
        <rFont val="Arial MT"/>
        <family val="2"/>
      </rPr>
      <t>considered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calculations)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Make-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Gyproc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Gyp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serra</t>
    </r>
  </si>
  <si>
    <r>
      <rPr>
        <sz val="7"/>
        <rFont val="Arial MT"/>
        <family val="2"/>
      </rPr>
      <t>HDHMR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false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ceiling
</t>
    </r>
    <r>
      <rPr>
        <sz val="7"/>
        <rFont val="Arial MT"/>
        <family val="2"/>
      </rPr>
      <t>HDHMR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detail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38x38mm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hollow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carpentry</t>
    </r>
  </si>
  <si>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acrlic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emulsion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</t>
    </r>
  </si>
  <si>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bottom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mirror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acrylic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sheets</t>
    </r>
  </si>
  <si>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profile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</si>
  <si>
    <r>
      <rPr>
        <sz val="7"/>
        <rFont val="Arial MT"/>
        <family val="2"/>
      </rPr>
      <t>rft</t>
    </r>
  </si>
  <si>
    <r>
      <rPr>
        <sz val="7"/>
        <rFont val="Arial MT"/>
        <family val="2"/>
      </rPr>
      <t>aluminum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profile</t>
    </r>
  </si>
  <si>
    <r>
      <rPr>
        <sz val="7"/>
        <rFont val="Arial MT"/>
        <family val="2"/>
      </rPr>
      <t>Finishing</t>
    </r>
  </si>
  <si>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paint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applying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double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(02)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scraping,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primer,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putty,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brush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visible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color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specified.</t>
    </r>
  </si>
  <si>
    <r>
      <rPr>
        <sz val="7"/>
        <rFont val="Arial MT"/>
        <family val="2"/>
      </rPr>
      <t xml:space="preserve">WALLPAPER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custom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printed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wallpaper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putty</t>
    </r>
  </si>
  <si>
    <r>
      <rPr>
        <sz val="7"/>
        <rFont val="Arial MT"/>
        <family val="2"/>
      </rPr>
      <t>Wooden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Paneling</t>
    </r>
  </si>
  <si>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plyboard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panelling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plyboard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wooden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battens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hardware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</si>
  <si>
    <r>
      <rPr>
        <sz val="7"/>
        <rFont val="Arial MT"/>
        <family val="2"/>
      </rPr>
      <t>Plyboard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partition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BWP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plyboard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partition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wooden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battens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</si>
  <si>
    <r>
      <rPr>
        <sz val="7"/>
        <rFont val="Arial MT"/>
        <family val="2"/>
      </rPr>
      <t>Solid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teak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battens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polish-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teak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wood</t>
    </r>
  </si>
  <si>
    <r>
      <rPr>
        <sz val="7"/>
        <rFont val="Arial MT"/>
        <family val="2"/>
      </rPr>
      <t>6mm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mirror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pasted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over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plybaord</t>
    </r>
  </si>
  <si>
    <r>
      <rPr>
        <sz val="7"/>
        <rFont val="Arial MT"/>
        <family val="2"/>
      </rPr>
      <t>Misc.</t>
    </r>
  </si>
  <si>
    <r>
      <rPr>
        <sz val="7"/>
        <rFont val="Arial MT"/>
        <family val="2"/>
      </rPr>
      <t xml:space="preserve">Signage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acrylic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signage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multi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color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acrylic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Lucknow</t>
    </r>
  </si>
  <si>
    <r>
      <rPr>
        <sz val="7"/>
        <rFont val="Arial MT"/>
        <family val="2"/>
      </rPr>
      <t>LS</t>
    </r>
  </si>
  <si>
    <r>
      <rPr>
        <sz val="7"/>
        <rFont val="Arial MT"/>
        <family val="2"/>
      </rPr>
      <t>Neon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Signage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signage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Hello</t>
    </r>
  </si>
  <si>
    <r>
      <rPr>
        <sz val="7"/>
        <rFont val="Arial MT"/>
        <family val="2"/>
      </rPr>
      <t xml:space="preserve">Signage
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Signage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graphic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</si>
  <si>
    <r>
      <rPr>
        <sz val="7"/>
        <rFont val="Arial MT"/>
        <family val="2"/>
      </rPr>
      <t>WATERPROOFING</t>
    </r>
  </si>
  <si>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proprietary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chemical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waterproofing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system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polymer-modified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acrylic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two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slurry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(total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consumption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1.5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Kg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Sqm)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waterproofing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sandwiched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protective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screed.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porous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‘V’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grooves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junctions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cracks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nonshrink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crystalline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cementitious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Further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horizontal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vertical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protected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screeding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mortar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cement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sand),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ready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receive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Architectural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correct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level,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plumb,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curing,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grouting,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entire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satisfaction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PM.
</t>
    </r>
    <r>
      <rPr>
        <sz val="7"/>
        <rFont val="Arial MT"/>
        <family val="2"/>
      </rPr>
      <t>FLOOR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</si>
  <si>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class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heavy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conforming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3589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1239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hydrent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sprinkler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applications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fittings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elbows,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flanges,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tapers,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nuts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bolts,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gaskets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suitable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clamps,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bolt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two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Oxide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two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synthetic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enamel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office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shade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.The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civil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openings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breakages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same.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Quantity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Measure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)</t>
    </r>
  </si>
  <si>
    <r>
      <rPr>
        <sz val="7"/>
        <rFont val="Arial MT"/>
        <family val="2"/>
      </rPr>
      <t>25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</si>
  <si>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Mtr.</t>
    </r>
  </si>
  <si>
    <r>
      <rPr>
        <sz val="7"/>
        <rFont val="Arial MT"/>
        <family val="2"/>
      </rPr>
      <t>32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</si>
  <si>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40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</si>
  <si>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50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</si>
  <si>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required.
</t>
    </r>
    <r>
      <rPr>
        <sz val="7"/>
        <rFont val="Arial MT"/>
        <family val="2"/>
      </rPr>
      <t>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</si>
  <si>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Each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</si>
  <si>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,quartzoid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bulb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sprinkler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heads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suitable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degree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centigrade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type
</t>
    </r>
    <r>
      <rPr>
        <sz val="7"/>
        <rFont val="Arial MT"/>
        <family val="2"/>
      </rPr>
      <t>Pendant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</si>
  <si>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ISI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marked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15683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)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Portable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Exitnguisher,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type,finished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externally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enamel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respects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initial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suspension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capacity.
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kg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</si>
  <si>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marked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15683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)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Portable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Extinguisher,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Carbon-dioxide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discharge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hose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min.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long</t>
    </r>
    <r>
      <rPr>
        <sz val="7"/>
        <rFont val="Times New Roman"/>
        <family val="1"/>
      </rPr>
      <t xml:space="preserve">    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respects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initial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C02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confirming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307-1966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ratio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more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than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0.667and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suspension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bracket.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Capacity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Kg.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</si>
  <si>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marked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15683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)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Portable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Extinguisher,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discharge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hose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min.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long</t>
    </r>
    <r>
      <rPr>
        <sz val="7"/>
        <rFont val="Times New Roman"/>
        <family val="1"/>
      </rPr>
      <t xml:space="preserve">    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respects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initial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fill.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Capacity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6kg</t>
    </r>
  </si>
  <si>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Suspended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AHU
</t>
    </r>
    <r>
      <rPr>
        <sz val="7"/>
        <rFont val="Arial MT"/>
        <family val="2"/>
      </rPr>
      <t>Supplying,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double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skin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construction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thru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Suspended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HANDLING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ESP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Filter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(94%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down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microns),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pre-filter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(90%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down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microns),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Deep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Chilled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tube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aluminium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construction,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squirrel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induction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motor,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airfoil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centrifugal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belt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drive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vibration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isolators,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coil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selected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maximum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velocity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feet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minute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static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pressure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indicated.</t>
    </r>
    <r>
      <rPr>
        <sz val="7"/>
        <rFont val="Times New Roman"/>
        <family val="1"/>
      </rPr>
      <t xml:space="preserve">  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selected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energy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efficient
</t>
    </r>
    <r>
      <rPr>
        <sz val="7"/>
        <rFont val="Arial MT"/>
        <family val="2"/>
      </rPr>
      <t>having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efficiency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(IE2)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full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ranging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between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82.5%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92%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accordance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specification.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Motor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suitable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415±10%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cycles,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phase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assembly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whole)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statically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dynamically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balanced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6.3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ISO-1940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AMCA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204-3.All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opposed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blade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volume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dampers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oulet.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flexible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(fire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proof)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outlets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AHU.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(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Temporary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bypass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arrangement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Chilled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accessories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considered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facilitate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flushing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during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System).
</t>
    </r>
    <r>
      <rPr>
        <sz val="7"/>
        <rFont val="Arial MT"/>
        <family val="2"/>
      </rPr>
      <t>AHU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Tag.</t>
    </r>
    <r>
      <rPr>
        <sz val="7"/>
        <rFont val="Times New Roman"/>
        <family val="1"/>
      </rPr>
      <t xml:space="preserve">      </t>
    </r>
    <r>
      <rPr>
        <sz val="7"/>
        <rFont val="Arial MT"/>
        <family val="2"/>
      </rPr>
      <t>Description</t>
    </r>
    <r>
      <rPr>
        <sz val="7"/>
        <rFont val="Times New Roman"/>
        <family val="1"/>
      </rPr>
      <t xml:space="preserve">             </t>
    </r>
    <r>
      <rPr>
        <sz val="7"/>
        <rFont val="Arial MT"/>
        <family val="2"/>
      </rPr>
      <t>AHU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CFM</t>
    </r>
    <r>
      <rPr>
        <sz val="7"/>
        <rFont val="Times New Roman"/>
        <family val="1"/>
      </rPr>
      <t xml:space="preserve">                       </t>
    </r>
    <r>
      <rPr>
        <sz val="7"/>
        <rFont val="Arial MT"/>
        <family val="2"/>
      </rPr>
      <t>TR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ESP</t>
    </r>
    <r>
      <rPr>
        <sz val="7"/>
        <rFont val="Times New Roman"/>
        <family val="1"/>
      </rPr>
      <t xml:space="preserve">                </t>
    </r>
    <r>
      <rPr>
        <sz val="7"/>
        <rFont val="Arial MT"/>
        <family val="2"/>
      </rPr>
      <t>Motor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HP
</t>
    </r>
    <r>
      <rPr>
        <sz val="7"/>
        <rFont val="Arial MT"/>
        <family val="2"/>
      </rPr>
      <t>AHU-01</t>
    </r>
    <r>
      <rPr>
        <sz val="7"/>
        <rFont val="Times New Roman"/>
        <family val="1"/>
      </rPr>
      <t xml:space="preserve">          </t>
    </r>
    <r>
      <rPr>
        <sz val="7"/>
        <rFont val="Arial MT"/>
        <family val="2"/>
      </rPr>
      <t>Sitting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          </t>
    </r>
    <r>
      <rPr>
        <sz val="7"/>
        <rFont val="Arial MT"/>
        <family val="2"/>
      </rPr>
      <t>2500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cfm</t>
    </r>
    <r>
      <rPr>
        <sz val="7"/>
        <rFont val="Times New Roman"/>
        <family val="1"/>
      </rPr>
      <t xml:space="preserve">                         </t>
    </r>
    <r>
      <rPr>
        <sz val="7"/>
        <rFont val="Arial MT"/>
        <family val="2"/>
      </rPr>
      <t xml:space="preserve">5
</t>
    </r>
    <r>
      <rPr>
        <sz val="7"/>
        <rFont val="Arial MT"/>
        <family val="2"/>
      </rPr>
      <t>15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                </t>
    </r>
    <r>
      <rPr>
        <sz val="7"/>
        <rFont val="Arial MT"/>
        <family val="2"/>
      </rPr>
      <t>2</t>
    </r>
  </si>
  <si>
    <r>
      <rPr>
        <sz val="7"/>
        <rFont val="Arial MT"/>
        <family val="2"/>
      </rPr>
      <t>No.</t>
    </r>
  </si>
  <si>
    <r>
      <rPr>
        <sz val="7"/>
        <rFont val="Arial MT"/>
        <family val="2"/>
      </rPr>
      <t>(FOR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FACTORY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“SMACNA”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STANDARDS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SPECIFICTIONS)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</si>
  <si>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factory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sleeve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supports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hanging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thread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cushion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gripple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support.</t>
    </r>
  </si>
  <si>
    <r>
      <rPr>
        <sz val="7"/>
        <rFont val="Arial MT"/>
        <family val="2"/>
      </rPr>
      <t>24G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</t>
    </r>
  </si>
  <si>
    <r>
      <rPr>
        <sz val="7"/>
        <rFont val="Arial MT"/>
        <family val="2"/>
      </rPr>
      <t>sq.m</t>
    </r>
  </si>
  <si>
    <r>
      <rPr>
        <sz val="7"/>
        <rFont val="Arial MT"/>
        <family val="2"/>
      </rPr>
      <t>26G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</t>
    </r>
  </si>
  <si>
    <r>
      <rPr>
        <sz val="7"/>
        <rFont val="Arial MT"/>
        <family val="2"/>
      </rPr>
      <t>Supplying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erecting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guage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neoprene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garkets,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elbows,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splitter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dampers,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vanes,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hangers,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required
</t>
    </r>
    <r>
      <rPr>
        <sz val="7"/>
        <rFont val="Arial MT"/>
        <family val="2"/>
      </rPr>
      <t>24G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</si>
  <si>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balancing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Extruded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Aluminium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Grilles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volume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dampers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accordance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(Minimum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Chargable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would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0.1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Pc)</t>
    </r>
  </si>
  <si>
    <r>
      <rPr>
        <sz val="7"/>
        <rFont val="Arial MT"/>
        <family val="2"/>
      </rPr>
      <t>SQMT</t>
    </r>
  </si>
  <si>
    <r>
      <rPr>
        <sz val="7"/>
        <rFont val="Arial MT"/>
        <family val="2"/>
      </rPr>
      <t>Supplying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opposed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blade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volume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dampers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duct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collars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Volume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damper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junction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branch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Dampers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gauge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heavier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gauge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large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should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less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than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20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gauge,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rigid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construction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to
</t>
    </r>
    <r>
      <rPr>
        <sz val="7"/>
        <rFont val="Arial MT"/>
        <family val="2"/>
      </rPr>
      <t>flutter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passage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air.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</si>
  <si>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fabrication,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flexible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constructed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resistance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flexible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double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canvas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sleeve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drawings.</t>
    </r>
  </si>
  <si>
    <r>
      <rPr>
        <sz val="7"/>
        <rFont val="Arial MT"/>
        <family val="2"/>
      </rPr>
      <t>Nos.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</si>
  <si>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balancing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powder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Extruded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Aluminium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Return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Grilles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without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volume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dampers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accordance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(Minimum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Chargable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would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0.1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Pc)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</si>
  <si>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Acoustic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nitrile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return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shown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cross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hatched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acoustic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specifications
</t>
    </r>
    <r>
      <rPr>
        <sz val="7"/>
        <rFont val="Arial MT"/>
        <family val="2"/>
      </rPr>
      <t>15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</si>
  <si>
    <r>
      <rPr>
        <sz val="7"/>
        <rFont val="Arial MT"/>
        <family val="2"/>
      </rPr>
      <t>Supplying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thickness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laminated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aluminum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foil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finish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closed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Nitrile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rubber(Class“O”)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applying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suitable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adhesive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Nitrile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50mm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self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adhesive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nitrile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required.
</t>
    </r>
    <r>
      <rPr>
        <sz val="7"/>
        <rFont val="Arial MT"/>
        <family val="2"/>
      </rPr>
      <t>19mm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</si>
  <si>
    <r>
      <rPr>
        <sz val="7"/>
        <rFont val="Arial MT"/>
        <family val="2"/>
      </rPr>
      <t>Supplying,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heavy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duty)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nitrile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protective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condensing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fitting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bends,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elbow,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</si>
  <si>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Rmt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</si>
  <si>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ERW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heavy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IS-1239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dia.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IS-3589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dia.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lengths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welded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joints,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galvanized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hangers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universal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clamps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hangers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fittings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bends,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elbows,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reducers,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matching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flanges,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neoprene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gaskets,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dipped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galvanized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blots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washers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,PUF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gutti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clamp,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socket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fittings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instruments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sensors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ERW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two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Zinc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Chromate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anti-rust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fittings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flanges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unions,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Note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Measurement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+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Return)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Quoted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thermal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factory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laminated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glass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clothed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Nitrile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Rubber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density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45-60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kg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two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Listed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VOC)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Anti-fungal,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Anti-microbial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vapour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barrier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sealed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acrylic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sealant.
</t>
    </r>
    <r>
      <rPr>
        <sz val="7"/>
        <rFont val="Arial MT"/>
        <family val="2"/>
      </rPr>
      <t>32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thick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</t>
    </r>
  </si>
  <si>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</t>
    </r>
  </si>
  <si>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‘Y’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Strainers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strainers</t>
    </r>
  </si>
  <si>
    <r>
      <rPr>
        <sz val="7"/>
        <rFont val="Arial MT"/>
        <family val="2"/>
      </rPr>
      <t>Supplying,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Auto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pipes</t>
    </r>
  </si>
  <si>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position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304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industrial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pressure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gauges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gun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valves.</t>
    </r>
  </si>
  <si>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position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304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mercury-in-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glass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industrial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thermometers.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</si>
  <si>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THERMOSTAT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cooling.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thermostat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electronic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room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temperature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controller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digital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display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capable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individual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temperature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cooling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application.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controller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produce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cooling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coils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response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change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rooms.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controller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designed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modulate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two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devices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motorized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chilled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(minimum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)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</si>
  <si>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Electronic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Self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Balancing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pressure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independent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independent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dynamic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balancing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AHUs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integrated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modulating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single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body.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actuator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capable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accepting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2-10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VDC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4-20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mA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signal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similar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transduced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feedback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signal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system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measurement.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minimum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close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pressure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actuator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must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1.5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times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head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pump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whichever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maximum.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valves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suitable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sizes
</t>
    </r>
    <r>
      <rPr>
        <sz val="7"/>
        <rFont val="Arial MT"/>
        <family val="2"/>
      </rPr>
      <t>32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</si>
  <si>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compatible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ultrasonic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BTU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flanged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(pressure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across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exceeding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0.1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bar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nominal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rate),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temperature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sensors,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LCD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display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inbuilt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Lithium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battery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backup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minimum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years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life.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capable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calculate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store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maximum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values,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display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temperature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difference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across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return.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quoted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between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display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housed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totally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tamper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BTU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under
</t>
    </r>
    <r>
      <rPr>
        <sz val="7"/>
        <rFont val="Arial MT"/>
        <family val="2"/>
      </rPr>
      <t>32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BTU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Meter</t>
    </r>
  </si>
  <si>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AHU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(WITH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DOL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SD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STARTER)
</t>
    </r>
    <r>
      <rPr>
        <sz val="7"/>
        <rFont val="Arial MT"/>
        <family val="2"/>
      </rPr>
      <t>Design,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manufacture,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cubicle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front,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steel,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mounted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anchoring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incoming,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terminating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MCCB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electrical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contractor.
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internal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handling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motors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included.
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outgoing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Stop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Manual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Auto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selector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facilitate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operation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through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starters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potential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Contact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Building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Automation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System.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components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accessories.
</t>
    </r>
    <r>
      <rPr>
        <sz val="7"/>
        <rFont val="Arial MT"/>
        <family val="2"/>
      </rPr>
      <t>a)MCCB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given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below,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suitable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withstand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fault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level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KA.
</t>
    </r>
    <r>
      <rPr>
        <sz val="7"/>
        <rFont val="Arial MT"/>
        <family val="2"/>
      </rPr>
      <t>b)DOL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SD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starter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ratings
</t>
    </r>
    <r>
      <rPr>
        <sz val="7"/>
        <rFont val="Arial MT"/>
        <family val="2"/>
      </rPr>
      <t>c)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Terminal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block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distribution.
</t>
    </r>
    <r>
      <rPr>
        <sz val="7"/>
        <rFont val="Arial MT"/>
        <family val="2"/>
      </rPr>
      <t>d)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Contactor,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over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load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relay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built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single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phasing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protection.
</t>
    </r>
    <r>
      <rPr>
        <sz val="7"/>
        <rFont val="Arial MT"/>
        <family val="2"/>
      </rPr>
      <t>e)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Phase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indicating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indicating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status.
</t>
    </r>
    <r>
      <rPr>
        <sz val="7"/>
        <rFont val="Arial MT"/>
        <family val="2"/>
      </rPr>
      <t>f)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Digital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voltmeter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digital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ammeter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selector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switches.
</t>
    </r>
    <r>
      <rPr>
        <sz val="7"/>
        <rFont val="Arial MT"/>
        <family val="2"/>
      </rPr>
      <t>g)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delay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relay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delayed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automatic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restart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handling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unit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motor.
</t>
    </r>
    <r>
      <rPr>
        <sz val="7"/>
        <rFont val="Arial MT"/>
        <family val="2"/>
      </rPr>
      <t>h)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remote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operation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single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throw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AHU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facilitate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override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automatic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operation.
</t>
    </r>
    <r>
      <rPr>
        <sz val="7"/>
        <rFont val="Arial MT"/>
        <family val="2"/>
      </rPr>
      <t>i)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starters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suitable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potential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contract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Building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Automation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System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number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AHU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HP
</t>
    </r>
    <r>
      <rPr>
        <sz val="7"/>
        <rFont val="Arial MT"/>
        <family val="2"/>
      </rPr>
      <t>DOL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Starter</t>
    </r>
  </si>
  <si>
    <r>
      <rPr>
        <sz val="7"/>
        <rFont val="Arial MT"/>
        <family val="2"/>
      </rPr>
      <t>DISTRIBUTION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V-TPN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LPDB
</t>
    </r>
    <r>
      <rPr>
        <sz val="7"/>
        <rFont val="Arial MT"/>
        <family val="2"/>
      </rPr>
      <t>Incomer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63A,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FP,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MCB,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10kA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Nos
</t>
    </r>
    <r>
      <rPr>
        <sz val="7"/>
        <rFont val="Arial MT"/>
        <family val="2"/>
      </rPr>
      <t>Sub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Incomer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32A,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DP,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RCCB,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100mA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Outgoings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MCB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C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Nos.</t>
    </r>
  </si>
  <si>
    <r>
      <rPr>
        <sz val="7"/>
        <rFont val="Arial MT"/>
        <family val="2"/>
      </rPr>
      <t>MV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CABLES</t>
    </r>
  </si>
  <si>
    <r>
      <rPr>
        <sz val="7"/>
        <rFont val="Arial MT"/>
        <family val="2"/>
      </rPr>
      <t>POWER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CABLING
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effecting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connections,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1.1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KV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XLPE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armoured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unarmoured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sheathed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aluminium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conforming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1554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694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Flexible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Part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1976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latest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amendments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over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RCC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ducts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ground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laid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Trays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clamping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manner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accessories.All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thermo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setting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XLPE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emission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smoke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corrosive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when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affected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Markers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intervals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Flexible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Sq.mm.</t>
    </r>
  </si>
  <si>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TERMINATION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-
</t>
    </r>
    <r>
      <rPr>
        <sz val="7"/>
        <rFont val="Arial MT"/>
        <family val="2"/>
      </rPr>
      <t>Making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terminations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single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compression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glands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crimping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lugs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mentioned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below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aluminium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copper.</t>
    </r>
  </si>
  <si>
    <r>
      <rPr>
        <sz val="7"/>
        <rFont val="Arial MT"/>
        <family val="2"/>
      </rPr>
      <t>3.5C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70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Sq.mm.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</t>
    </r>
  </si>
  <si>
    <r>
      <rPr>
        <sz val="7"/>
        <rFont val="Arial MT"/>
        <family val="2"/>
      </rPr>
      <t>4C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Sq.mm.</t>
    </r>
  </si>
  <si>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</t>
    </r>
  </si>
  <si>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MCB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avg.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15Mtr.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2.5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FRLS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stranded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wires.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measured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Mtr.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secondary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10Mtr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fixture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fixture.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secondary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operated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MCB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Mtr.
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sockets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checked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Check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Plug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socket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live-neutral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reverse,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earth,neutral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fault,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reverse,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neutral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reverse.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Circuit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label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UPS
</t>
    </r>
    <r>
      <rPr>
        <sz val="7"/>
        <rFont val="Arial MT"/>
        <family val="2"/>
      </rPr>
      <t>,RAW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sockets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switchboards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label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printer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.
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Length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actual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measurements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manner.
</t>
    </r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2.5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Sq.mm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FRLS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stranded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F.ceiling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direc-ted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providing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amps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flush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G.I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housing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switc-hes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shall
</t>
    </r>
    <r>
      <rPr>
        <sz val="7"/>
        <rFont val="Arial MT"/>
        <family val="2"/>
      </rPr>
      <t>exclusive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Switches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Switch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LIGHT)</t>
    </r>
  </si>
  <si>
    <r>
      <rPr>
        <sz val="7"/>
        <rFont val="Arial MT"/>
        <family val="2"/>
      </rPr>
      <t>First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(upto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10Mtr.)</t>
    </r>
  </si>
  <si>
    <r>
      <rPr>
        <sz val="7"/>
        <rFont val="Arial MT"/>
        <family val="2"/>
      </rPr>
      <t>First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Emergency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(upto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10Mtr.)</t>
    </r>
  </si>
  <si>
    <r>
      <rPr>
        <sz val="7"/>
        <rFont val="Arial MT"/>
        <family val="2"/>
      </rPr>
      <t>Same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4.2.1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4.2.2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i.e.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looped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2.5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concealed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exposed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earthing</t>
    </r>
  </si>
  <si>
    <r>
      <rPr>
        <sz val="7"/>
        <rFont val="Arial MT"/>
        <family val="2"/>
      </rPr>
      <t>Same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4.2.3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4.2.4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i.e.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looped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2.5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concealed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exposed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Emergency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</si>
  <si>
    <r>
      <rPr>
        <sz val="7"/>
        <rFont val="Arial MT"/>
        <family val="2"/>
      </rPr>
      <t>First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controlled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MCB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D.B.</t>
    </r>
  </si>
  <si>
    <r>
      <rPr>
        <sz val="7"/>
        <rFont val="Arial MT"/>
        <family val="2"/>
      </rPr>
      <t>Same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No.4.5.1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above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i.e.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looped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first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2.5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FRLS.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concealed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exposed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and
</t>
    </r>
    <r>
      <rPr>
        <sz val="7"/>
        <rFont val="Arial MT"/>
        <family val="2"/>
      </rPr>
      <t>earthing</t>
    </r>
  </si>
  <si>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plug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outlets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sheathed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flexible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annealed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electrolytic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1100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confirming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694-1990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latest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amendments,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Channels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termination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accessories)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(including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body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boxes)</t>
    </r>
  </si>
  <si>
    <r>
      <rPr>
        <sz val="7"/>
        <rFont val="Arial MT"/>
        <family val="2"/>
      </rPr>
      <t>Wiring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plug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outlets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sqmm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Insulated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sheathed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flexible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bright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annealed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electrolytic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1100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grade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confirming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694-1990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latest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amendments,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Channels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ceiling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termination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accessories)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(including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body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boxes)</t>
    </r>
  </si>
  <si>
    <r>
      <rPr>
        <sz val="7"/>
        <rFont val="Arial MT"/>
        <family val="2"/>
      </rPr>
      <t>20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</t>
    </r>
  </si>
  <si>
    <r>
      <rPr>
        <sz val="7"/>
        <rFont val="Arial MT"/>
        <family val="2"/>
      </rPr>
      <t>MODULAR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SWITCHES
</t>
    </r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modular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cover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plates,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G.I.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housing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modular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switches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earthing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body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earthing.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Circuit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label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provided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,RAW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sockets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switchboards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label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printer.(Make-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Legrand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Aretor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Series)</t>
    </r>
  </si>
  <si>
    <r>
      <rPr>
        <sz val="7"/>
        <rFont val="Arial MT"/>
        <family val="2"/>
      </rPr>
      <t>6A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</t>
    </r>
  </si>
  <si>
    <r>
      <rPr>
        <sz val="7"/>
        <rFont val="Arial MT"/>
        <family val="2"/>
      </rPr>
      <t>6A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Socket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1Nos.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6A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1Nos.</t>
    </r>
  </si>
  <si>
    <r>
      <rPr>
        <sz val="7"/>
        <rFont val="Arial MT"/>
        <family val="2"/>
      </rPr>
      <t>GENERAL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EARTHING
</t>
    </r>
    <r>
      <rPr>
        <sz val="7"/>
        <rFont val="Arial MT"/>
        <family val="2"/>
      </rPr>
      <t>Supplying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erecting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bare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Copper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conductor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sizes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SWG</t>
    </r>
  </si>
  <si>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FIXTURES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INSTALLATION
</t>
    </r>
    <r>
      <rPr>
        <sz val="7"/>
        <rFont val="Arial MT"/>
        <family val="2"/>
      </rPr>
      <t>Receiving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Store,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fixtures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hardwares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Anchor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fastner,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Hook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Rods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final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Architect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Client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Consultant</t>
    </r>
  </si>
  <si>
    <r>
      <rPr>
        <sz val="7"/>
        <rFont val="Arial MT"/>
        <family val="2"/>
      </rPr>
      <t>DOME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</si>
  <si>
    <r>
      <rPr>
        <sz val="7"/>
        <rFont val="Arial MT"/>
        <family val="2"/>
      </rPr>
      <t>CYLINRICAL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MOUNT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LIGHT</t>
    </r>
  </si>
  <si>
    <r>
      <rPr>
        <sz val="7"/>
        <rFont val="Arial MT"/>
        <family val="2"/>
      </rPr>
      <t>MISCELLANEOUS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WORKS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</si>
  <si>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shock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treatment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chart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written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English,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Hindi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language.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These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charts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wooden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frame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covered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clear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glass.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</si>
  <si>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fixing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position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quality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danger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notice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boards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approved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shape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size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reqd.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local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Electrical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Inspecting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Authority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written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English,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Hindi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local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language.</t>
    </r>
  </si>
  <si>
    <r>
      <rPr>
        <sz val="7"/>
        <rFont val="Arial MT"/>
        <family val="2"/>
      </rPr>
      <t>CCTV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System</t>
    </r>
  </si>
  <si>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Megapixel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Camera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2.8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Progressive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Scan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CMOS,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1920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×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1080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25fps,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2.8mm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Fixed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lens,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0.028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Lux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F1.2,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ICR,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ONVIF,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H.265,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H.264,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MJPEG,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120db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WDR,
</t>
    </r>
    <r>
      <rPr>
        <sz val="7"/>
        <rFont val="Arial MT"/>
        <family val="2"/>
      </rPr>
      <t>3D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Digital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Noise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Reduction,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Three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individually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configurable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stream,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VDC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PoE,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range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40m,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on-board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storage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128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(SD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not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included),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IP67,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IK10,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Edge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Anlalytics-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crossing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detection,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Intrusion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detection,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detection,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Scene
</t>
    </r>
    <r>
      <rPr>
        <sz val="7"/>
        <rFont val="Arial MT"/>
        <family val="2"/>
      </rPr>
      <t>change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detection,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video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tampering,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UL,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FCC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certified.</t>
    </r>
  </si>
  <si>
    <r>
      <rPr>
        <sz val="7"/>
        <rFont val="Arial MT"/>
        <family val="2"/>
      </rPr>
      <t>NVR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Channel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Connect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Cameras,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Megapixels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Resolution,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HDMI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VGA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2MP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H.265,H.264,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MJPEG,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Incoming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Bandwidth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160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Mbps,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SATA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Disks,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Technology,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SATA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interfaces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HDDs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capacity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HDD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6TB,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USB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least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×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USB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3.0,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Serial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interface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RS-485,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1
</t>
    </r>
    <r>
      <rPr>
        <sz val="7"/>
        <rFont val="Arial MT"/>
        <family val="2"/>
      </rPr>
      <t>RS-232,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Alarm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RJ-45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100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1000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Mbps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self-adaptive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Ethernet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interface,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Multiple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network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monitoring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Web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viewer,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CE,
</t>
    </r>
    <r>
      <rPr>
        <sz val="7"/>
        <rFont val="Arial MT"/>
        <family val="2"/>
      </rPr>
      <t>FCC,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certified.</t>
    </r>
  </si>
  <si>
    <r>
      <rPr>
        <sz val="7"/>
        <rFont val="Arial MT"/>
        <family val="2"/>
      </rPr>
      <t>16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Port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Network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Gigabit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POE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16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×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gigabit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ports,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×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gigabit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RJ45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port,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×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gigabit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SFP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fiber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optical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port,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IEEE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802.3at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standard</t>
    </r>
  </si>
  <si>
    <r>
      <rPr>
        <sz val="7"/>
        <rFont val="Arial MT"/>
        <family val="2"/>
      </rPr>
      <t>CAT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Connector</t>
    </r>
  </si>
  <si>
    <r>
      <rPr>
        <sz val="7"/>
        <rFont val="Arial MT"/>
        <family val="2"/>
      </rPr>
      <t>Hard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Disk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TB</t>
    </r>
  </si>
  <si>
    <r>
      <rPr>
        <sz val="7"/>
        <rFont val="Arial MT"/>
        <family val="2"/>
      </rPr>
      <t>Suplly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Computer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system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</t>
    </r>
  </si>
  <si>
    <r>
      <rPr>
        <sz val="7"/>
        <rFont val="Arial MT"/>
        <family val="2"/>
      </rPr>
      <t>Installation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labour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charges</t>
    </r>
  </si>
  <si>
    <r>
      <rPr>
        <sz val="7"/>
        <rFont val="Arial MT"/>
        <family val="2"/>
      </rPr>
      <t>Job</t>
    </r>
  </si>
  <si>
    <r>
      <rPr>
        <sz val="7"/>
        <rFont val="Arial MT"/>
        <family val="2"/>
      </rPr>
      <t>Supply,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,100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Ohm,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AWG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UTP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6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latest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amendments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TIA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EIA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568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B.2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Data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Telephone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points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existing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connections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Information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outlets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patch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panels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ferruling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ends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identification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necessary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tools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punching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,stripping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crimping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required</t>
    </r>
  </si>
  <si>
    <r>
      <rPr>
        <sz val="7"/>
        <rFont val="Arial MT"/>
        <family val="2"/>
      </rPr>
      <t>Mtr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</si>
  <si>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HDMI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Cabel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</si>
  <si>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Laying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RIGID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PVC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Medium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Duty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ISI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marked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conduits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accessories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such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bends,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junction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pull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etc.,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recess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surface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including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cutting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chases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floors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making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good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same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complete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required.
</t>
    </r>
    <r>
      <rPr>
        <sz val="7"/>
        <rFont val="Arial MT"/>
        <family val="2"/>
      </rPr>
      <t>25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dia</t>
    </r>
  </si>
  <si>
    <r>
      <rPr>
        <sz val="7"/>
        <rFont val="Arial MT"/>
        <family val="2"/>
      </rPr>
      <t>RM</t>
    </r>
  </si>
  <si>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mounted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Communication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glass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doors,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handles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,lock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Top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Bottom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entries,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Supports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mounting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rack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managers,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Equipment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mounting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hardware,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box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switches,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etc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along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earth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continuity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kit,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Mcb,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indicator,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moulded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cable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.
</t>
    </r>
    <r>
      <rPr>
        <sz val="7"/>
        <rFont val="Arial MT"/>
        <family val="2"/>
      </rPr>
      <t>12U(44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mm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)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mounted</t>
    </r>
  </si>
  <si>
    <r>
      <rPr>
        <sz val="7"/>
        <rFont val="Arial MT"/>
        <family val="2"/>
      </rPr>
      <t>UPS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System
</t>
    </r>
    <r>
      <rPr>
        <sz val="7"/>
        <rFont val="Arial MT"/>
        <family val="2"/>
      </rPr>
      <t>Supply,Installation,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testing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commissioning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following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Online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UPS</t>
    </r>
    <r>
      <rPr>
        <sz val="7"/>
        <rFont val="Times New Roman"/>
        <family val="1"/>
      </rPr>
      <t xml:space="preserve">   </t>
    </r>
    <r>
      <rPr>
        <sz val="7"/>
        <rFont val="Arial MT"/>
        <family val="2"/>
      </rPr>
      <t>Inverter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drawings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and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specifications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with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all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other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accessories.
</t>
    </r>
    <r>
      <rPr>
        <sz val="7"/>
        <rFont val="Arial MT"/>
        <family val="2"/>
      </rPr>
      <t>Online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UPS
</t>
    </r>
    <r>
      <rPr>
        <sz val="7"/>
        <rFont val="Arial MT"/>
        <family val="2"/>
      </rPr>
      <t>1.2.0KVA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UPS12V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DC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25AH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maintenance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free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batteries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30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minutes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battery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backup.
</t>
    </r>
    <r>
      <rPr>
        <sz val="7"/>
        <rFont val="Arial MT"/>
        <family val="2"/>
      </rPr>
      <t>Input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supply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voltage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-230-250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Volts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voltage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-220-240V+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-1%
</t>
    </r>
    <r>
      <rPr>
        <sz val="7"/>
        <rFont val="Arial MT"/>
        <family val="2"/>
      </rPr>
      <t>Voltage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Regulation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-Less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equal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to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+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1%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frequency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-50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Hz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+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-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0.05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Hz
</t>
    </r>
    <r>
      <rPr>
        <sz val="7"/>
        <rFont val="Arial MT"/>
        <family val="2"/>
      </rPr>
      <t>Type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of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cooling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-Forced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air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cooled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Invertor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Efficiency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-Better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than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 xml:space="preserve">85%
</t>
    </r>
    <r>
      <rPr>
        <sz val="7"/>
        <rFont val="Arial MT"/>
        <family val="2"/>
      </rPr>
      <t>Output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Power</t>
    </r>
    <r>
      <rPr>
        <sz val="7"/>
        <rFont val="Times New Roman"/>
        <family val="1"/>
      </rPr>
      <t xml:space="preserve"> </t>
    </r>
    <r>
      <rPr>
        <sz val="7"/>
        <rFont val="Arial MT"/>
        <family val="2"/>
      </rPr>
      <t>factor</t>
    </r>
    <r>
      <rPr>
        <sz val="7"/>
        <rFont val="Times New Roman"/>
        <family val="1"/>
      </rPr>
      <t xml:space="preserve">  </t>
    </r>
    <r>
      <rPr>
        <sz val="7"/>
        <rFont val="Arial MT"/>
        <family val="2"/>
      </rPr>
      <t>-0.8</t>
    </r>
  </si>
  <si>
    <t>Previuos Bill Amount</t>
  </si>
  <si>
    <t>This Bill Amount</t>
  </si>
  <si>
    <t>Upto Date Bill Amount</t>
  </si>
  <si>
    <t>Boq Qty.</t>
  </si>
  <si>
    <t>Rate</t>
  </si>
  <si>
    <t>Quantity</t>
  </si>
  <si>
    <t>Previous Bill</t>
  </si>
  <si>
    <t xml:space="preserve">This Bill </t>
  </si>
  <si>
    <t>Upto Date</t>
  </si>
  <si>
    <t>Amount in (Rs.)</t>
  </si>
  <si>
    <t>Project -The Lucknow Seating D-21 Airport (Lucknow)</t>
  </si>
  <si>
    <r>
      <rPr>
        <b/>
        <sz val="10"/>
        <rFont val="Arial"/>
        <family val="2"/>
      </rPr>
      <t>Total</t>
    </r>
    <r>
      <rPr>
        <b/>
        <sz val="10"/>
        <rFont val="Times New Roman"/>
        <family val="1"/>
      </rPr>
      <t xml:space="preserve"> Civil And Interior</t>
    </r>
  </si>
  <si>
    <t>Total Fire Fighting Work</t>
  </si>
  <si>
    <t>BOQ for HVAC HIgh Side for LKN Dom Seating space D-21a</t>
  </si>
  <si>
    <t>BOQ for Fire Work for LKN Dom Seating space D-21a</t>
  </si>
  <si>
    <t>BOQ for Civil &amp; Interior Work for LKN Dom Seating space D-21a</t>
  </si>
  <si>
    <t xml:space="preserve">Total HVAC High Side </t>
  </si>
  <si>
    <t>BOQ for HVAC Low Side for LKN Dom Seating space D-21a</t>
  </si>
  <si>
    <t xml:space="preserve">Total HVAC Low Side </t>
  </si>
  <si>
    <t>BOQ for Electrical  Work for LKN Dom Seating space D-21a</t>
  </si>
  <si>
    <t>Total Electrical Work</t>
  </si>
  <si>
    <t>No.</t>
  </si>
  <si>
    <t>Length</t>
  </si>
  <si>
    <t>Width</t>
  </si>
  <si>
    <t>Height</t>
  </si>
  <si>
    <t>Total</t>
  </si>
  <si>
    <t>Remarks</t>
  </si>
  <si>
    <t>75mm Ledge wall</t>
  </si>
  <si>
    <t>Seating Top</t>
  </si>
  <si>
    <t>ledge 75mm Top</t>
  </si>
  <si>
    <t>Sides</t>
  </si>
  <si>
    <t>Total Qty in Sqm</t>
  </si>
  <si>
    <t>Total Qty in Sqft</t>
  </si>
  <si>
    <t>Previous bill Qty</t>
  </si>
  <si>
    <t>This Bill Qty</t>
  </si>
  <si>
    <t>Seating Sides</t>
  </si>
  <si>
    <t>Ledge Horizontal member</t>
  </si>
  <si>
    <t>Sqm</t>
  </si>
  <si>
    <t>Rmt</t>
  </si>
  <si>
    <t xml:space="preserve">Ledge Vertical Maber </t>
  </si>
  <si>
    <t>seating Vertical</t>
  </si>
  <si>
    <t>Seating Vertical member</t>
  </si>
  <si>
    <t>Seating Front Vertical</t>
  </si>
  <si>
    <t>Total Qty in Rmt</t>
  </si>
  <si>
    <t>Total Qty in Eft</t>
  </si>
  <si>
    <t>Fixed seation -02 Bottam</t>
  </si>
  <si>
    <t>fixed seation -02 front Facia</t>
  </si>
  <si>
    <t xml:space="preserve">Seating back </t>
  </si>
  <si>
    <t>Flooring</t>
  </si>
  <si>
    <t>Curved area</t>
  </si>
  <si>
    <t>Fixed seating -2 area flooring</t>
  </si>
  <si>
    <t>Flat Area</t>
  </si>
  <si>
    <t>Fixed seating -2 area Ceiling</t>
  </si>
  <si>
    <t>vertical Patta level 3100 to 2950</t>
  </si>
  <si>
    <t>vertical Patta level 3100 to 2790</t>
  </si>
  <si>
    <t>Less wooden ceiling</t>
  </si>
  <si>
    <t xml:space="preserve">wooden ceiling flat </t>
  </si>
  <si>
    <t>Side Vertical</t>
  </si>
  <si>
    <r>
      <rPr>
        <sz val="8"/>
        <rFont val="Arial MT"/>
        <family val="2"/>
      </rPr>
      <t>FS-01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Furniture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Construction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fabrications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Fixed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Seating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-01
BWP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board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base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framing
Supply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install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BWP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Board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(Boiling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water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proof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board)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base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framing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for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furniture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units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per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specifications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drawings.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Cut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shape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BWP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board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frame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match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dimensions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specified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in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drawings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directed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Site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engineer.
Securely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combine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furniture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structure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using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appropriate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screws,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nails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adhesives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per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industry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standards.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edges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surfaces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of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the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BWP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board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furniture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structure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to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ensure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smoothness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and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remove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any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rough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edges</t>
    </r>
    <r>
      <rPr>
        <sz val="8"/>
        <rFont val="Times New Roman"/>
        <family val="1"/>
      </rPr>
      <t xml:space="preserve">   </t>
    </r>
    <r>
      <rPr>
        <sz val="8"/>
        <rFont val="Arial MT"/>
        <family val="2"/>
      </rPr>
      <t>splinters.Length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-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26</t>
    </r>
    <r>
      <rPr>
        <sz val="8"/>
        <rFont val="Times New Roman"/>
        <family val="1"/>
      </rPr>
      <t xml:space="preserve"> </t>
    </r>
    <r>
      <rPr>
        <sz val="8"/>
        <rFont val="Arial MT"/>
        <family val="2"/>
      </rPr>
      <t>6
width</t>
    </r>
  </si>
  <si>
    <t>High Table RHS Mirror Wall</t>
  </si>
  <si>
    <t xml:space="preserve">High Table top </t>
  </si>
  <si>
    <t>Boq amount Incl. GST</t>
  </si>
  <si>
    <t>Seating facia</t>
  </si>
  <si>
    <t xml:space="preserve">DB wall </t>
  </si>
  <si>
    <t>LHS wall</t>
  </si>
  <si>
    <t>Mirror Wall</t>
  </si>
  <si>
    <t>Fixed seating -02 Ms framing</t>
  </si>
  <si>
    <t>Seating Bottam Horizontal</t>
  </si>
  <si>
    <t>Seating Facia vertical</t>
  </si>
  <si>
    <t>Branches</t>
  </si>
  <si>
    <t>Main Header Connection</t>
  </si>
  <si>
    <t>ball valve</t>
  </si>
  <si>
    <t>Nos</t>
  </si>
  <si>
    <t>VART</t>
  </si>
  <si>
    <t>Infracon Pvt Ltd</t>
  </si>
  <si>
    <t xml:space="preserve">229, Neha Ind. Est., Off Duttapada Road, </t>
  </si>
  <si>
    <t>Opp. Oberoi Sky, Borivali (E), Mumbai - 400066</t>
  </si>
  <si>
    <t>Contact No :- 022-40233596 / 28700110                                                                                                                                                                                                                                                                                                                                                                                                                                                                Email : info@vartinfra.com</t>
  </si>
  <si>
    <t xml:space="preserve">Proforma Invoice </t>
  </si>
  <si>
    <t>To,</t>
  </si>
  <si>
    <t>Simolina Kitchen Pvt. Ltd.</t>
  </si>
  <si>
    <t xml:space="preserve"> </t>
  </si>
  <si>
    <r>
      <rPr>
        <b/>
        <sz val="11"/>
        <rFont val="Calibri"/>
        <family val="2"/>
        <scheme val="minor"/>
      </rPr>
      <t xml:space="preserve">Kindly Attn.:- </t>
    </r>
    <r>
      <rPr>
        <sz val="11"/>
        <rFont val="Calibri"/>
        <family val="2"/>
        <scheme val="minor"/>
      </rPr>
      <t>Mr. Irfaan ji</t>
    </r>
  </si>
  <si>
    <t>Sr. No.</t>
  </si>
  <si>
    <t>Description</t>
  </si>
  <si>
    <t>Unit</t>
  </si>
  <si>
    <t xml:space="preserve">Previous </t>
  </si>
  <si>
    <t>Up To Date</t>
  </si>
  <si>
    <t>This Bill</t>
  </si>
  <si>
    <t>Job</t>
  </si>
  <si>
    <t>Basic Total</t>
  </si>
  <si>
    <t>Add GST @ 18%</t>
  </si>
  <si>
    <t>Grand Total</t>
  </si>
  <si>
    <t xml:space="preserve">This Bill Amount </t>
  </si>
  <si>
    <t>Work Completion Time Period</t>
  </si>
  <si>
    <t>Material Delivery 1o days from the Date of PO with advance</t>
  </si>
  <si>
    <t>Payment terms :</t>
  </si>
  <si>
    <t>100% Advance with Work order</t>
  </si>
  <si>
    <t>No Retention</t>
  </si>
  <si>
    <t>For VART Infracon Pvt. Ltd.</t>
  </si>
  <si>
    <t>Authorised Signatory</t>
  </si>
  <si>
    <t>The Lucknow Seating Interior and finishing work RA-1st</t>
  </si>
  <si>
    <t xml:space="preserve">Sprinklar </t>
  </si>
  <si>
    <r>
      <rPr>
        <b/>
        <sz val="7"/>
        <rFont val="Arial MT"/>
        <family val="2"/>
      </rPr>
      <t>CCTV</t>
    </r>
    <r>
      <rPr>
        <b/>
        <sz val="7"/>
        <rFont val="Times New Roman"/>
        <family val="1"/>
      </rPr>
      <t xml:space="preserve"> </t>
    </r>
    <r>
      <rPr>
        <b/>
        <sz val="7"/>
        <rFont val="Arial MT"/>
        <family val="2"/>
      </rPr>
      <t>System</t>
    </r>
  </si>
  <si>
    <t>Amount</t>
  </si>
  <si>
    <t>Varation</t>
  </si>
  <si>
    <t>Finishing</t>
  </si>
  <si>
    <t>Misc.</t>
  </si>
  <si>
    <t>WATERPROOFING</t>
  </si>
  <si>
    <t>Restricted boq Qty</t>
  </si>
  <si>
    <t>Restricted Boq Qty.</t>
  </si>
  <si>
    <t>Restricted Qty.</t>
  </si>
  <si>
    <t>Restricted Qty</t>
  </si>
  <si>
    <t>Restricted qty</t>
  </si>
  <si>
    <t>Total Amount</t>
  </si>
  <si>
    <t>GST 18%</t>
  </si>
  <si>
    <t>G.Total</t>
  </si>
  <si>
    <t>Center vertical</t>
  </si>
  <si>
    <t>Center horizontal</t>
  </si>
  <si>
    <t>Top</t>
  </si>
  <si>
    <t>Vertical Member</t>
  </si>
  <si>
    <t>Horizontzl</t>
  </si>
  <si>
    <t>Mirror in pasted wall</t>
  </si>
  <si>
    <t>AHU</t>
  </si>
  <si>
    <t xml:space="preserve">Distribution board  </t>
  </si>
  <si>
    <t>Total qty in nos</t>
  </si>
  <si>
    <t>previous qty</t>
  </si>
  <si>
    <t>This Bill qty</t>
  </si>
  <si>
    <t xml:space="preserve">Front side </t>
  </si>
  <si>
    <t>Total Qty in Rft</t>
  </si>
  <si>
    <t xml:space="preserve">MS hollow pipe </t>
  </si>
  <si>
    <t>High Table-01 hollow pipe</t>
  </si>
  <si>
    <t>High Table-02 hollow pipe</t>
  </si>
  <si>
    <t>Total Qty in rft</t>
  </si>
  <si>
    <t>Less trashbin</t>
  </si>
  <si>
    <t xml:space="preserve">Floor transition profile  </t>
  </si>
  <si>
    <t>rmt</t>
  </si>
  <si>
    <t>Total Qty in rmt</t>
  </si>
  <si>
    <t>Fixed seating 2 facia</t>
  </si>
  <si>
    <t>Fixed seating 2 sides</t>
  </si>
  <si>
    <t>Less seating facia</t>
  </si>
  <si>
    <t>Total qty in Rmt</t>
  </si>
  <si>
    <t>10mm Power Cable DB To electric Metre</t>
  </si>
  <si>
    <t xml:space="preserve">Distribution board  to SB </t>
  </si>
  <si>
    <t>Main SB to Looping</t>
  </si>
  <si>
    <t>MCB to DB</t>
  </si>
  <si>
    <t xml:space="preserve">Looping </t>
  </si>
  <si>
    <t xml:space="preserve">In ceiling </t>
  </si>
  <si>
    <t>floor</t>
  </si>
  <si>
    <t>One way switch</t>
  </si>
  <si>
    <t>6a switch socket</t>
  </si>
  <si>
    <t>Cat 6 Wire for CCTV -1</t>
  </si>
  <si>
    <t>Cat 6 Wire for CCTV -2</t>
  </si>
  <si>
    <t>Cat 6 Wire for CCTV -3</t>
  </si>
  <si>
    <t>Cat 6 Wire for CCTV -4</t>
  </si>
  <si>
    <t>Ra-2nd</t>
  </si>
  <si>
    <t>MB SHEET  RA-02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</si>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</sst>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"/>
    <numFmt numFmtId="165" formatCode="_ * #,##0.00_ ;_ * \-#,##0.00_ ;_ * &quot;-&quot;??_ ;_ @_ "/>
  </numFmts>
  <fonts count="48">
    <font>
      <sz val="10"/>
      <color rgb="FF000000"/>
      <name val="Times New Roman"/>
      <charset val="204"/>
    </font>
    <font>
      <sz val="11"/>
      <color theme="1"/>
      <name val="Calibri"/>
      <family val="2"/>
      <scheme val="minor"/>
    </font>
    <font>
      <b/>
      <sz val="7.5"/>
      <name val="Arial"/>
      <family val="2"/>
    </font>
    <font>
      <sz val="9"/>
      <color rgb="FF000000"/>
      <name val="Arial MT"/>
      <family val="2"/>
    </font>
    <font>
      <b/>
      <sz val="8.5"/>
      <color rgb="FF000000"/>
      <name val="Arial"/>
      <family val="2"/>
    </font>
    <font>
      <b/>
      <sz val="8.5"/>
      <name val="Arial"/>
      <family val="2"/>
    </font>
    <font>
      <sz val="7"/>
      <color rgb="FF000000"/>
      <name val="Arial MT"/>
      <family val="2"/>
    </font>
    <font>
      <sz val="7"/>
      <name val="Arial MT"/>
    </font>
    <font>
      <b/>
      <sz val="8.5"/>
      <name val="Arial"/>
      <family val="2"/>
    </font>
    <font>
      <sz val="8.5"/>
      <name val="Times New Roman"/>
      <family val="1"/>
    </font>
    <font>
      <sz val="9"/>
      <name val="Arial MT"/>
      <family val="2"/>
    </font>
    <font>
      <sz val="9"/>
      <name val="Times New Roman"/>
      <family val="1"/>
    </font>
    <font>
      <b/>
      <sz val="7.5"/>
      <name val="Arial"/>
      <family val="2"/>
    </font>
    <font>
      <sz val="7.5"/>
      <name val="Times New Roman"/>
      <family val="1"/>
    </font>
    <font>
      <sz val="7"/>
      <name val="Arial MT"/>
      <family val="2"/>
    </font>
    <font>
      <sz val="7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0"/>
      <color rgb="FF000000"/>
      <name val="Times New Roman"/>
      <family val="1"/>
    </font>
    <font>
      <b/>
      <sz val="11"/>
      <color theme="1"/>
      <name val="Arial"/>
      <family val="2"/>
    </font>
    <font>
      <b/>
      <sz val="9"/>
      <color rgb="FF000000"/>
      <name val="Arial MT"/>
      <family val="2"/>
    </font>
    <font>
      <b/>
      <sz val="10"/>
      <color rgb="FF000000"/>
      <name val="Times New Roman"/>
      <family val="1"/>
    </font>
    <font>
      <b/>
      <sz val="7"/>
      <name val="Arial MT"/>
    </font>
    <font>
      <b/>
      <sz val="7"/>
      <color rgb="FF000000"/>
      <name val="Arial MT"/>
      <family val="2"/>
    </font>
    <font>
      <sz val="8"/>
      <name val="Arial MT"/>
      <family val="2"/>
    </font>
    <font>
      <sz val="8"/>
      <name val="Times New Roman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Arial Black"/>
      <family val="2"/>
    </font>
    <font>
      <sz val="2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Helv"/>
      <charset val="204"/>
    </font>
    <font>
      <b/>
      <u/>
      <sz val="11"/>
      <color theme="1"/>
      <name val="Calibri"/>
      <family val="2"/>
      <scheme val="minor"/>
    </font>
    <font>
      <b/>
      <sz val="7"/>
      <name val="Arial MT"/>
      <family val="2"/>
    </font>
    <font>
      <b/>
      <sz val="7"/>
      <name val="Times New Roman"/>
      <family val="1"/>
    </font>
    <font>
      <b/>
      <sz val="9"/>
      <color rgb="FFFF0000"/>
      <name val="Arial MT"/>
      <family val="2"/>
    </font>
    <font>
      <b/>
      <sz val="10"/>
      <color rgb="FFFF0000"/>
      <name val="Times New Roman"/>
      <family val="1"/>
    </font>
    <font>
      <b/>
      <sz val="7"/>
      <color rgb="FFFF0000"/>
      <name val="Arial MT"/>
    </font>
    <font>
      <b/>
      <sz val="7"/>
      <color rgb="FFFF0000"/>
      <name val="Arial MT"/>
      <family val="2"/>
    </font>
    <font>
      <sz val="7"/>
      <name val="Times New Roman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6">
    <xf numFmtId="0" fontId="0" fillId="0" borderId="0"/>
    <xf numFmtId="43" fontId="19" fillId="0" borderId="0" applyFont="0" applyFill="0" applyBorder="0" applyAlignment="0" applyProtection="0"/>
    <xf numFmtId="0" fontId="17" fillId="0" borderId="0"/>
    <xf numFmtId="0" fontId="1" fillId="0" borderId="0"/>
    <xf numFmtId="165" fontId="17" fillId="0" borderId="0" applyFont="0" applyFill="0" applyBorder="0" applyAlignment="0" applyProtection="0"/>
    <xf numFmtId="0" fontId="39" fillId="0" borderId="0"/>
  </cellStyleXfs>
  <cellXfs count="320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center" wrapText="1"/>
    </xf>
    <xf numFmtId="2" fontId="6" fillId="0" borderId="1" xfId="0" applyNumberFormat="1" applyFont="1" applyBorder="1" applyAlignment="1">
      <alignment horizontal="right" vertical="top" shrinkToFit="1"/>
    </xf>
    <xf numFmtId="0" fontId="7" fillId="0" borderId="1" xfId="0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shrinkToFit="1"/>
    </xf>
    <xf numFmtId="0" fontId="7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left" vertical="top" indent="5" shrinkToFit="1"/>
    </xf>
    <xf numFmtId="2" fontId="6" fillId="0" borderId="2" xfId="0" applyNumberFormat="1" applyFont="1" applyBorder="1" applyAlignment="1">
      <alignment horizontal="right" vertical="top" shrinkToFit="1"/>
    </xf>
    <xf numFmtId="4" fontId="6" fillId="0" borderId="2" xfId="0" applyNumberFormat="1" applyFont="1" applyBorder="1" applyAlignment="1">
      <alignment horizontal="right" vertical="top" shrinkToFit="1"/>
    </xf>
    <xf numFmtId="1" fontId="3" fillId="0" borderId="10" xfId="0" applyNumberFormat="1" applyFont="1" applyBorder="1" applyAlignment="1">
      <alignment horizontal="center" vertical="top" shrinkToFit="1"/>
    </xf>
    <xf numFmtId="0" fontId="0" fillId="0" borderId="11" xfId="0" applyBorder="1" applyAlignment="1">
      <alignment horizontal="left" vertical="top" wrapText="1"/>
    </xf>
    <xf numFmtId="0" fontId="0" fillId="0" borderId="11" xfId="0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top" shrinkToFit="1"/>
    </xf>
    <xf numFmtId="0" fontId="0" fillId="2" borderId="1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top"/>
    </xf>
    <xf numFmtId="1" fontId="3" fillId="0" borderId="14" xfId="0" applyNumberFormat="1" applyFont="1" applyBorder="1" applyAlignment="1">
      <alignment horizontal="center" vertical="top" shrinkToFit="1"/>
    </xf>
    <xf numFmtId="0" fontId="0" fillId="0" borderId="4" xfId="0" applyBorder="1" applyAlignment="1">
      <alignment horizontal="left" vertical="top" wrapText="1"/>
    </xf>
    <xf numFmtId="2" fontId="6" fillId="0" borderId="4" xfId="0" applyNumberFormat="1" applyFont="1" applyBorder="1" applyAlignment="1">
      <alignment horizontal="right" vertical="top" shrinkToFit="1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0" fillId="0" borderId="19" xfId="0" applyBorder="1" applyAlignment="1">
      <alignment horizontal="left" vertical="top" wrapText="1"/>
    </xf>
    <xf numFmtId="0" fontId="7" fillId="0" borderId="19" xfId="0" applyFont="1" applyBorder="1" applyAlignment="1">
      <alignment horizontal="center" vertical="top" wrapText="1"/>
    </xf>
    <xf numFmtId="2" fontId="6" fillId="0" borderId="19" xfId="0" applyNumberFormat="1" applyFont="1" applyBorder="1" applyAlignment="1">
      <alignment horizontal="right" vertical="top" shrinkToFit="1"/>
    </xf>
    <xf numFmtId="4" fontId="6" fillId="0" borderId="19" xfId="0" applyNumberFormat="1" applyFont="1" applyBorder="1" applyAlignment="1">
      <alignment horizontal="right" vertical="top" shrinkToFit="1"/>
    </xf>
    <xf numFmtId="0" fontId="0" fillId="0" borderId="19" xfId="0" applyBorder="1" applyAlignment="1">
      <alignment horizontal="left" vertical="center" wrapText="1"/>
    </xf>
    <xf numFmtId="4" fontId="4" fillId="2" borderId="19" xfId="0" applyNumberFormat="1" applyFont="1" applyFill="1" applyBorder="1" applyAlignment="1">
      <alignment horizontal="right" vertical="top" shrinkToFit="1"/>
    </xf>
    <xf numFmtId="0" fontId="0" fillId="2" borderId="19" xfId="0" applyFill="1" applyBorder="1" applyAlignment="1">
      <alignment horizontal="left" vertical="center" wrapText="1"/>
    </xf>
    <xf numFmtId="0" fontId="0" fillId="2" borderId="19" xfId="0" applyFill="1" applyBorder="1" applyAlignment="1">
      <alignment horizontal="left" vertical="top"/>
    </xf>
    <xf numFmtId="1" fontId="3" fillId="0" borderId="23" xfId="0" applyNumberFormat="1" applyFont="1" applyBorder="1" applyAlignment="1">
      <alignment horizontal="center" vertical="top" shrinkToFit="1"/>
    </xf>
    <xf numFmtId="0" fontId="0" fillId="0" borderId="24" xfId="0" applyBorder="1" applyAlignment="1">
      <alignment horizontal="left" vertical="top" wrapText="1"/>
    </xf>
    <xf numFmtId="0" fontId="0" fillId="0" borderId="24" xfId="0" applyBorder="1" applyAlignment="1">
      <alignment horizontal="left" vertical="center" wrapText="1"/>
    </xf>
    <xf numFmtId="1" fontId="3" fillId="0" borderId="23" xfId="0" applyNumberFormat="1" applyFont="1" applyBorder="1" applyAlignment="1">
      <alignment horizontal="left" vertical="top" indent="2" shrinkToFit="1"/>
    </xf>
    <xf numFmtId="4" fontId="6" fillId="0" borderId="24" xfId="0" applyNumberFormat="1" applyFont="1" applyBorder="1" applyAlignment="1">
      <alignment horizontal="right" vertical="top" shrinkToFit="1"/>
    </xf>
    <xf numFmtId="4" fontId="4" fillId="2" borderId="26" xfId="0" applyNumberFormat="1" applyFont="1" applyFill="1" applyBorder="1" applyAlignment="1">
      <alignment horizontal="right" vertical="top" shrinkToFit="1"/>
    </xf>
    <xf numFmtId="0" fontId="0" fillId="2" borderId="26" xfId="0" applyFill="1" applyBorder="1" applyAlignment="1">
      <alignment horizontal="left" vertical="center" wrapText="1"/>
    </xf>
    <xf numFmtId="0" fontId="0" fillId="2" borderId="27" xfId="0" applyFill="1" applyBorder="1" applyAlignment="1">
      <alignment horizontal="left" vertical="top"/>
    </xf>
    <xf numFmtId="1" fontId="3" fillId="0" borderId="28" xfId="0" applyNumberFormat="1" applyFont="1" applyBorder="1" applyAlignment="1">
      <alignment horizontal="center" vertical="top" shrinkToFit="1"/>
    </xf>
    <xf numFmtId="0" fontId="0" fillId="0" borderId="29" xfId="0" applyBorder="1" applyAlignment="1">
      <alignment horizontal="left" vertical="top" wrapText="1"/>
    </xf>
    <xf numFmtId="0" fontId="7" fillId="0" borderId="29" xfId="0" applyFont="1" applyBorder="1" applyAlignment="1">
      <alignment horizontal="center" vertical="top" wrapText="1"/>
    </xf>
    <xf numFmtId="2" fontId="6" fillId="0" borderId="29" xfId="0" applyNumberFormat="1" applyFont="1" applyBorder="1" applyAlignment="1">
      <alignment horizontal="right" vertical="top" shrinkToFit="1"/>
    </xf>
    <xf numFmtId="4" fontId="6" fillId="0" borderId="29" xfId="0" applyNumberFormat="1" applyFont="1" applyBorder="1" applyAlignment="1">
      <alignment horizontal="left" vertical="top" indent="5" shrinkToFit="1"/>
    </xf>
    <xf numFmtId="0" fontId="0" fillId="0" borderId="30" xfId="0" applyBorder="1" applyAlignment="1">
      <alignment horizontal="left" vertical="top" wrapText="1"/>
    </xf>
    <xf numFmtId="0" fontId="8" fillId="2" borderId="19" xfId="0" applyFont="1" applyFill="1" applyBorder="1" applyAlignment="1">
      <alignment vertical="center" wrapText="1"/>
    </xf>
    <xf numFmtId="0" fontId="0" fillId="2" borderId="19" xfId="0" applyFill="1" applyBorder="1" applyAlignment="1">
      <alignment vertical="center" wrapText="1"/>
    </xf>
    <xf numFmtId="0" fontId="8" fillId="2" borderId="19" xfId="0" applyFont="1" applyFill="1" applyBorder="1" applyAlignment="1">
      <alignment horizontal="center" vertical="center" wrapText="1"/>
    </xf>
    <xf numFmtId="43" fontId="20" fillId="4" borderId="19" xfId="0" applyNumberFormat="1" applyFont="1" applyFill="1" applyBorder="1" applyAlignment="1">
      <alignment horizontal="center" vertical="center" wrapText="1"/>
    </xf>
    <xf numFmtId="43" fontId="20" fillId="4" borderId="19" xfId="1" applyFont="1" applyFill="1" applyBorder="1" applyAlignment="1">
      <alignment horizontal="center" vertical="center" wrapText="1"/>
    </xf>
    <xf numFmtId="43" fontId="20" fillId="4" borderId="19" xfId="1" applyFont="1" applyFill="1" applyBorder="1" applyAlignment="1">
      <alignment horizontal="center" vertical="center"/>
    </xf>
    <xf numFmtId="43" fontId="20" fillId="4" borderId="24" xfId="1" applyFont="1" applyFill="1" applyBorder="1" applyAlignment="1">
      <alignment horizontal="center" vertical="center"/>
    </xf>
    <xf numFmtId="0" fontId="0" fillId="0" borderId="17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top" wrapText="1"/>
    </xf>
    <xf numFmtId="1" fontId="21" fillId="0" borderId="31" xfId="0" applyNumberFormat="1" applyFont="1" applyBorder="1" applyAlignment="1">
      <alignment horizontal="center" vertical="top" shrinkToFit="1"/>
    </xf>
    <xf numFmtId="0" fontId="22" fillId="0" borderId="32" xfId="0" applyFont="1" applyBorder="1" applyAlignment="1">
      <alignment horizontal="left" vertical="top" wrapText="1"/>
    </xf>
    <xf numFmtId="0" fontId="23" fillId="0" borderId="32" xfId="0" applyFont="1" applyBorder="1" applyAlignment="1">
      <alignment horizontal="center" vertical="top" wrapText="1"/>
    </xf>
    <xf numFmtId="2" fontId="24" fillId="0" borderId="32" xfId="0" applyNumberFormat="1" applyFont="1" applyBorder="1" applyAlignment="1">
      <alignment horizontal="right" vertical="top" shrinkToFit="1"/>
    </xf>
    <xf numFmtId="2" fontId="24" fillId="0" borderId="33" xfId="0" applyNumberFormat="1" applyFont="1" applyBorder="1" applyAlignment="1">
      <alignment horizontal="right" vertical="top" shrinkToFit="1"/>
    </xf>
    <xf numFmtId="1" fontId="21" fillId="0" borderId="10" xfId="0" applyNumberFormat="1" applyFont="1" applyBorder="1" applyAlignment="1">
      <alignment horizontal="center" vertical="top" shrinkToFit="1"/>
    </xf>
    <xf numFmtId="0" fontId="22" fillId="0" borderId="1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center" vertical="top" wrapText="1"/>
    </xf>
    <xf numFmtId="2" fontId="24" fillId="0" borderId="1" xfId="0" applyNumberFormat="1" applyFont="1" applyBorder="1" applyAlignment="1">
      <alignment horizontal="right" vertical="top" shrinkToFit="1"/>
    </xf>
    <xf numFmtId="2" fontId="24" fillId="0" borderId="11" xfId="0" applyNumberFormat="1" applyFont="1" applyBorder="1" applyAlignment="1">
      <alignment horizontal="right" vertical="top" shrinkToFit="1"/>
    </xf>
    <xf numFmtId="1" fontId="21" fillId="0" borderId="34" xfId="0" applyNumberFormat="1" applyFont="1" applyBorder="1" applyAlignment="1">
      <alignment horizontal="center" vertical="top" shrinkToFit="1"/>
    </xf>
    <xf numFmtId="0" fontId="22" fillId="0" borderId="35" xfId="0" applyFont="1" applyBorder="1" applyAlignment="1">
      <alignment horizontal="left" vertical="top" wrapText="1"/>
    </xf>
    <xf numFmtId="0" fontId="23" fillId="0" borderId="35" xfId="0" applyFont="1" applyBorder="1" applyAlignment="1">
      <alignment horizontal="center" vertical="top" wrapText="1"/>
    </xf>
    <xf numFmtId="2" fontId="24" fillId="0" borderId="35" xfId="0" applyNumberFormat="1" applyFont="1" applyBorder="1" applyAlignment="1">
      <alignment horizontal="right" vertical="top" shrinkToFit="1"/>
    </xf>
    <xf numFmtId="2" fontId="24" fillId="0" borderId="36" xfId="0" applyNumberFormat="1" applyFont="1" applyBorder="1" applyAlignment="1">
      <alignment horizontal="right" vertical="top" shrinkToFit="1"/>
    </xf>
    <xf numFmtId="0" fontId="17" fillId="0" borderId="1" xfId="0" applyFont="1" applyBorder="1" applyAlignment="1">
      <alignment horizontal="left" vertical="top" wrapText="1"/>
    </xf>
    <xf numFmtId="4" fontId="3" fillId="0" borderId="19" xfId="0" applyNumberFormat="1" applyFont="1" applyBorder="1" applyAlignment="1">
      <alignment horizontal="right" vertical="top" shrinkToFit="1"/>
    </xf>
    <xf numFmtId="0" fontId="2" fillId="0" borderId="40" xfId="0" applyFont="1" applyBorder="1" applyAlignment="1">
      <alignment horizontal="center" vertical="top" wrapText="1"/>
    </xf>
    <xf numFmtId="0" fontId="0" fillId="0" borderId="41" xfId="0" applyBorder="1" applyAlignment="1">
      <alignment horizontal="left" vertical="top" wrapText="1" indent="1"/>
    </xf>
    <xf numFmtId="0" fontId="12" fillId="0" borderId="41" xfId="0" applyFont="1" applyBorder="1" applyAlignment="1">
      <alignment horizontal="left" vertical="top" wrapText="1" indent="2"/>
    </xf>
    <xf numFmtId="0" fontId="0" fillId="0" borderId="24" xfId="0" applyBorder="1" applyAlignment="1">
      <alignment horizontal="left" vertical="top"/>
    </xf>
    <xf numFmtId="1" fontId="3" fillId="0" borderId="43" xfId="0" applyNumberFormat="1" applyFont="1" applyBorder="1" applyAlignment="1">
      <alignment horizontal="center" vertical="top" shrinkToFit="1"/>
    </xf>
    <xf numFmtId="0" fontId="0" fillId="0" borderId="44" xfId="0" applyBorder="1" applyAlignment="1">
      <alignment horizontal="left" vertical="top" wrapText="1"/>
    </xf>
    <xf numFmtId="4" fontId="3" fillId="0" borderId="44" xfId="0" applyNumberFormat="1" applyFont="1" applyBorder="1" applyAlignment="1">
      <alignment horizontal="right" vertical="top" shrinkToFit="1"/>
    </xf>
    <xf numFmtId="0" fontId="0" fillId="0" borderId="45" xfId="0" applyBorder="1" applyAlignment="1">
      <alignment horizontal="left" vertical="top"/>
    </xf>
    <xf numFmtId="2" fontId="6" fillId="0" borderId="1" xfId="0" applyNumberFormat="1" applyFont="1" applyBorder="1" applyAlignment="1">
      <alignment horizontal="center" vertical="top" shrinkToFit="1"/>
    </xf>
    <xf numFmtId="0" fontId="17" fillId="0" borderId="29" xfId="0" applyFont="1" applyBorder="1" applyAlignment="1">
      <alignment horizontal="left" vertical="top" wrapText="1"/>
    </xf>
    <xf numFmtId="4" fontId="0" fillId="0" borderId="0" xfId="0" applyNumberFormat="1" applyAlignment="1">
      <alignment horizontal="left" vertical="top"/>
    </xf>
    <xf numFmtId="2" fontId="22" fillId="2" borderId="1" xfId="0" applyNumberFormat="1" applyFont="1" applyFill="1" applyBorder="1" applyAlignment="1">
      <alignment horizontal="left" vertical="center" wrapText="1"/>
    </xf>
    <xf numFmtId="0" fontId="30" fillId="0" borderId="0" xfId="3" applyFont="1" applyAlignment="1">
      <alignment vertical="center"/>
    </xf>
    <xf numFmtId="0" fontId="32" fillId="0" borderId="0" xfId="3" applyFont="1" applyAlignment="1">
      <alignment vertical="center"/>
    </xf>
    <xf numFmtId="0" fontId="34" fillId="0" borderId="0" xfId="3" applyFont="1" applyAlignment="1">
      <alignment vertical="center"/>
    </xf>
    <xf numFmtId="0" fontId="36" fillId="0" borderId="0" xfId="3" applyFont="1" applyAlignment="1">
      <alignment vertical="center"/>
    </xf>
    <xf numFmtId="0" fontId="37" fillId="0" borderId="47" xfId="2" applyFont="1" applyBorder="1" applyAlignment="1">
      <alignment horizontal="center" vertical="top" wrapText="1"/>
    </xf>
    <xf numFmtId="0" fontId="37" fillId="0" borderId="48" xfId="2" applyFont="1" applyBorder="1" applyAlignment="1">
      <alignment horizontal="justify" vertical="top" wrapText="1"/>
    </xf>
    <xf numFmtId="0" fontId="38" fillId="0" borderId="0" xfId="3" applyFont="1" applyAlignment="1">
      <alignment vertical="center"/>
    </xf>
    <xf numFmtId="0" fontId="37" fillId="0" borderId="50" xfId="2" applyFont="1" applyBorder="1" applyAlignment="1">
      <alignment horizontal="center" vertical="top" wrapText="1"/>
    </xf>
    <xf numFmtId="0" fontId="38" fillId="0" borderId="51" xfId="2" applyFont="1" applyBorder="1" applyAlignment="1">
      <alignment horizontal="left" vertical="center" wrapText="1"/>
    </xf>
    <xf numFmtId="0" fontId="37" fillId="0" borderId="56" xfId="2" applyFont="1" applyBorder="1" applyAlignment="1">
      <alignment horizontal="center" vertical="top" wrapText="1"/>
    </xf>
    <xf numFmtId="0" fontId="37" fillId="0" borderId="57" xfId="2" applyFont="1" applyBorder="1" applyAlignment="1">
      <alignment horizontal="center" vertical="top" wrapText="1"/>
    </xf>
    <xf numFmtId="0" fontId="37" fillId="0" borderId="37" xfId="2" applyFont="1" applyBorder="1" applyAlignment="1">
      <alignment horizontal="center" vertical="center" wrapText="1"/>
    </xf>
    <xf numFmtId="0" fontId="37" fillId="0" borderId="38" xfId="2" applyFont="1" applyBorder="1" applyAlignment="1">
      <alignment horizontal="center" vertical="center" wrapText="1"/>
    </xf>
    <xf numFmtId="165" fontId="37" fillId="0" borderId="39" xfId="4" applyFont="1" applyBorder="1" applyAlignment="1">
      <alignment horizontal="center" vertical="center" wrapText="1"/>
    </xf>
    <xf numFmtId="0" fontId="38" fillId="0" borderId="0" xfId="5" applyFont="1" applyAlignment="1">
      <alignment horizontal="center" vertical="center" wrapText="1"/>
    </xf>
    <xf numFmtId="0" fontId="1" fillId="0" borderId="47" xfId="2" applyFont="1" applyBorder="1"/>
    <xf numFmtId="0" fontId="1" fillId="0" borderId="48" xfId="2" applyFont="1" applyBorder="1"/>
    <xf numFmtId="165" fontId="1" fillId="0" borderId="49" xfId="4" applyFont="1" applyBorder="1"/>
    <xf numFmtId="0" fontId="1" fillId="0" borderId="0" xfId="2" applyFont="1"/>
    <xf numFmtId="0" fontId="1" fillId="0" borderId="62" xfId="2" applyFont="1" applyBorder="1" applyAlignment="1">
      <alignment horizontal="center" vertical="center"/>
    </xf>
    <xf numFmtId="0" fontId="1" fillId="0" borderId="63" xfId="2" applyFont="1" applyBorder="1" applyAlignment="1">
      <alignment horizontal="left" vertical="center" wrapText="1"/>
    </xf>
    <xf numFmtId="0" fontId="1" fillId="0" borderId="51" xfId="2" applyFont="1" applyBorder="1" applyAlignment="1">
      <alignment horizontal="center" vertical="center"/>
    </xf>
    <xf numFmtId="2" fontId="1" fillId="0" borderId="51" xfId="2" applyNumberFormat="1" applyFont="1" applyBorder="1" applyAlignment="1">
      <alignment horizontal="center" vertical="center"/>
    </xf>
    <xf numFmtId="165" fontId="1" fillId="0" borderId="51" xfId="4" applyFont="1" applyBorder="1" applyAlignment="1">
      <alignment horizontal="center" vertical="center"/>
    </xf>
    <xf numFmtId="165" fontId="1" fillId="0" borderId="64" xfId="4" applyFont="1" applyBorder="1" applyAlignment="1">
      <alignment horizontal="center" vertical="center"/>
    </xf>
    <xf numFmtId="0" fontId="1" fillId="0" borderId="63" xfId="2" applyFont="1" applyBorder="1" applyAlignment="1">
      <alignment wrapText="1"/>
    </xf>
    <xf numFmtId="0" fontId="1" fillId="0" borderId="63" xfId="2" applyFont="1" applyBorder="1"/>
    <xf numFmtId="165" fontId="1" fillId="0" borderId="65" xfId="4" applyFont="1" applyBorder="1"/>
    <xf numFmtId="0" fontId="1" fillId="0" borderId="50" xfId="2" applyFont="1" applyBorder="1" applyAlignment="1">
      <alignment horizontal="center" vertical="center"/>
    </xf>
    <xf numFmtId="0" fontId="1" fillId="0" borderId="51" xfId="2" applyFont="1" applyBorder="1" applyAlignment="1">
      <alignment horizontal="justify" vertical="center" wrapText="1"/>
    </xf>
    <xf numFmtId="0" fontId="1" fillId="0" borderId="51" xfId="2" applyFont="1" applyBorder="1" applyAlignment="1">
      <alignment horizontal="left" vertical="center" wrapText="1"/>
    </xf>
    <xf numFmtId="0" fontId="1" fillId="0" borderId="51" xfId="2" applyFont="1" applyBorder="1" applyAlignment="1">
      <alignment horizontal="left"/>
    </xf>
    <xf numFmtId="0" fontId="1" fillId="0" borderId="51" xfId="2" applyFont="1" applyBorder="1" applyAlignment="1">
      <alignment horizontal="center"/>
    </xf>
    <xf numFmtId="165" fontId="1" fillId="0" borderId="51" xfId="4" applyFont="1" applyBorder="1" applyAlignment="1">
      <alignment horizontal="center"/>
    </xf>
    <xf numFmtId="165" fontId="1" fillId="0" borderId="64" xfId="4" applyFont="1" applyBorder="1" applyAlignment="1">
      <alignment horizontal="center"/>
    </xf>
    <xf numFmtId="0" fontId="1" fillId="0" borderId="50" xfId="2" applyFont="1" applyBorder="1"/>
    <xf numFmtId="0" fontId="1" fillId="0" borderId="51" xfId="2" applyFont="1" applyBorder="1"/>
    <xf numFmtId="165" fontId="1" fillId="0" borderId="64" xfId="4" applyFont="1" applyBorder="1"/>
    <xf numFmtId="0" fontId="27" fillId="0" borderId="51" xfId="2" applyFont="1" applyBorder="1"/>
    <xf numFmtId="0" fontId="28" fillId="0" borderId="50" xfId="2" applyFont="1" applyBorder="1"/>
    <xf numFmtId="0" fontId="28" fillId="0" borderId="51" xfId="2" applyFont="1" applyBorder="1"/>
    <xf numFmtId="0" fontId="28" fillId="0" borderId="51" xfId="2" applyFont="1" applyBorder="1" applyAlignment="1">
      <alignment horizontal="right"/>
    </xf>
    <xf numFmtId="165" fontId="28" fillId="0" borderId="64" xfId="4" applyFont="1" applyBorder="1"/>
    <xf numFmtId="0" fontId="28" fillId="0" borderId="0" xfId="2" applyFont="1"/>
    <xf numFmtId="165" fontId="28" fillId="0" borderId="0" xfId="2" applyNumberFormat="1" applyFont="1"/>
    <xf numFmtId="0" fontId="1" fillId="0" borderId="66" xfId="2" applyFont="1" applyBorder="1"/>
    <xf numFmtId="0" fontId="1" fillId="0" borderId="54" xfId="2" applyFont="1" applyBorder="1"/>
    <xf numFmtId="0" fontId="1" fillId="0" borderId="54" xfId="2" applyFont="1" applyBorder="1" applyAlignment="1">
      <alignment horizontal="right"/>
    </xf>
    <xf numFmtId="165" fontId="1" fillId="0" borderId="55" xfId="4" applyFont="1" applyBorder="1"/>
    <xf numFmtId="0" fontId="1" fillId="0" borderId="40" xfId="2" applyFont="1" applyBorder="1"/>
    <xf numFmtId="0" fontId="1" fillId="0" borderId="41" xfId="2" applyFont="1" applyBorder="1"/>
    <xf numFmtId="0" fontId="1" fillId="0" borderId="41" xfId="2" applyFont="1" applyBorder="1" applyAlignment="1">
      <alignment horizontal="right"/>
    </xf>
    <xf numFmtId="165" fontId="1" fillId="0" borderId="42" xfId="4" applyFont="1" applyBorder="1"/>
    <xf numFmtId="0" fontId="28" fillId="0" borderId="23" xfId="2" applyFont="1" applyBorder="1"/>
    <xf numFmtId="0" fontId="28" fillId="0" borderId="19" xfId="2" applyFont="1" applyBorder="1" applyAlignment="1">
      <alignment horizontal="center"/>
    </xf>
    <xf numFmtId="0" fontId="28" fillId="0" borderId="19" xfId="2" applyFont="1" applyBorder="1"/>
    <xf numFmtId="165" fontId="28" fillId="0" borderId="19" xfId="4" applyFont="1" applyBorder="1"/>
    <xf numFmtId="165" fontId="28" fillId="0" borderId="24" xfId="4" applyFont="1" applyBorder="1"/>
    <xf numFmtId="0" fontId="1" fillId="0" borderId="23" xfId="2" applyFont="1" applyBorder="1"/>
    <xf numFmtId="0" fontId="1" fillId="0" borderId="19" xfId="2" applyFont="1" applyBorder="1" applyAlignment="1">
      <alignment horizontal="center"/>
    </xf>
    <xf numFmtId="0" fontId="1" fillId="0" borderId="19" xfId="2" applyFont="1" applyBorder="1"/>
    <xf numFmtId="165" fontId="1" fillId="0" borderId="19" xfId="4" applyFont="1" applyBorder="1"/>
    <xf numFmtId="165" fontId="1" fillId="0" borderId="24" xfId="4" applyFont="1" applyBorder="1"/>
    <xf numFmtId="0" fontId="28" fillId="0" borderId="25" xfId="2" applyFont="1" applyBorder="1"/>
    <xf numFmtId="0" fontId="28" fillId="0" borderId="26" xfId="2" applyFont="1" applyBorder="1" applyAlignment="1">
      <alignment horizontal="center"/>
    </xf>
    <xf numFmtId="0" fontId="28" fillId="0" borderId="26" xfId="2" applyFont="1" applyBorder="1"/>
    <xf numFmtId="165" fontId="28" fillId="0" borderId="26" xfId="4" applyFont="1" applyBorder="1"/>
    <xf numFmtId="165" fontId="28" fillId="0" borderId="27" xfId="4" applyFont="1" applyBorder="1"/>
    <xf numFmtId="0" fontId="40" fillId="0" borderId="0" xfId="2" applyFont="1"/>
    <xf numFmtId="165" fontId="1" fillId="0" borderId="0" xfId="4" applyFont="1"/>
    <xf numFmtId="0" fontId="27" fillId="0" borderId="0" xfId="2" applyFont="1"/>
    <xf numFmtId="2" fontId="6" fillId="0" borderId="11" xfId="0" applyNumberFormat="1" applyFont="1" applyBorder="1" applyAlignment="1">
      <alignment horizontal="right" vertical="top" shrinkToFit="1"/>
    </xf>
    <xf numFmtId="2" fontId="6" fillId="0" borderId="30" xfId="0" applyNumberFormat="1" applyFont="1" applyBorder="1" applyAlignment="1">
      <alignment horizontal="right" vertical="top" shrinkToFit="1"/>
    </xf>
    <xf numFmtId="2" fontId="6" fillId="0" borderId="15" xfId="0" applyNumberFormat="1" applyFont="1" applyBorder="1" applyAlignment="1">
      <alignment horizontal="right" vertical="top" shrinkToFit="1"/>
    </xf>
    <xf numFmtId="4" fontId="6" fillId="0" borderId="11" xfId="0" applyNumberFormat="1" applyFont="1" applyBorder="1" applyAlignment="1">
      <alignment horizontal="right" vertical="top" shrinkToFit="1"/>
    </xf>
    <xf numFmtId="0" fontId="0" fillId="2" borderId="11" xfId="0" applyFill="1" applyBorder="1" applyAlignment="1">
      <alignment horizontal="left" vertical="center" wrapText="1"/>
    </xf>
    <xf numFmtId="4" fontId="6" fillId="0" borderId="11" xfId="0" applyNumberFormat="1" applyFont="1" applyBorder="1" applyAlignment="1">
      <alignment horizontal="left" vertical="top" indent="5" shrinkToFit="1"/>
    </xf>
    <xf numFmtId="4" fontId="6" fillId="0" borderId="30" xfId="0" applyNumberFormat="1" applyFont="1" applyBorder="1" applyAlignment="1">
      <alignment horizontal="left" vertical="top" indent="5" shrinkToFit="1"/>
    </xf>
    <xf numFmtId="0" fontId="8" fillId="2" borderId="23" xfId="0" applyFont="1" applyFill="1" applyBorder="1" applyAlignment="1">
      <alignment vertical="center" wrapText="1"/>
    </xf>
    <xf numFmtId="0" fontId="0" fillId="2" borderId="24" xfId="0" applyFill="1" applyBorder="1" applyAlignment="1">
      <alignment horizontal="left" vertical="center" wrapText="1"/>
    </xf>
    <xf numFmtId="2" fontId="6" fillId="0" borderId="24" xfId="0" applyNumberFormat="1" applyFont="1" applyBorder="1" applyAlignment="1">
      <alignment horizontal="right" vertical="top" shrinkToFit="1"/>
    </xf>
    <xf numFmtId="0" fontId="0" fillId="2" borderId="27" xfId="0" applyFill="1" applyBorder="1" applyAlignment="1">
      <alignment horizontal="left" vertical="center" wrapText="1"/>
    </xf>
    <xf numFmtId="0" fontId="22" fillId="0" borderId="19" xfId="0" applyFont="1" applyBorder="1" applyAlignment="1">
      <alignment horizontal="left" vertical="top" wrapText="1"/>
    </xf>
    <xf numFmtId="0" fontId="8" fillId="0" borderId="67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2" fontId="6" fillId="0" borderId="69" xfId="0" applyNumberFormat="1" applyFont="1" applyBorder="1" applyAlignment="1">
      <alignment horizontal="right" vertical="top" shrinkToFit="1"/>
    </xf>
    <xf numFmtId="4" fontId="6" fillId="0" borderId="71" xfId="0" applyNumberFormat="1" applyFont="1" applyBorder="1" applyAlignment="1">
      <alignment horizontal="right" vertical="top" shrinkToFit="1"/>
    </xf>
    <xf numFmtId="2" fontId="6" fillId="0" borderId="71" xfId="0" applyNumberFormat="1" applyFont="1" applyBorder="1" applyAlignment="1">
      <alignment horizontal="right" vertical="top" shrinkToFit="1"/>
    </xf>
    <xf numFmtId="0" fontId="8" fillId="0" borderId="29" xfId="0" applyFont="1" applyBorder="1" applyAlignment="1">
      <alignment horizontal="center" vertical="center" wrapText="1"/>
    </xf>
    <xf numFmtId="0" fontId="8" fillId="0" borderId="7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top" wrapText="1"/>
    </xf>
    <xf numFmtId="2" fontId="0" fillId="0" borderId="0" xfId="0" applyNumberFormat="1" applyAlignment="1">
      <alignment horizontal="left" vertical="top"/>
    </xf>
    <xf numFmtId="2" fontId="0" fillId="2" borderId="1" xfId="0" applyNumberFormat="1" applyFill="1" applyBorder="1" applyAlignment="1">
      <alignment horizontal="left" vertical="center" wrapText="1"/>
    </xf>
    <xf numFmtId="2" fontId="0" fillId="2" borderId="19" xfId="0" applyNumberFormat="1" applyFill="1" applyBorder="1" applyAlignment="1">
      <alignment horizontal="left" vertical="center" wrapText="1"/>
    </xf>
    <xf numFmtId="2" fontId="0" fillId="2" borderId="26" xfId="0" applyNumberForma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center" vertical="top" wrapText="1"/>
    </xf>
    <xf numFmtId="0" fontId="16" fillId="4" borderId="0" xfId="0" applyFont="1" applyFill="1" applyAlignment="1">
      <alignment horizontal="center" vertical="top" wrapText="1"/>
    </xf>
    <xf numFmtId="0" fontId="16" fillId="4" borderId="9" xfId="0" applyFont="1" applyFill="1" applyBorder="1" applyAlignment="1">
      <alignment horizontal="center" vertical="top" wrapText="1"/>
    </xf>
    <xf numFmtId="0" fontId="0" fillId="4" borderId="0" xfId="0" applyFill="1" applyAlignment="1">
      <alignment horizontal="left" vertical="top"/>
    </xf>
    <xf numFmtId="0" fontId="0" fillId="0" borderId="73" xfId="0" applyBorder="1" applyAlignment="1">
      <alignment horizontal="left" vertical="top" wrapText="1"/>
    </xf>
    <xf numFmtId="0" fontId="0" fillId="0" borderId="73" xfId="0" applyBorder="1" applyAlignment="1">
      <alignment horizontal="left" vertical="center" wrapText="1"/>
    </xf>
    <xf numFmtId="4" fontId="6" fillId="0" borderId="73" xfId="0" applyNumberFormat="1" applyFont="1" applyBorder="1" applyAlignment="1">
      <alignment horizontal="right" vertical="top" shrinkToFit="1"/>
    </xf>
    <xf numFmtId="2" fontId="0" fillId="2" borderId="74" xfId="0" applyNumberFormat="1" applyFill="1" applyBorder="1" applyAlignment="1">
      <alignment horizontal="left" vertical="center" wrapText="1"/>
    </xf>
    <xf numFmtId="2" fontId="6" fillId="5" borderId="1" xfId="0" applyNumberFormat="1" applyFont="1" applyFill="1" applyBorder="1" applyAlignment="1">
      <alignment horizontal="right" vertical="top" shrinkToFit="1"/>
    </xf>
    <xf numFmtId="1" fontId="21" fillId="0" borderId="14" xfId="0" applyNumberFormat="1" applyFont="1" applyBorder="1" applyAlignment="1">
      <alignment horizontal="center" vertical="top" shrinkToFit="1"/>
    </xf>
    <xf numFmtId="0" fontId="22" fillId="0" borderId="4" xfId="0" applyFont="1" applyBorder="1" applyAlignment="1">
      <alignment horizontal="left" vertical="top" wrapText="1"/>
    </xf>
    <xf numFmtId="0" fontId="23" fillId="0" borderId="4" xfId="0" applyFont="1" applyBorder="1" applyAlignment="1">
      <alignment horizontal="center" vertical="top" wrapText="1"/>
    </xf>
    <xf numFmtId="2" fontId="24" fillId="0" borderId="4" xfId="0" applyNumberFormat="1" applyFont="1" applyBorder="1" applyAlignment="1">
      <alignment horizontal="right" vertical="top" shrinkToFit="1"/>
    </xf>
    <xf numFmtId="2" fontId="24" fillId="0" borderId="15" xfId="0" applyNumberFormat="1" applyFont="1" applyBorder="1" applyAlignment="1">
      <alignment horizontal="right" vertical="top" shrinkToFit="1"/>
    </xf>
    <xf numFmtId="0" fontId="0" fillId="0" borderId="19" xfId="0" applyBorder="1" applyAlignment="1">
      <alignment horizontal="left" vertical="top"/>
    </xf>
    <xf numFmtId="2" fontId="0" fillId="0" borderId="19" xfId="0" applyNumberFormat="1" applyBorder="1" applyAlignment="1">
      <alignment horizontal="left" vertical="top"/>
    </xf>
    <xf numFmtId="0" fontId="0" fillId="0" borderId="40" xfId="0" applyBorder="1" applyAlignment="1">
      <alignment horizontal="left" vertical="top"/>
    </xf>
    <xf numFmtId="0" fontId="0" fillId="0" borderId="41" xfId="0" applyBorder="1" applyAlignment="1">
      <alignment horizontal="left" vertical="top"/>
    </xf>
    <xf numFmtId="4" fontId="0" fillId="0" borderId="41" xfId="0" applyNumberFormat="1" applyBorder="1" applyAlignment="1">
      <alignment horizontal="left" vertical="top"/>
    </xf>
    <xf numFmtId="0" fontId="0" fillId="0" borderId="4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4" fontId="0" fillId="0" borderId="26" xfId="0" applyNumberFormat="1" applyBorder="1" applyAlignment="1">
      <alignment horizontal="left" vertical="top"/>
    </xf>
    <xf numFmtId="0" fontId="0" fillId="0" borderId="27" xfId="0" applyBorder="1" applyAlignment="1">
      <alignment horizontal="left" vertical="top"/>
    </xf>
    <xf numFmtId="2" fontId="6" fillId="4" borderId="29" xfId="0" applyNumberFormat="1" applyFont="1" applyFill="1" applyBorder="1" applyAlignment="1">
      <alignment horizontal="right" vertical="top" shrinkToFit="1"/>
    </xf>
    <xf numFmtId="0" fontId="7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right" vertical="center" shrinkToFit="1"/>
    </xf>
    <xf numFmtId="4" fontId="6" fillId="0" borderId="1" xfId="0" applyNumberFormat="1" applyFont="1" applyBorder="1" applyAlignment="1">
      <alignment horizontal="right" vertical="center" shrinkToFit="1"/>
    </xf>
    <xf numFmtId="1" fontId="3" fillId="0" borderId="12" xfId="0" applyNumberFormat="1" applyFont="1" applyBorder="1" applyAlignment="1">
      <alignment horizontal="center" vertical="top" shrinkToFit="1"/>
    </xf>
    <xf numFmtId="0" fontId="0" fillId="0" borderId="5" xfId="0" applyBorder="1" applyAlignment="1">
      <alignment horizontal="left" vertical="top" wrapText="1"/>
    </xf>
    <xf numFmtId="0" fontId="7" fillId="0" borderId="5" xfId="0" applyFont="1" applyBorder="1" applyAlignment="1">
      <alignment horizontal="center" vertical="top" wrapText="1"/>
    </xf>
    <xf numFmtId="0" fontId="17" fillId="0" borderId="44" xfId="0" applyFont="1" applyBorder="1" applyAlignment="1">
      <alignment horizontal="left" vertical="top" wrapText="1"/>
    </xf>
    <xf numFmtId="0" fontId="7" fillId="0" borderId="44" xfId="0" applyFont="1" applyBorder="1" applyAlignment="1">
      <alignment horizontal="center" vertical="top" wrapText="1"/>
    </xf>
    <xf numFmtId="2" fontId="6" fillId="0" borderId="44" xfId="0" applyNumberFormat="1" applyFont="1" applyBorder="1" applyAlignment="1">
      <alignment horizontal="right" vertical="top" shrinkToFit="1"/>
    </xf>
    <xf numFmtId="4" fontId="6" fillId="0" borderId="44" xfId="0" applyNumberFormat="1" applyFont="1" applyBorder="1" applyAlignment="1">
      <alignment horizontal="right" vertical="top" shrinkToFit="1"/>
    </xf>
    <xf numFmtId="4" fontId="6" fillId="0" borderId="45" xfId="0" applyNumberFormat="1" applyFont="1" applyBorder="1" applyAlignment="1">
      <alignment horizontal="right" vertical="top" shrinkToFit="1"/>
    </xf>
    <xf numFmtId="1" fontId="3" fillId="0" borderId="75" xfId="0" applyNumberFormat="1" applyFont="1" applyBorder="1" applyAlignment="1">
      <alignment horizontal="center" vertical="top" shrinkToFit="1"/>
    </xf>
    <xf numFmtId="0" fontId="0" fillId="0" borderId="76" xfId="0" applyBorder="1" applyAlignment="1">
      <alignment horizontal="left" vertical="top" wrapText="1"/>
    </xf>
    <xf numFmtId="0" fontId="7" fillId="0" borderId="76" xfId="0" applyFont="1" applyBorder="1" applyAlignment="1">
      <alignment horizontal="center" vertical="top" wrapText="1"/>
    </xf>
    <xf numFmtId="2" fontId="6" fillId="0" borderId="76" xfId="0" applyNumberFormat="1" applyFont="1" applyBorder="1" applyAlignment="1">
      <alignment horizontal="right" vertical="top" shrinkToFit="1"/>
    </xf>
    <xf numFmtId="4" fontId="6" fillId="0" borderId="76" xfId="0" applyNumberFormat="1" applyFont="1" applyBorder="1" applyAlignment="1">
      <alignment horizontal="right" vertical="top" shrinkToFit="1"/>
    </xf>
    <xf numFmtId="4" fontId="6" fillId="0" borderId="77" xfId="0" applyNumberFormat="1" applyFont="1" applyBorder="1" applyAlignment="1">
      <alignment horizontal="right" vertical="top" shrinkToFit="1"/>
    </xf>
    <xf numFmtId="1" fontId="21" fillId="0" borderId="40" xfId="0" applyNumberFormat="1" applyFont="1" applyBorder="1" applyAlignment="1">
      <alignment horizontal="center" vertical="top" shrinkToFit="1"/>
    </xf>
    <xf numFmtId="0" fontId="22" fillId="0" borderId="41" xfId="0" applyFont="1" applyBorder="1" applyAlignment="1">
      <alignment horizontal="left" vertical="top" wrapText="1"/>
    </xf>
    <xf numFmtId="0" fontId="23" fillId="0" borderId="41" xfId="0" applyFont="1" applyBorder="1" applyAlignment="1">
      <alignment horizontal="center" vertical="top" wrapText="1"/>
    </xf>
    <xf numFmtId="2" fontId="24" fillId="0" borderId="41" xfId="0" applyNumberFormat="1" applyFont="1" applyBorder="1" applyAlignment="1">
      <alignment horizontal="right" vertical="top" shrinkToFit="1"/>
    </xf>
    <xf numFmtId="4" fontId="24" fillId="0" borderId="41" xfId="0" applyNumberFormat="1" applyFont="1" applyBorder="1" applyAlignment="1">
      <alignment horizontal="right" vertical="top" shrinkToFit="1"/>
    </xf>
    <xf numFmtId="4" fontId="24" fillId="0" borderId="42" xfId="0" applyNumberFormat="1" applyFont="1" applyBorder="1" applyAlignment="1">
      <alignment horizontal="right" vertical="top" shrinkToFit="1"/>
    </xf>
    <xf numFmtId="1" fontId="21" fillId="0" borderId="23" xfId="0" applyNumberFormat="1" applyFont="1" applyBorder="1" applyAlignment="1">
      <alignment horizontal="center" vertical="top" shrinkToFit="1"/>
    </xf>
    <xf numFmtId="0" fontId="23" fillId="0" borderId="19" xfId="0" applyFont="1" applyBorder="1" applyAlignment="1">
      <alignment horizontal="center" vertical="top" wrapText="1"/>
    </xf>
    <xf numFmtId="2" fontId="24" fillId="0" borderId="19" xfId="0" applyNumberFormat="1" applyFont="1" applyBorder="1" applyAlignment="1">
      <alignment horizontal="right" vertical="top" shrinkToFit="1"/>
    </xf>
    <xf numFmtId="4" fontId="24" fillId="0" borderId="19" xfId="0" applyNumberFormat="1" applyFont="1" applyBorder="1" applyAlignment="1">
      <alignment horizontal="right" vertical="top" shrinkToFit="1"/>
    </xf>
    <xf numFmtId="4" fontId="24" fillId="0" borderId="24" xfId="0" applyNumberFormat="1" applyFont="1" applyBorder="1" applyAlignment="1">
      <alignment horizontal="right" vertical="top" shrinkToFit="1"/>
    </xf>
    <xf numFmtId="1" fontId="21" fillId="0" borderId="25" xfId="0" applyNumberFormat="1" applyFont="1" applyBorder="1" applyAlignment="1">
      <alignment horizontal="center" vertical="top" shrinkToFit="1"/>
    </xf>
    <xf numFmtId="0" fontId="22" fillId="0" borderId="26" xfId="0" applyFont="1" applyBorder="1" applyAlignment="1">
      <alignment horizontal="left" vertical="top" wrapText="1"/>
    </xf>
    <xf numFmtId="0" fontId="23" fillId="0" borderId="26" xfId="0" applyFont="1" applyBorder="1" applyAlignment="1">
      <alignment horizontal="center" vertical="top" wrapText="1"/>
    </xf>
    <xf numFmtId="2" fontId="24" fillId="0" borderId="26" xfId="0" applyNumberFormat="1" applyFont="1" applyBorder="1" applyAlignment="1">
      <alignment horizontal="right" vertical="top" shrinkToFit="1"/>
    </xf>
    <xf numFmtId="4" fontId="24" fillId="0" borderId="26" xfId="0" applyNumberFormat="1" applyFont="1" applyBorder="1" applyAlignment="1">
      <alignment horizontal="right" vertical="top" shrinkToFit="1"/>
    </xf>
    <xf numFmtId="4" fontId="24" fillId="0" borderId="27" xfId="0" applyNumberFormat="1" applyFont="1" applyBorder="1" applyAlignment="1">
      <alignment horizontal="right" vertical="top" shrinkToFit="1"/>
    </xf>
    <xf numFmtId="2" fontId="6" fillId="4" borderId="1" xfId="0" applyNumberFormat="1" applyFont="1" applyFill="1" applyBorder="1" applyAlignment="1">
      <alignment horizontal="right" vertical="top" shrinkToFit="1"/>
    </xf>
    <xf numFmtId="1" fontId="43" fillId="0" borderId="10" xfId="0" applyNumberFormat="1" applyFont="1" applyBorder="1" applyAlignment="1">
      <alignment horizontal="center" vertical="top" shrinkToFit="1"/>
    </xf>
    <xf numFmtId="0" fontId="44" fillId="0" borderId="1" xfId="0" applyFont="1" applyBorder="1" applyAlignment="1">
      <alignment horizontal="left" vertical="top" wrapText="1"/>
    </xf>
    <xf numFmtId="0" fontId="45" fillId="0" borderId="1" xfId="0" applyFont="1" applyBorder="1" applyAlignment="1">
      <alignment horizontal="center" vertical="top" wrapText="1"/>
    </xf>
    <xf numFmtId="2" fontId="46" fillId="0" borderId="1" xfId="0" applyNumberFormat="1" applyFont="1" applyBorder="1" applyAlignment="1">
      <alignment horizontal="right" vertical="top" shrinkToFit="1"/>
    </xf>
    <xf numFmtId="2" fontId="46" fillId="0" borderId="11" xfId="0" applyNumberFormat="1" applyFont="1" applyBorder="1" applyAlignment="1">
      <alignment horizontal="right" vertical="top" shrinkToFit="1"/>
    </xf>
    <xf numFmtId="1" fontId="3" fillId="0" borderId="78" xfId="0" applyNumberFormat="1" applyFont="1" applyBorder="1" applyAlignment="1">
      <alignment horizontal="center" vertical="top" shrinkToFit="1"/>
    </xf>
    <xf numFmtId="0" fontId="17" fillId="0" borderId="79" xfId="0" applyFont="1" applyBorder="1" applyAlignment="1">
      <alignment horizontal="left" vertical="top" wrapText="1"/>
    </xf>
    <xf numFmtId="0" fontId="7" fillId="0" borderId="79" xfId="0" applyFont="1" applyBorder="1" applyAlignment="1">
      <alignment horizontal="center" vertical="top" wrapText="1"/>
    </xf>
    <xf numFmtId="2" fontId="6" fillId="0" borderId="79" xfId="0" applyNumberFormat="1" applyFont="1" applyBorder="1" applyAlignment="1">
      <alignment horizontal="right" vertical="top" shrinkToFit="1"/>
    </xf>
    <xf numFmtId="4" fontId="6" fillId="0" borderId="79" xfId="0" applyNumberFormat="1" applyFont="1" applyBorder="1" applyAlignment="1">
      <alignment horizontal="right" vertical="top" shrinkToFit="1"/>
    </xf>
    <xf numFmtId="4" fontId="6" fillId="0" borderId="80" xfId="0" applyNumberFormat="1" applyFont="1" applyBorder="1" applyAlignment="1">
      <alignment horizontal="right" vertical="top" shrinkToFit="1"/>
    </xf>
    <xf numFmtId="1" fontId="3" fillId="0" borderId="19" xfId="0" applyNumberFormat="1" applyFont="1" applyBorder="1" applyAlignment="1">
      <alignment horizontal="center" vertical="top" shrinkToFit="1"/>
    </xf>
    <xf numFmtId="0" fontId="17" fillId="0" borderId="19" xfId="0" applyFont="1" applyBorder="1" applyAlignment="1">
      <alignment horizontal="left" vertical="top" wrapText="1"/>
    </xf>
    <xf numFmtId="1" fontId="21" fillId="0" borderId="75" xfId="0" applyNumberFormat="1" applyFont="1" applyBorder="1" applyAlignment="1">
      <alignment horizontal="center" vertical="top" shrinkToFit="1"/>
    </xf>
    <xf numFmtId="4" fontId="24" fillId="0" borderId="77" xfId="0" applyNumberFormat="1" applyFont="1" applyBorder="1" applyAlignment="1">
      <alignment horizontal="right" vertical="top" shrinkToFit="1"/>
    </xf>
    <xf numFmtId="0" fontId="44" fillId="0" borderId="76" xfId="0" applyFont="1" applyBorder="1" applyAlignment="1">
      <alignment horizontal="left" vertical="top" wrapText="1"/>
    </xf>
    <xf numFmtId="0" fontId="45" fillId="0" borderId="76" xfId="0" applyFont="1" applyBorder="1" applyAlignment="1">
      <alignment horizontal="center" vertical="top" wrapText="1"/>
    </xf>
    <xf numFmtId="2" fontId="46" fillId="0" borderId="76" xfId="0" applyNumberFormat="1" applyFont="1" applyBorder="1" applyAlignment="1">
      <alignment horizontal="right" vertical="top" shrinkToFit="1"/>
    </xf>
    <xf numFmtId="4" fontId="46" fillId="0" borderId="76" xfId="0" applyNumberFormat="1" applyFont="1" applyBorder="1" applyAlignment="1">
      <alignment horizontal="right" vertical="top" shrinkToFit="1"/>
    </xf>
    <xf numFmtId="1" fontId="3" fillId="5" borderId="23" xfId="0" applyNumberFormat="1" applyFont="1" applyFill="1" applyBorder="1" applyAlignment="1">
      <alignment horizontal="center" vertical="top" shrinkToFit="1"/>
    </xf>
    <xf numFmtId="0" fontId="0" fillId="5" borderId="19" xfId="0" applyFill="1" applyBorder="1" applyAlignment="1">
      <alignment horizontal="left" vertical="top" wrapText="1"/>
    </xf>
    <xf numFmtId="0" fontId="7" fillId="5" borderId="19" xfId="0" applyFont="1" applyFill="1" applyBorder="1" applyAlignment="1">
      <alignment horizontal="center" vertical="top" wrapText="1"/>
    </xf>
    <xf numFmtId="2" fontId="6" fillId="5" borderId="19" xfId="0" applyNumberFormat="1" applyFont="1" applyFill="1" applyBorder="1" applyAlignment="1">
      <alignment horizontal="right" vertical="top" shrinkToFit="1"/>
    </xf>
    <xf numFmtId="0" fontId="35" fillId="5" borderId="6" xfId="2" applyFont="1" applyFill="1" applyBorder="1" applyAlignment="1">
      <alignment horizontal="center"/>
    </xf>
    <xf numFmtId="0" fontId="35" fillId="5" borderId="7" xfId="2" applyFont="1" applyFill="1" applyBorder="1" applyAlignment="1">
      <alignment horizontal="center"/>
    </xf>
    <xf numFmtId="0" fontId="35" fillId="5" borderId="8" xfId="2" applyFont="1" applyFill="1" applyBorder="1" applyAlignment="1">
      <alignment horizontal="center"/>
    </xf>
    <xf numFmtId="0" fontId="29" fillId="0" borderId="0" xfId="2" applyFont="1" applyAlignment="1">
      <alignment horizontal="right" vertical="center"/>
    </xf>
    <xf numFmtId="0" fontId="31" fillId="0" borderId="0" xfId="2" applyFont="1" applyAlignment="1">
      <alignment horizontal="right" vertical="center"/>
    </xf>
    <xf numFmtId="0" fontId="33" fillId="0" borderId="0" xfId="2" applyFont="1" applyAlignment="1">
      <alignment horizontal="right" vertical="center"/>
    </xf>
    <xf numFmtId="0" fontId="34" fillId="0" borderId="0" xfId="2" applyFont="1" applyAlignment="1">
      <alignment horizontal="right" vertical="center"/>
    </xf>
    <xf numFmtId="0" fontId="34" fillId="0" borderId="46" xfId="2" applyFont="1" applyBorder="1" applyAlignment="1">
      <alignment horizontal="right" vertical="center" wrapText="1"/>
    </xf>
    <xf numFmtId="0" fontId="37" fillId="0" borderId="48" xfId="2" applyFont="1" applyBorder="1" applyAlignment="1">
      <alignment horizontal="center" vertical="center"/>
    </xf>
    <xf numFmtId="164" fontId="37" fillId="0" borderId="48" xfId="2" applyNumberFormat="1" applyFont="1" applyBorder="1" applyAlignment="1">
      <alignment horizontal="center" vertical="center" wrapText="1"/>
    </xf>
    <xf numFmtId="164" fontId="37" fillId="0" borderId="49" xfId="2" applyNumberFormat="1" applyFont="1" applyBorder="1" applyAlignment="1">
      <alignment horizontal="center" vertical="center" wrapText="1"/>
    </xf>
    <xf numFmtId="0" fontId="28" fillId="0" borderId="52" xfId="2" applyFont="1" applyBorder="1" applyAlignment="1">
      <alignment horizontal="center" vertical="center"/>
    </xf>
    <xf numFmtId="0" fontId="28" fillId="0" borderId="53" xfId="2" applyFont="1" applyBorder="1" applyAlignment="1">
      <alignment horizontal="center" vertical="center"/>
    </xf>
    <xf numFmtId="0" fontId="28" fillId="0" borderId="58" xfId="2" applyFont="1" applyBorder="1" applyAlignment="1">
      <alignment horizontal="center" vertical="center"/>
    </xf>
    <xf numFmtId="0" fontId="28" fillId="0" borderId="59" xfId="2" applyFont="1" applyBorder="1" applyAlignment="1">
      <alignment horizontal="center" vertical="center"/>
    </xf>
    <xf numFmtId="0" fontId="38" fillId="0" borderId="54" xfId="2" applyFont="1" applyBorder="1" applyAlignment="1">
      <alignment horizontal="center" vertical="center" wrapText="1"/>
    </xf>
    <xf numFmtId="0" fontId="38" fillId="0" borderId="60" xfId="2" applyFont="1" applyBorder="1" applyAlignment="1">
      <alignment horizontal="center" vertical="center" wrapText="1"/>
    </xf>
    <xf numFmtId="165" fontId="37" fillId="0" borderId="55" xfId="4" applyFont="1" applyBorder="1" applyAlignment="1">
      <alignment horizontal="center" vertical="center" wrapText="1"/>
    </xf>
    <xf numFmtId="165" fontId="37" fillId="0" borderId="61" xfId="4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8" fillId="2" borderId="12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left" vertical="top" wrapText="1" indent="3"/>
    </xf>
    <xf numFmtId="0" fontId="0" fillId="0" borderId="0" xfId="0" applyAlignment="1">
      <alignment horizontal="left" vertical="top" wrapText="1" indent="3"/>
    </xf>
    <xf numFmtId="0" fontId="0" fillId="0" borderId="9" xfId="0" applyBorder="1" applyAlignment="1">
      <alignment horizontal="left" vertical="top" wrapText="1" indent="3"/>
    </xf>
    <xf numFmtId="0" fontId="16" fillId="2" borderId="12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top" wrapText="1"/>
    </xf>
    <xf numFmtId="0" fontId="16" fillId="3" borderId="7" xfId="0" applyFont="1" applyFill="1" applyBorder="1" applyAlignment="1">
      <alignment horizontal="center" vertical="top" wrapText="1"/>
    </xf>
    <xf numFmtId="0" fontId="16" fillId="3" borderId="8" xfId="0" applyFont="1" applyFill="1" applyBorder="1" applyAlignment="1">
      <alignment horizontal="center" vertical="top" wrapText="1"/>
    </xf>
    <xf numFmtId="0" fontId="16" fillId="4" borderId="13" xfId="0" applyFont="1" applyFill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6" fillId="3" borderId="20" xfId="0" applyFont="1" applyFill="1" applyBorder="1" applyAlignment="1">
      <alignment horizontal="center" vertical="top" wrapText="1"/>
    </xf>
    <xf numFmtId="0" fontId="16" fillId="3" borderId="21" xfId="0" applyFont="1" applyFill="1" applyBorder="1" applyAlignment="1">
      <alignment horizontal="center" vertical="top" wrapText="1"/>
    </xf>
    <xf numFmtId="0" fontId="16" fillId="3" borderId="22" xfId="0" applyFont="1" applyFill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center" wrapText="1"/>
    </xf>
    <xf numFmtId="0" fontId="5" fillId="0" borderId="68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wrapText="1"/>
    </xf>
    <xf numFmtId="0" fontId="8" fillId="0" borderId="68" xfId="0" applyFont="1" applyBorder="1" applyAlignment="1">
      <alignment horizontal="center" wrapText="1"/>
    </xf>
    <xf numFmtId="0" fontId="0" fillId="0" borderId="16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72" xfId="0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top"/>
    </xf>
    <xf numFmtId="0" fontId="47" fillId="0" borderId="11" xfId="0" applyFont="1" applyBorder="1" applyAlignment="1">
      <alignment horizontal="left" vertical="top" wrapText="1"/>
    </xf>
  </cellXfs>
  <cellStyles count="6">
    <cellStyle name="Comma" xfId="1" builtinId="3"/>
    <cellStyle name="Comma 2" xfId="4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Style 1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519585</xdr:colOff>
      <xdr:row>6</xdr:row>
      <xdr:rowOff>160019</xdr:rowOff>
    </xdr:from>
    <xdr:ext cx="1743553" cy="45719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flipH="1">
          <a:off x="14167005" y="3985259"/>
          <a:ext cx="1743553" cy="45719"/>
        </a:xfrm>
        <a:custGeom>
          <a:avLst/>
          <a:gdLst/>
          <a:ahLst/>
          <a:cxnLst/>
          <a:rect l="0" t="0" r="0" b="0"/>
          <a:pathLst>
            <a:path w="2292350" h="12700">
              <a:moveTo>
                <a:pt x="0" y="12700"/>
              </a:moveTo>
              <a:lnTo>
                <a:pt x="2292350" y="12700"/>
              </a:lnTo>
              <a:lnTo>
                <a:pt x="2292350" y="0"/>
              </a:lnTo>
              <a:lnTo>
                <a:pt x="0" y="0"/>
              </a:lnTo>
              <a:lnTo>
                <a:pt x="0" y="1270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"/>
  <sheetViews>
    <sheetView zoomScaleNormal="100" workbookViewId="0">
      <selection activeCell="D12" sqref="D12"/>
    </sheetView>
  </sheetViews>
  <sheetFormatPr defaultColWidth="10.33203125" defaultRowHeight="15"/>
  <cols>
    <col min="1" max="1" width="10.33203125" style="103"/>
    <col min="2" max="2" width="57.83203125" style="103" customWidth="1"/>
    <col min="3" max="3" width="10.33203125" style="103"/>
    <col min="4" max="4" width="15.6640625" style="103" customWidth="1"/>
    <col min="5" max="5" width="17" style="103" bestFit="1" customWidth="1"/>
    <col min="6" max="6" width="15.6640625" style="154" customWidth="1"/>
    <col min="7" max="7" width="10.33203125" style="103"/>
    <col min="8" max="8" width="12.83203125" style="103" customWidth="1"/>
    <col min="9" max="16384" width="10.33203125" style="103"/>
  </cols>
  <sheetData>
    <row r="1" spans="1:6" s="85" customFormat="1" ht="36.75">
      <c r="A1" s="269" t="s">
        <v>220</v>
      </c>
      <c r="B1" s="269"/>
      <c r="C1" s="269"/>
      <c r="D1" s="269"/>
      <c r="E1" s="269"/>
      <c r="F1" s="269"/>
    </row>
    <row r="2" spans="1:6" s="86" customFormat="1" ht="15.75">
      <c r="A2" s="270" t="s">
        <v>221</v>
      </c>
      <c r="B2" s="270"/>
      <c r="C2" s="270"/>
      <c r="D2" s="270"/>
      <c r="E2" s="270"/>
      <c r="F2" s="270"/>
    </row>
    <row r="3" spans="1:6" s="87" customFormat="1" ht="12.75">
      <c r="A3" s="271" t="s">
        <v>222</v>
      </c>
      <c r="B3" s="271"/>
      <c r="C3" s="271"/>
      <c r="D3" s="271"/>
      <c r="E3" s="271"/>
      <c r="F3" s="271"/>
    </row>
    <row r="4" spans="1:6" s="87" customFormat="1" ht="12.75">
      <c r="A4" s="272" t="s">
        <v>223</v>
      </c>
      <c r="B4" s="272"/>
      <c r="C4" s="272"/>
      <c r="D4" s="272"/>
      <c r="E4" s="272"/>
      <c r="F4" s="272"/>
    </row>
    <row r="5" spans="1:6" s="87" customFormat="1" ht="31.9" customHeight="1" thickBot="1">
      <c r="A5" s="273" t="s">
        <v>224</v>
      </c>
      <c r="B5" s="273"/>
      <c r="C5" s="273"/>
      <c r="D5" s="273"/>
      <c r="E5" s="273"/>
      <c r="F5" s="273"/>
    </row>
    <row r="6" spans="1:6" s="88" customFormat="1" ht="19.5" thickBot="1">
      <c r="A6" s="266" t="s">
        <v>225</v>
      </c>
      <c r="B6" s="267"/>
      <c r="C6" s="267"/>
      <c r="D6" s="267"/>
      <c r="E6" s="267"/>
      <c r="F6" s="268"/>
    </row>
    <row r="7" spans="1:6" s="91" customFormat="1">
      <c r="A7" s="89" t="s">
        <v>226</v>
      </c>
      <c r="B7" s="90" t="s">
        <v>227</v>
      </c>
      <c r="C7" s="274" t="s">
        <v>228</v>
      </c>
      <c r="D7" s="274"/>
      <c r="E7" s="275">
        <v>45428</v>
      </c>
      <c r="F7" s="276"/>
    </row>
    <row r="8" spans="1:6" s="91" customFormat="1">
      <c r="A8" s="92"/>
      <c r="B8" s="93"/>
      <c r="C8" s="277"/>
      <c r="D8" s="278"/>
      <c r="E8" s="281"/>
      <c r="F8" s="283" t="s">
        <v>302</v>
      </c>
    </row>
    <row r="9" spans="1:6" s="91" customFormat="1" ht="15.75" thickBot="1">
      <c r="A9" s="94"/>
      <c r="B9" s="95" t="s">
        <v>229</v>
      </c>
      <c r="C9" s="279"/>
      <c r="D9" s="280"/>
      <c r="E9" s="282"/>
      <c r="F9" s="284"/>
    </row>
    <row r="10" spans="1:6" s="99" customFormat="1" ht="15.75" thickBot="1">
      <c r="A10" s="96" t="s">
        <v>230</v>
      </c>
      <c r="B10" s="97" t="s">
        <v>231</v>
      </c>
      <c r="C10" s="97" t="s">
        <v>232</v>
      </c>
      <c r="D10" s="97" t="s">
        <v>233</v>
      </c>
      <c r="E10" s="97" t="s">
        <v>234</v>
      </c>
      <c r="F10" s="98" t="s">
        <v>235</v>
      </c>
    </row>
    <row r="11" spans="1:6">
      <c r="A11" s="100"/>
      <c r="B11" s="101"/>
      <c r="C11" s="101"/>
      <c r="D11" s="101"/>
      <c r="E11" s="101"/>
      <c r="F11" s="102"/>
    </row>
    <row r="12" spans="1:6" ht="33" customHeight="1">
      <c r="A12" s="104">
        <v>1</v>
      </c>
      <c r="B12" s="105" t="s">
        <v>248</v>
      </c>
      <c r="C12" s="106" t="s">
        <v>236</v>
      </c>
      <c r="D12" s="107">
        <f>Summary!D7</f>
        <v>412312.45713</v>
      </c>
      <c r="E12" s="108">
        <f>Summary!F7</f>
        <v>916244.03346999991</v>
      </c>
      <c r="F12" s="109">
        <f>E12-D12</f>
        <v>503931.57633999991</v>
      </c>
    </row>
    <row r="13" spans="1:6" ht="33" customHeight="1">
      <c r="A13" s="104"/>
      <c r="B13" s="110"/>
      <c r="C13" s="106"/>
      <c r="D13" s="107"/>
      <c r="E13" s="108"/>
      <c r="F13" s="109"/>
    </row>
    <row r="14" spans="1:6">
      <c r="A14" s="104"/>
      <c r="B14" s="110"/>
      <c r="C14" s="106"/>
      <c r="D14" s="107"/>
      <c r="E14" s="108"/>
      <c r="F14" s="109"/>
    </row>
    <row r="15" spans="1:6">
      <c r="A15" s="104"/>
      <c r="B15" s="110"/>
      <c r="C15" s="111"/>
      <c r="D15" s="111"/>
      <c r="E15" s="111"/>
      <c r="F15" s="112"/>
    </row>
    <row r="16" spans="1:6">
      <c r="A16" s="113"/>
      <c r="B16" s="114"/>
      <c r="C16" s="106"/>
      <c r="D16" s="107"/>
      <c r="E16" s="108"/>
      <c r="F16" s="109"/>
    </row>
    <row r="17" spans="1:8">
      <c r="A17" s="113"/>
      <c r="B17" s="115"/>
      <c r="C17" s="106"/>
      <c r="D17" s="106"/>
      <c r="E17" s="108"/>
      <c r="F17" s="109"/>
    </row>
    <row r="18" spans="1:8">
      <c r="A18" s="113"/>
      <c r="B18" s="114"/>
      <c r="C18" s="106"/>
      <c r="D18" s="107"/>
      <c r="E18" s="108"/>
      <c r="F18" s="109"/>
    </row>
    <row r="19" spans="1:8">
      <c r="A19" s="113"/>
      <c r="B19" s="116"/>
      <c r="C19" s="117"/>
      <c r="D19" s="117"/>
      <c r="E19" s="118"/>
      <c r="F19" s="119"/>
    </row>
    <row r="20" spans="1:8">
      <c r="A20" s="120"/>
      <c r="B20" s="121"/>
      <c r="C20" s="121"/>
      <c r="D20" s="121"/>
      <c r="E20" s="121"/>
      <c r="F20" s="122"/>
    </row>
    <row r="21" spans="1:8">
      <c r="A21" s="120"/>
      <c r="B21" s="123"/>
      <c r="C21" s="121"/>
      <c r="D21" s="121"/>
      <c r="E21" s="121"/>
      <c r="F21" s="122"/>
    </row>
    <row r="22" spans="1:8" s="128" customFormat="1">
      <c r="A22" s="124"/>
      <c r="B22" s="125"/>
      <c r="C22" s="125"/>
      <c r="D22" s="125"/>
      <c r="E22" s="126"/>
      <c r="F22" s="127"/>
      <c r="H22" s="129"/>
    </row>
    <row r="23" spans="1:8" ht="15.75" thickBot="1">
      <c r="A23" s="130"/>
      <c r="B23" s="131"/>
      <c r="C23" s="131"/>
      <c r="D23" s="131"/>
      <c r="E23" s="132"/>
      <c r="F23" s="133"/>
    </row>
    <row r="24" spans="1:8">
      <c r="A24" s="134"/>
      <c r="B24" s="135"/>
      <c r="C24" s="135"/>
      <c r="D24" s="135"/>
      <c r="E24" s="136"/>
      <c r="F24" s="137"/>
    </row>
    <row r="25" spans="1:8" s="128" customFormat="1">
      <c r="A25" s="138"/>
      <c r="B25" s="139" t="s">
        <v>237</v>
      </c>
      <c r="C25" s="140"/>
      <c r="D25" s="141">
        <f>SUM(D12:D24)</f>
        <v>412312.45713</v>
      </c>
      <c r="E25" s="141">
        <f>SUM(E12:E24)</f>
        <v>916244.03346999991</v>
      </c>
      <c r="F25" s="142">
        <f>SUM(F12:F24)</f>
        <v>503931.57633999991</v>
      </c>
    </row>
    <row r="26" spans="1:8">
      <c r="A26" s="143"/>
      <c r="B26" s="144" t="s">
        <v>238</v>
      </c>
      <c r="C26" s="145"/>
      <c r="D26" s="146">
        <f>D25*18%</f>
        <v>74216.242283400003</v>
      </c>
      <c r="E26" s="146">
        <f>E25*18%</f>
        <v>164923.92602459999</v>
      </c>
      <c r="F26" s="147">
        <f>F25*18%</f>
        <v>90707.683741199988</v>
      </c>
    </row>
    <row r="27" spans="1:8" s="128" customFormat="1">
      <c r="A27" s="138"/>
      <c r="B27" s="139" t="s">
        <v>239</v>
      </c>
      <c r="C27" s="140"/>
      <c r="D27" s="141">
        <f>SUM(D25:D26)</f>
        <v>486528.69941340003</v>
      </c>
      <c r="E27" s="141">
        <f>SUM(E25:E26)</f>
        <v>1081167.9594945998</v>
      </c>
      <c r="F27" s="142">
        <f>SUM(F25:F26)</f>
        <v>594639.26008119993</v>
      </c>
    </row>
    <row r="28" spans="1:8" s="128" customFormat="1" ht="15.75" thickBot="1">
      <c r="A28" s="148"/>
      <c r="B28" s="149" t="s">
        <v>240</v>
      </c>
      <c r="C28" s="150"/>
      <c r="D28" s="151"/>
      <c r="E28" s="151"/>
      <c r="F28" s="152">
        <f>F27</f>
        <v>594639.26008119993</v>
      </c>
    </row>
    <row r="30" spans="1:8">
      <c r="B30" s="153" t="s">
        <v>241</v>
      </c>
    </row>
    <row r="31" spans="1:8">
      <c r="B31" s="103" t="s">
        <v>242</v>
      </c>
    </row>
    <row r="33" spans="1:2">
      <c r="B33" s="128" t="s">
        <v>243</v>
      </c>
    </row>
    <row r="34" spans="1:2">
      <c r="B34" s="103" t="s">
        <v>244</v>
      </c>
    </row>
    <row r="36" spans="1:2">
      <c r="B36" s="155" t="s">
        <v>245</v>
      </c>
    </row>
    <row r="39" spans="1:2">
      <c r="A39" s="103" t="s">
        <v>246</v>
      </c>
    </row>
    <row r="42" spans="1:2">
      <c r="A42" s="103" t="s">
        <v>247</v>
      </c>
    </row>
  </sheetData>
  <mergeCells count="11">
    <mergeCell ref="C7:D7"/>
    <mergeCell ref="E7:F7"/>
    <mergeCell ref="C8:D9"/>
    <mergeCell ref="E8:E9"/>
    <mergeCell ref="F8:F9"/>
    <mergeCell ref="A6:F6"/>
    <mergeCell ref="A1:F1"/>
    <mergeCell ref="A2:F2"/>
    <mergeCell ref="A3:F3"/>
    <mergeCell ref="A4:F4"/>
    <mergeCell ref="A5:F5"/>
  </mergeCells>
  <pageMargins left="0.75" right="0.75" top="1" bottom="1" header="0.5" footer="0.5"/>
  <pageSetup scale="7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4"/>
  <sheetViews>
    <sheetView tabSelected="1" zoomScale="110" zoomScaleNormal="110" workbookViewId="0">
      <selection activeCell="K5" sqref="K5"/>
    </sheetView>
  </sheetViews>
  <sheetFormatPr defaultRowHeight="12.75"/>
  <cols>
    <col min="1" max="1" width="7.5" customWidth="1"/>
    <col min="2" max="2" width="18.6640625" customWidth="1"/>
    <col min="3" max="6" width="14.5" customWidth="1"/>
    <col min="7" max="7" width="8.83203125" customWidth="1"/>
    <col min="8" max="8" width="9.83203125" bestFit="1" customWidth="1"/>
  </cols>
  <sheetData>
    <row r="1" spans="1:9" ht="22.9" customHeight="1">
      <c r="A1" s="73" t="s">
        <v>0</v>
      </c>
      <c r="B1" s="74" t="s">
        <v>1</v>
      </c>
      <c r="C1" s="75" t="s">
        <v>208</v>
      </c>
      <c r="D1" s="75" t="s">
        <v>147</v>
      </c>
      <c r="E1" s="75" t="s">
        <v>148</v>
      </c>
      <c r="F1" s="75" t="s">
        <v>149</v>
      </c>
      <c r="G1" s="318" t="s">
        <v>173</v>
      </c>
    </row>
    <row r="2" spans="1:9" ht="58.5" customHeight="1">
      <c r="A2" s="30">
        <v>1</v>
      </c>
      <c r="B2" s="22" t="s">
        <v>2</v>
      </c>
      <c r="C2" s="72">
        <f>Abstract!F48</f>
        <v>1261930</v>
      </c>
      <c r="D2" s="72">
        <f>Abstract!J48</f>
        <v>374867.80712999997</v>
      </c>
      <c r="E2" s="72">
        <f>F2-D2</f>
        <v>226351.57633999991</v>
      </c>
      <c r="F2" s="72">
        <f>Abstract!L48</f>
        <v>601219.38346999988</v>
      </c>
      <c r="G2" s="76"/>
    </row>
    <row r="3" spans="1:9" ht="46.9" customHeight="1">
      <c r="A3" s="30">
        <v>2</v>
      </c>
      <c r="B3" s="22" t="s">
        <v>3</v>
      </c>
      <c r="C3" s="72">
        <f>Abstract!F61</f>
        <v>64550</v>
      </c>
      <c r="D3" s="72">
        <f>Abstract!J61</f>
        <v>37444.65</v>
      </c>
      <c r="E3" s="72">
        <f>F3-D3</f>
        <v>0</v>
      </c>
      <c r="F3" s="72">
        <f>Abstract!L61</f>
        <v>37444.65</v>
      </c>
      <c r="G3" s="76"/>
    </row>
    <row r="4" spans="1:9" ht="58.5" customHeight="1">
      <c r="A4" s="30">
        <v>3</v>
      </c>
      <c r="B4" s="22" t="s">
        <v>4</v>
      </c>
      <c r="C4" s="72">
        <f>Abstract!F65</f>
        <v>115000</v>
      </c>
      <c r="D4" s="72"/>
      <c r="E4" s="72">
        <f>F4-D4</f>
        <v>115000</v>
      </c>
      <c r="F4" s="72">
        <f>Abstract!L65</f>
        <v>115000</v>
      </c>
      <c r="G4" s="76"/>
    </row>
    <row r="5" spans="1:9" ht="58.5" customHeight="1">
      <c r="A5" s="30">
        <v>4</v>
      </c>
      <c r="B5" s="22" t="s">
        <v>5</v>
      </c>
      <c r="C5" s="72">
        <f>Abstract!F90</f>
        <v>291650</v>
      </c>
      <c r="D5" s="72"/>
      <c r="E5" s="72"/>
      <c r="F5" s="72"/>
      <c r="G5" s="76"/>
    </row>
    <row r="6" spans="1:9" ht="57.4" customHeight="1" thickBot="1">
      <c r="A6" s="77">
        <v>5</v>
      </c>
      <c r="B6" s="78" t="s">
        <v>6</v>
      </c>
      <c r="C6" s="79">
        <f>Abstract!F134</f>
        <v>613360</v>
      </c>
      <c r="D6" s="79"/>
      <c r="E6" s="72">
        <f>F6-D6</f>
        <v>162580</v>
      </c>
      <c r="F6" s="79">
        <f>Abstract!L134</f>
        <v>162580</v>
      </c>
      <c r="G6" s="80"/>
    </row>
    <row r="7" spans="1:9" ht="19.899999999999999" customHeight="1">
      <c r="A7" s="198"/>
      <c r="B7" s="199" t="s">
        <v>261</v>
      </c>
      <c r="C7" s="200">
        <f>SUM(C2:C6)</f>
        <v>2346490</v>
      </c>
      <c r="D7" s="200">
        <f>SUM(D2:D6)</f>
        <v>412312.45713</v>
      </c>
      <c r="E7" s="200">
        <f>SUM(E2:E6)</f>
        <v>503931.57633999991</v>
      </c>
      <c r="F7" s="200">
        <f>SUM(F2:F6)</f>
        <v>916244.03346999991</v>
      </c>
      <c r="G7" s="201"/>
      <c r="I7" t="s">
        <v>228</v>
      </c>
    </row>
    <row r="8" spans="1:9" ht="20.45" customHeight="1">
      <c r="A8" s="202"/>
      <c r="B8" s="196" t="s">
        <v>262</v>
      </c>
      <c r="C8" s="196">
        <f>((C2+C3+C5+C6)*0.18+(C4*0.28))</f>
        <v>433868.2</v>
      </c>
      <c r="D8" s="197">
        <f>D7*18%</f>
        <v>74216.242283400003</v>
      </c>
      <c r="E8" s="197">
        <f>E7*18%</f>
        <v>90707.683741199988</v>
      </c>
      <c r="F8" s="197">
        <f>F7*18%</f>
        <v>164923.92602459999</v>
      </c>
      <c r="G8" s="76"/>
    </row>
    <row r="9" spans="1:9" ht="22.15" customHeight="1" thickBot="1">
      <c r="A9" s="203"/>
      <c r="B9" s="204" t="s">
        <v>263</v>
      </c>
      <c r="C9" s="205">
        <f>C7+C8</f>
        <v>2780358.2</v>
      </c>
      <c r="D9" s="205">
        <f>SUM(D7:D8)</f>
        <v>486528.69941340003</v>
      </c>
      <c r="E9" s="205">
        <f>SUM(E7:E8)</f>
        <v>594639.26008119993</v>
      </c>
      <c r="F9" s="205">
        <f>SUM(F7:F8)</f>
        <v>1081167.9594945998</v>
      </c>
      <c r="G9" s="206"/>
    </row>
    <row r="14" spans="1:9">
      <c r="H14" s="83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34"/>
  <sheetViews>
    <sheetView zoomScale="93" workbookViewId="0">
      <pane ySplit="3" topLeftCell="A14" activePane="bottomLeft" state="frozen"/>
      <selection pane="bottomLeft" activeCell="I10" sqref="I10"/>
    </sheetView>
  </sheetViews>
  <sheetFormatPr defaultRowHeight="12.75"/>
  <cols>
    <col min="1" max="1" width="10.5" customWidth="1"/>
    <col min="2" max="2" width="56.6640625" customWidth="1"/>
    <col min="3" max="3" width="6.1640625" customWidth="1"/>
    <col min="4" max="4" width="6.5" customWidth="1"/>
    <col min="5" max="5" width="8.83203125" customWidth="1"/>
    <col min="6" max="6" width="12.1640625" bestFit="1" customWidth="1"/>
    <col min="7" max="13" width="12.1640625" customWidth="1"/>
    <col min="14" max="14" width="15" customWidth="1"/>
    <col min="15" max="15" width="11.1640625" bestFit="1" customWidth="1"/>
  </cols>
  <sheetData>
    <row r="1" spans="1:14" ht="13.5" thickBot="1">
      <c r="A1" s="285" t="s">
        <v>157</v>
      </c>
      <c r="B1" s="286"/>
      <c r="C1" s="286"/>
      <c r="D1" s="286"/>
      <c r="E1" s="286"/>
      <c r="F1" s="286"/>
      <c r="G1" s="286"/>
      <c r="H1" s="286"/>
      <c r="I1" s="286"/>
      <c r="J1" s="286"/>
      <c r="K1" s="286"/>
      <c r="L1" s="286"/>
      <c r="M1" s="286"/>
      <c r="N1" s="287"/>
    </row>
    <row r="2" spans="1:14" s="21" customFormat="1" ht="21.6" customHeight="1">
      <c r="A2" s="313" t="s">
        <v>7</v>
      </c>
      <c r="B2" s="311" t="s">
        <v>8</v>
      </c>
      <c r="C2" s="307" t="s">
        <v>9</v>
      </c>
      <c r="D2" s="309" t="s">
        <v>150</v>
      </c>
      <c r="E2" s="309" t="s">
        <v>151</v>
      </c>
      <c r="F2" s="168"/>
      <c r="G2" s="315" t="s">
        <v>152</v>
      </c>
      <c r="H2" s="316"/>
      <c r="I2" s="317"/>
      <c r="J2" s="315" t="s">
        <v>156</v>
      </c>
      <c r="K2" s="316"/>
      <c r="L2" s="317"/>
      <c r="M2" s="170"/>
      <c r="N2" s="302" t="s">
        <v>10</v>
      </c>
    </row>
    <row r="3" spans="1:14" s="21" customFormat="1" ht="23.25" thickBot="1">
      <c r="A3" s="314"/>
      <c r="B3" s="312"/>
      <c r="C3" s="308"/>
      <c r="D3" s="310"/>
      <c r="E3" s="310"/>
      <c r="F3" s="169" t="s">
        <v>251</v>
      </c>
      <c r="G3" s="174" t="s">
        <v>153</v>
      </c>
      <c r="H3" s="174" t="s">
        <v>154</v>
      </c>
      <c r="I3" s="174" t="s">
        <v>155</v>
      </c>
      <c r="J3" s="174" t="s">
        <v>153</v>
      </c>
      <c r="K3" s="174" t="s">
        <v>154</v>
      </c>
      <c r="L3" s="175" t="s">
        <v>155</v>
      </c>
      <c r="M3" s="176" t="s">
        <v>252</v>
      </c>
      <c r="N3" s="303"/>
    </row>
    <row r="4" spans="1:14" ht="13.5" thickBot="1">
      <c r="A4" s="294" t="s">
        <v>162</v>
      </c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295"/>
      <c r="M4" s="295"/>
      <c r="N4" s="296"/>
    </row>
    <row r="5" spans="1:14" ht="216">
      <c r="A5" s="11">
        <v>1</v>
      </c>
      <c r="B5" s="1" t="s">
        <v>11</v>
      </c>
      <c r="C5" s="1"/>
      <c r="D5" s="4"/>
      <c r="E5" s="81"/>
      <c r="F5" s="81"/>
      <c r="G5" s="4"/>
      <c r="H5" s="4"/>
      <c r="I5" s="4"/>
      <c r="J5" s="4"/>
      <c r="K5" s="4"/>
      <c r="L5" s="4"/>
      <c r="M5" s="9"/>
      <c r="N5" s="12"/>
    </row>
    <row r="6" spans="1:14" ht="27">
      <c r="A6" s="11">
        <v>2</v>
      </c>
      <c r="B6" s="1" t="s">
        <v>12</v>
      </c>
      <c r="C6" s="1"/>
      <c r="D6" s="4"/>
      <c r="E6" s="4"/>
      <c r="F6" s="4"/>
      <c r="G6" s="4"/>
      <c r="H6" s="4"/>
      <c r="I6" s="4"/>
      <c r="J6" s="4"/>
      <c r="K6" s="4"/>
      <c r="L6" s="4"/>
      <c r="M6" s="9"/>
      <c r="N6" s="12"/>
    </row>
    <row r="7" spans="1:14" ht="135">
      <c r="A7" s="11">
        <v>3</v>
      </c>
      <c r="B7" s="1" t="s">
        <v>205</v>
      </c>
      <c r="C7" s="5" t="s">
        <v>14</v>
      </c>
      <c r="D7" s="4">
        <v>440</v>
      </c>
      <c r="E7" s="4">
        <v>150</v>
      </c>
      <c r="F7" s="4">
        <f>E7*D7</f>
        <v>66000</v>
      </c>
      <c r="G7" s="4">
        <v>299.72627099999994</v>
      </c>
      <c r="H7" s="4">
        <f>I7-G7</f>
        <v>0</v>
      </c>
      <c r="I7" s="4">
        <f>'MB Sheet'!I16</f>
        <v>299.72627099999994</v>
      </c>
      <c r="J7" s="4">
        <f>G7*E7</f>
        <v>44958.94064999999</v>
      </c>
      <c r="K7" s="4">
        <f>L7-J7</f>
        <v>0</v>
      </c>
      <c r="L7" s="4">
        <f>I7*E7</f>
        <v>44958.94064999999</v>
      </c>
      <c r="M7" s="9">
        <f>I7-D7</f>
        <v>-140.27372900000006</v>
      </c>
      <c r="N7" s="12"/>
    </row>
    <row r="8" spans="1:14" ht="30" customHeight="1">
      <c r="A8" s="11">
        <v>4</v>
      </c>
      <c r="B8" s="1" t="s">
        <v>15</v>
      </c>
      <c r="C8" s="5" t="s">
        <v>16</v>
      </c>
      <c r="D8" s="4">
        <v>200</v>
      </c>
      <c r="E8" s="4">
        <v>180</v>
      </c>
      <c r="F8" s="4">
        <f t="shared" ref="F8:F39" si="0">E8*D8</f>
        <v>36000</v>
      </c>
      <c r="G8" s="4">
        <v>200</v>
      </c>
      <c r="H8" s="4">
        <f>I8-G8</f>
        <v>0</v>
      </c>
      <c r="I8" s="4">
        <f>'MB Sheet'!I33</f>
        <v>200</v>
      </c>
      <c r="J8" s="4">
        <f>G8*E8</f>
        <v>36000</v>
      </c>
      <c r="K8" s="4">
        <f>L8-J8</f>
        <v>0</v>
      </c>
      <c r="L8" s="4">
        <f>I8*E8</f>
        <v>36000</v>
      </c>
      <c r="M8" s="9">
        <f t="shared" ref="M8:M47" si="1">I8-D8</f>
        <v>0</v>
      </c>
      <c r="N8" s="12"/>
    </row>
    <row r="9" spans="1:14" ht="72">
      <c r="A9" s="11">
        <v>5</v>
      </c>
      <c r="B9" s="1" t="s">
        <v>17</v>
      </c>
      <c r="C9" s="5" t="s">
        <v>18</v>
      </c>
      <c r="D9" s="4">
        <v>130</v>
      </c>
      <c r="E9" s="4">
        <v>270</v>
      </c>
      <c r="F9" s="4">
        <f t="shared" si="0"/>
        <v>35100</v>
      </c>
      <c r="G9" s="4"/>
      <c r="H9" s="4">
        <f>I9-G9</f>
        <v>123.554574</v>
      </c>
      <c r="I9" s="4">
        <f>'MB Sheet'!I44</f>
        <v>123.554574</v>
      </c>
      <c r="J9" s="4"/>
      <c r="K9" s="4">
        <f>L9-J9</f>
        <v>33359.734980000001</v>
      </c>
      <c r="L9" s="4">
        <f>I9*E9</f>
        <v>33359.734980000001</v>
      </c>
      <c r="M9" s="9">
        <f t="shared" si="1"/>
        <v>-6.4454259999999977</v>
      </c>
      <c r="N9" s="12"/>
    </row>
    <row r="10" spans="1:14" ht="45">
      <c r="A10" s="11">
        <v>6</v>
      </c>
      <c r="B10" s="1" t="s">
        <v>19</v>
      </c>
      <c r="C10" s="5" t="s">
        <v>14</v>
      </c>
      <c r="D10" s="4">
        <v>60</v>
      </c>
      <c r="E10" s="6">
        <v>2950</v>
      </c>
      <c r="F10" s="4">
        <f t="shared" si="0"/>
        <v>177000</v>
      </c>
      <c r="G10" s="6"/>
      <c r="H10" s="6"/>
      <c r="I10" s="6"/>
      <c r="J10" s="6"/>
      <c r="K10" s="6"/>
      <c r="L10" s="6"/>
      <c r="M10" s="9">
        <f t="shared" si="1"/>
        <v>-60</v>
      </c>
      <c r="N10" s="12" t="s">
        <v>20</v>
      </c>
    </row>
    <row r="11" spans="1:14" ht="90">
      <c r="A11" s="11">
        <v>7</v>
      </c>
      <c r="B11" s="1" t="s">
        <v>21</v>
      </c>
      <c r="C11" s="5" t="s">
        <v>16</v>
      </c>
      <c r="D11" s="4">
        <v>30</v>
      </c>
      <c r="E11" s="4">
        <v>350</v>
      </c>
      <c r="F11" s="4">
        <f t="shared" si="0"/>
        <v>10500</v>
      </c>
      <c r="G11" s="4"/>
      <c r="H11" s="4">
        <f>I11-G11</f>
        <v>24.63</v>
      </c>
      <c r="I11" s="4">
        <f>'MB Sheet'!I53</f>
        <v>24.63</v>
      </c>
      <c r="J11" s="4"/>
      <c r="K11" s="4">
        <f>L11-J11</f>
        <v>8620.5</v>
      </c>
      <c r="L11" s="4">
        <f>I11*E11</f>
        <v>8620.5</v>
      </c>
      <c r="M11" s="9">
        <f t="shared" si="1"/>
        <v>-5.370000000000001</v>
      </c>
      <c r="N11" s="12"/>
    </row>
    <row r="12" spans="1:14" ht="21.6" customHeight="1">
      <c r="A12" s="11">
        <v>8</v>
      </c>
      <c r="B12" s="1" t="s">
        <v>22</v>
      </c>
      <c r="C12" s="5" t="s">
        <v>23</v>
      </c>
      <c r="D12" s="4">
        <v>20</v>
      </c>
      <c r="E12" s="4">
        <v>510</v>
      </c>
      <c r="F12" s="4">
        <f t="shared" si="0"/>
        <v>10200</v>
      </c>
      <c r="G12" s="4"/>
      <c r="H12" s="4"/>
      <c r="I12" s="4"/>
      <c r="J12" s="4"/>
      <c r="K12" s="4"/>
      <c r="L12" s="4"/>
      <c r="M12" s="9">
        <f t="shared" si="1"/>
        <v>-20</v>
      </c>
      <c r="N12" s="12"/>
    </row>
    <row r="13" spans="1:14" ht="99">
      <c r="A13" s="11">
        <v>9</v>
      </c>
      <c r="B13" s="1" t="s">
        <v>24</v>
      </c>
      <c r="C13" s="5" t="s">
        <v>23</v>
      </c>
      <c r="D13" s="4">
        <v>35</v>
      </c>
      <c r="E13" s="4">
        <v>180</v>
      </c>
      <c r="F13" s="4">
        <f t="shared" si="0"/>
        <v>6300</v>
      </c>
      <c r="G13" s="4">
        <v>27.302886000000001</v>
      </c>
      <c r="H13" s="4">
        <f>I13-G13</f>
        <v>0</v>
      </c>
      <c r="I13" s="4">
        <f>'MB Sheet'!I65</f>
        <v>27.302886000000001</v>
      </c>
      <c r="J13" s="4">
        <f>G13*E13</f>
        <v>4914.5194799999999</v>
      </c>
      <c r="K13" s="4">
        <f>L13-J13</f>
        <v>0</v>
      </c>
      <c r="L13" s="4">
        <f>I13*E13</f>
        <v>4914.5194799999999</v>
      </c>
      <c r="M13" s="9">
        <f t="shared" si="1"/>
        <v>-7.6971139999999991</v>
      </c>
      <c r="N13" s="12" t="s">
        <v>20</v>
      </c>
    </row>
    <row r="14" spans="1:14" ht="45">
      <c r="A14" s="11">
        <v>10</v>
      </c>
      <c r="B14" s="1" t="s">
        <v>25</v>
      </c>
      <c r="C14" s="5" t="s">
        <v>18</v>
      </c>
      <c r="D14" s="4">
        <v>32</v>
      </c>
      <c r="E14" s="6">
        <v>2950</v>
      </c>
      <c r="F14" s="4">
        <f t="shared" si="0"/>
        <v>94400</v>
      </c>
      <c r="G14" s="6"/>
      <c r="H14" s="6"/>
      <c r="I14" s="6"/>
      <c r="J14" s="6"/>
      <c r="K14" s="6"/>
      <c r="L14" s="6"/>
      <c r="M14" s="9">
        <f t="shared" si="1"/>
        <v>-32</v>
      </c>
      <c r="N14" s="319" t="s">
        <v>20</v>
      </c>
    </row>
    <row r="15" spans="1:14" ht="72">
      <c r="A15" s="11">
        <v>11</v>
      </c>
      <c r="B15" s="1" t="s">
        <v>17</v>
      </c>
      <c r="C15" s="5" t="s">
        <v>18</v>
      </c>
      <c r="D15" s="4">
        <v>50</v>
      </c>
      <c r="E15" s="4">
        <v>270</v>
      </c>
      <c r="F15" s="4">
        <f t="shared" si="0"/>
        <v>13500</v>
      </c>
      <c r="G15" s="4"/>
      <c r="H15" s="4">
        <f>I15-G15</f>
        <v>50</v>
      </c>
      <c r="I15" s="4">
        <f>'MB Sheet'!I76</f>
        <v>50</v>
      </c>
      <c r="J15" s="4"/>
      <c r="K15" s="4">
        <f>L15-J15</f>
        <v>13500</v>
      </c>
      <c r="L15" s="4">
        <f>I15*E15</f>
        <v>13500</v>
      </c>
      <c r="M15" s="9">
        <f t="shared" si="1"/>
        <v>0</v>
      </c>
      <c r="N15" s="12"/>
    </row>
    <row r="16" spans="1:14" ht="72">
      <c r="A16" s="11">
        <v>12</v>
      </c>
      <c r="B16" s="1" t="s">
        <v>26</v>
      </c>
      <c r="C16" s="5" t="s">
        <v>27</v>
      </c>
      <c r="D16" s="4">
        <v>10</v>
      </c>
      <c r="E16" s="4">
        <v>350</v>
      </c>
      <c r="F16" s="4">
        <f t="shared" si="0"/>
        <v>3500</v>
      </c>
      <c r="G16" s="4"/>
      <c r="H16" s="4">
        <f>I16-G16</f>
        <v>7.3889999999999993</v>
      </c>
      <c r="I16" s="4">
        <f>'MB Sheet'!I84</f>
        <v>7.3889999999999993</v>
      </c>
      <c r="J16" s="4"/>
      <c r="K16" s="4">
        <f>L16-J16</f>
        <v>2586.1499999999996</v>
      </c>
      <c r="L16" s="4">
        <f>I16*E16</f>
        <v>2586.1499999999996</v>
      </c>
      <c r="M16" s="9">
        <f t="shared" si="1"/>
        <v>-2.6110000000000007</v>
      </c>
      <c r="N16" s="12" t="s">
        <v>28</v>
      </c>
    </row>
    <row r="17" spans="1:14">
      <c r="A17" s="11">
        <v>13</v>
      </c>
      <c r="B17" s="1" t="s">
        <v>29</v>
      </c>
      <c r="C17" s="3"/>
      <c r="D17" s="4"/>
      <c r="E17" s="4"/>
      <c r="F17" s="4"/>
      <c r="G17" s="4"/>
      <c r="H17" s="4"/>
      <c r="I17" s="4"/>
      <c r="J17" s="4"/>
      <c r="K17" s="4"/>
      <c r="L17" s="4"/>
      <c r="M17" s="9">
        <f t="shared" si="1"/>
        <v>0</v>
      </c>
      <c r="N17" s="13"/>
    </row>
    <row r="18" spans="1:14" ht="46.15" customHeight="1">
      <c r="A18" s="11">
        <v>14</v>
      </c>
      <c r="B18" s="1" t="s">
        <v>30</v>
      </c>
      <c r="C18" s="5" t="s">
        <v>14</v>
      </c>
      <c r="D18" s="4">
        <v>20</v>
      </c>
      <c r="E18" s="4">
        <v>350</v>
      </c>
      <c r="F18" s="4">
        <f t="shared" si="0"/>
        <v>7000</v>
      </c>
      <c r="G18" s="4">
        <v>20</v>
      </c>
      <c r="H18" s="4">
        <f>I18-G18</f>
        <v>0</v>
      </c>
      <c r="I18" s="4">
        <f>'MB Sheet'!I95</f>
        <v>20</v>
      </c>
      <c r="J18" s="4">
        <f>G18*E18</f>
        <v>7000</v>
      </c>
      <c r="K18" s="4">
        <f>L18-J18</f>
        <v>0</v>
      </c>
      <c r="L18" s="4">
        <f>I18*E18</f>
        <v>7000</v>
      </c>
      <c r="M18" s="9">
        <f t="shared" si="1"/>
        <v>0</v>
      </c>
      <c r="N18" s="12"/>
    </row>
    <row r="19" spans="1:14" ht="63">
      <c r="A19" s="11">
        <v>15</v>
      </c>
      <c r="B19" s="1" t="s">
        <v>31</v>
      </c>
      <c r="C19" s="5" t="s">
        <v>14</v>
      </c>
      <c r="D19" s="4">
        <v>30</v>
      </c>
      <c r="E19" s="4">
        <v>510</v>
      </c>
      <c r="F19" s="4">
        <f t="shared" si="0"/>
        <v>15300</v>
      </c>
      <c r="G19" s="4"/>
      <c r="H19" s="4"/>
      <c r="I19" s="4"/>
      <c r="J19" s="4"/>
      <c r="K19" s="4"/>
      <c r="L19" s="4"/>
      <c r="M19" s="9">
        <f t="shared" si="1"/>
        <v>-30</v>
      </c>
      <c r="N19" s="12"/>
    </row>
    <row r="20" spans="1:14" ht="72">
      <c r="A20" s="11">
        <v>16</v>
      </c>
      <c r="B20" s="1" t="s">
        <v>32</v>
      </c>
      <c r="C20" s="2" t="s">
        <v>33</v>
      </c>
      <c r="D20" s="4">
        <v>18</v>
      </c>
      <c r="E20" s="4">
        <v>350</v>
      </c>
      <c r="F20" s="4">
        <f t="shared" si="0"/>
        <v>6300</v>
      </c>
      <c r="G20" s="4"/>
      <c r="H20" s="4">
        <f>I20-G20</f>
        <v>17.996320000000001</v>
      </c>
      <c r="I20" s="4">
        <f>'MB Sheet'!I105</f>
        <v>17.996320000000001</v>
      </c>
      <c r="J20" s="4"/>
      <c r="K20" s="4">
        <f>L20-J20</f>
        <v>6298.7120000000004</v>
      </c>
      <c r="L20" s="4">
        <f>I20*E20</f>
        <v>6298.7120000000004</v>
      </c>
      <c r="M20" s="9">
        <f t="shared" si="1"/>
        <v>-3.6799999999992394E-3</v>
      </c>
      <c r="N20" s="12"/>
    </row>
    <row r="21" spans="1:14">
      <c r="A21" s="11">
        <v>17</v>
      </c>
      <c r="B21" s="177" t="s">
        <v>195</v>
      </c>
      <c r="C21" s="3"/>
      <c r="D21" s="4"/>
      <c r="E21" s="4"/>
      <c r="F21" s="4"/>
      <c r="G21" s="4"/>
      <c r="H21" s="4"/>
      <c r="I21" s="4"/>
      <c r="J21" s="4"/>
      <c r="K21" s="4"/>
      <c r="L21" s="4"/>
      <c r="M21" s="9">
        <f t="shared" si="1"/>
        <v>0</v>
      </c>
      <c r="N21" s="13"/>
    </row>
    <row r="22" spans="1:14" ht="63">
      <c r="A22" s="11">
        <v>18</v>
      </c>
      <c r="B22" s="1" t="s">
        <v>35</v>
      </c>
      <c r="C22" s="5" t="s">
        <v>18</v>
      </c>
      <c r="D22" s="4">
        <v>360</v>
      </c>
      <c r="E22" s="4">
        <v>195</v>
      </c>
      <c r="F22" s="4">
        <f t="shared" si="0"/>
        <v>70200</v>
      </c>
      <c r="G22" s="4">
        <v>360</v>
      </c>
      <c r="H22" s="4">
        <f>I22-G22</f>
        <v>0</v>
      </c>
      <c r="I22" s="4">
        <f>'MB Sheet'!I117</f>
        <v>360</v>
      </c>
      <c r="J22" s="4">
        <f>G22*E22</f>
        <v>70200</v>
      </c>
      <c r="K22" s="4">
        <f>L22-J22</f>
        <v>0</v>
      </c>
      <c r="L22" s="4">
        <f>I22*E22</f>
        <v>70200</v>
      </c>
      <c r="M22" s="9">
        <f t="shared" si="1"/>
        <v>0</v>
      </c>
      <c r="N22" s="12"/>
    </row>
    <row r="23" spans="1:14" ht="72">
      <c r="A23" s="11">
        <v>19</v>
      </c>
      <c r="B23" s="1" t="s">
        <v>36</v>
      </c>
      <c r="C23" s="5" t="s">
        <v>23</v>
      </c>
      <c r="D23" s="4">
        <v>280</v>
      </c>
      <c r="E23" s="4">
        <v>270</v>
      </c>
      <c r="F23" s="4">
        <f t="shared" si="0"/>
        <v>75600</v>
      </c>
      <c r="G23" s="4"/>
      <c r="H23" s="4"/>
      <c r="I23" s="4"/>
      <c r="J23" s="4"/>
      <c r="K23" s="4"/>
      <c r="L23" s="4"/>
      <c r="M23" s="9">
        <f t="shared" si="1"/>
        <v>-280</v>
      </c>
      <c r="N23" s="12"/>
    </row>
    <row r="24" spans="1:14" ht="63">
      <c r="A24" s="11">
        <v>20</v>
      </c>
      <c r="B24" s="1" t="s">
        <v>37</v>
      </c>
      <c r="C24" s="1"/>
      <c r="D24" s="4">
        <v>0</v>
      </c>
      <c r="E24" s="4">
        <v>0</v>
      </c>
      <c r="F24" s="4">
        <f t="shared" si="0"/>
        <v>0</v>
      </c>
      <c r="G24" s="4"/>
      <c r="H24" s="4"/>
      <c r="I24" s="4"/>
      <c r="J24" s="4"/>
      <c r="K24" s="4"/>
      <c r="L24" s="4"/>
      <c r="M24" s="9">
        <f t="shared" si="1"/>
        <v>0</v>
      </c>
      <c r="N24" s="12"/>
    </row>
    <row r="25" spans="1:14" ht="72">
      <c r="A25" s="11">
        <v>21</v>
      </c>
      <c r="B25" s="1" t="s">
        <v>38</v>
      </c>
      <c r="C25" s="5" t="s">
        <v>18</v>
      </c>
      <c r="D25" s="4">
        <v>90</v>
      </c>
      <c r="E25" s="4">
        <v>270</v>
      </c>
      <c r="F25" s="4">
        <f t="shared" si="0"/>
        <v>24300</v>
      </c>
      <c r="G25" s="4"/>
      <c r="H25" s="4">
        <f>I25-G25</f>
        <v>89.991345599999974</v>
      </c>
      <c r="I25" s="4">
        <f>'MB Sheet'!I128</f>
        <v>89.991345599999974</v>
      </c>
      <c r="J25" s="4"/>
      <c r="K25" s="4">
        <f>L25-J25</f>
        <v>24297.663311999993</v>
      </c>
      <c r="L25" s="4">
        <f>I25*E25</f>
        <v>24297.663311999993</v>
      </c>
      <c r="M25" s="9">
        <f t="shared" si="1"/>
        <v>-8.6544000000259302E-3</v>
      </c>
      <c r="N25" s="12"/>
    </row>
    <row r="26" spans="1:14" ht="27">
      <c r="A26" s="11">
        <v>22</v>
      </c>
      <c r="B26" s="1" t="s">
        <v>39</v>
      </c>
      <c r="C26" s="5" t="s">
        <v>40</v>
      </c>
      <c r="D26" s="4">
        <v>90</v>
      </c>
      <c r="E26" s="4">
        <v>300</v>
      </c>
      <c r="F26" s="4">
        <f t="shared" si="0"/>
        <v>27000</v>
      </c>
      <c r="G26" s="4"/>
      <c r="H26" s="4">
        <f>I26-G26</f>
        <v>48.701719999999995</v>
      </c>
      <c r="I26" s="4">
        <f>'MB Sheet'!I137</f>
        <v>48.701719999999995</v>
      </c>
      <c r="J26" s="4"/>
      <c r="K26" s="4">
        <f>L26-J26</f>
        <v>14610.515999999998</v>
      </c>
      <c r="L26" s="4">
        <f>I26*E26</f>
        <v>14610.515999999998</v>
      </c>
      <c r="M26" s="9">
        <f t="shared" si="1"/>
        <v>-41.298280000000005</v>
      </c>
      <c r="N26" s="12"/>
    </row>
    <row r="27" spans="1:14">
      <c r="A27" s="11">
        <v>23</v>
      </c>
      <c r="B27" s="1" t="s">
        <v>41</v>
      </c>
      <c r="C27" s="3"/>
      <c r="D27" s="4"/>
      <c r="E27" s="4"/>
      <c r="F27" s="4"/>
      <c r="G27" s="4"/>
      <c r="H27" s="4"/>
      <c r="I27" s="4"/>
      <c r="J27" s="4"/>
      <c r="K27" s="4"/>
      <c r="L27" s="4"/>
      <c r="M27" s="9">
        <f t="shared" si="1"/>
        <v>0</v>
      </c>
      <c r="N27" s="13"/>
    </row>
    <row r="28" spans="1:14" ht="171">
      <c r="A28" s="11">
        <v>24</v>
      </c>
      <c r="B28" s="1" t="s">
        <v>42</v>
      </c>
      <c r="C28" s="5" t="s">
        <v>18</v>
      </c>
      <c r="D28" s="4">
        <v>355</v>
      </c>
      <c r="E28" s="4">
        <v>185</v>
      </c>
      <c r="F28" s="4">
        <f t="shared" si="0"/>
        <v>65675</v>
      </c>
      <c r="G28" s="4">
        <v>355</v>
      </c>
      <c r="H28" s="4">
        <f>I28-G28</f>
        <v>0</v>
      </c>
      <c r="I28" s="4">
        <f>'MB Sheet'!I153</f>
        <v>355</v>
      </c>
      <c r="J28" s="4">
        <f>G28*E28</f>
        <v>65675</v>
      </c>
      <c r="K28" s="4">
        <f>L28-J28</f>
        <v>0</v>
      </c>
      <c r="L28" s="4">
        <f>I28*E28</f>
        <v>65675</v>
      </c>
      <c r="M28" s="9">
        <f t="shared" si="1"/>
        <v>0</v>
      </c>
      <c r="N28" s="12"/>
    </row>
    <row r="29" spans="1:14" ht="36">
      <c r="A29" s="11">
        <v>25</v>
      </c>
      <c r="B29" s="1" t="s">
        <v>43</v>
      </c>
      <c r="C29" s="5" t="s">
        <v>23</v>
      </c>
      <c r="D29" s="4">
        <v>500</v>
      </c>
      <c r="E29" s="4">
        <v>400</v>
      </c>
      <c r="F29" s="4">
        <f t="shared" si="0"/>
        <v>200000</v>
      </c>
      <c r="G29" s="4">
        <v>194.47857000000002</v>
      </c>
      <c r="H29" s="4">
        <f>I29-G29</f>
        <v>236.91563999999997</v>
      </c>
      <c r="I29" s="4">
        <f>'MB Sheet'!I166</f>
        <v>431.39420999999999</v>
      </c>
      <c r="J29" s="4">
        <f>G29*E29</f>
        <v>77791.428000000014</v>
      </c>
      <c r="K29" s="4">
        <f>L29-J29</f>
        <v>94766.255999999994</v>
      </c>
      <c r="L29" s="4">
        <f>I29*E29</f>
        <v>172557.68400000001</v>
      </c>
      <c r="M29" s="9">
        <f t="shared" si="1"/>
        <v>-68.605790000000013</v>
      </c>
      <c r="N29" s="12"/>
    </row>
    <row r="30" spans="1:14">
      <c r="A30" s="11">
        <v>26</v>
      </c>
      <c r="B30" s="1" t="s">
        <v>44</v>
      </c>
      <c r="C30" s="5" t="s">
        <v>18</v>
      </c>
      <c r="D30" s="4">
        <v>310</v>
      </c>
      <c r="E30" s="4">
        <v>38</v>
      </c>
      <c r="F30" s="4">
        <f t="shared" si="0"/>
        <v>11780</v>
      </c>
      <c r="G30" s="4"/>
      <c r="H30" s="4"/>
      <c r="I30" s="4"/>
      <c r="J30" s="4"/>
      <c r="K30" s="4"/>
      <c r="L30" s="4"/>
      <c r="M30" s="9">
        <f t="shared" si="1"/>
        <v>-310</v>
      </c>
      <c r="N30" s="13"/>
    </row>
    <row r="31" spans="1:14">
      <c r="A31" s="11">
        <v>27</v>
      </c>
      <c r="B31" s="1" t="s">
        <v>45</v>
      </c>
      <c r="C31" s="5" t="s">
        <v>18</v>
      </c>
      <c r="D31" s="4">
        <v>170</v>
      </c>
      <c r="E31" s="4">
        <v>270</v>
      </c>
      <c r="F31" s="4">
        <f t="shared" si="0"/>
        <v>45900</v>
      </c>
      <c r="G31" s="4"/>
      <c r="H31" s="4"/>
      <c r="I31" s="4"/>
      <c r="J31" s="4"/>
      <c r="K31" s="4"/>
      <c r="L31" s="4"/>
      <c r="M31" s="9">
        <f t="shared" si="1"/>
        <v>-170</v>
      </c>
      <c r="N31" s="13"/>
    </row>
    <row r="32" spans="1:14">
      <c r="A32" s="11">
        <v>28</v>
      </c>
      <c r="B32" s="1" t="s">
        <v>46</v>
      </c>
      <c r="C32" s="5" t="s">
        <v>47</v>
      </c>
      <c r="D32" s="4">
        <v>130</v>
      </c>
      <c r="E32" s="4">
        <v>220</v>
      </c>
      <c r="F32" s="4">
        <f t="shared" si="0"/>
        <v>28600</v>
      </c>
      <c r="G32" s="4"/>
      <c r="H32" s="4"/>
      <c r="I32" s="4"/>
      <c r="J32" s="4"/>
      <c r="K32" s="4"/>
      <c r="L32" s="4"/>
      <c r="M32" s="9">
        <f t="shared" si="1"/>
        <v>-130</v>
      </c>
      <c r="N32" s="13"/>
    </row>
    <row r="33" spans="1:14">
      <c r="A33" s="11">
        <v>29</v>
      </c>
      <c r="B33" s="1" t="s">
        <v>48</v>
      </c>
      <c r="C33" s="5" t="s">
        <v>47</v>
      </c>
      <c r="D33" s="4">
        <v>70</v>
      </c>
      <c r="E33" s="4">
        <v>35</v>
      </c>
      <c r="F33" s="4">
        <f t="shared" si="0"/>
        <v>2450</v>
      </c>
      <c r="G33" s="4"/>
      <c r="H33" s="4"/>
      <c r="I33" s="4"/>
      <c r="J33" s="4"/>
      <c r="K33" s="4"/>
      <c r="L33" s="4"/>
      <c r="M33" s="9">
        <f t="shared" si="1"/>
        <v>-70</v>
      </c>
      <c r="N33" s="13"/>
    </row>
    <row r="34" spans="1:14">
      <c r="A34" s="11">
        <v>30</v>
      </c>
      <c r="B34" s="177" t="s">
        <v>253</v>
      </c>
      <c r="C34" s="3"/>
      <c r="D34" s="4"/>
      <c r="E34" s="4"/>
      <c r="F34" s="4"/>
      <c r="G34" s="4"/>
      <c r="H34" s="4"/>
      <c r="I34" s="4"/>
      <c r="J34" s="4"/>
      <c r="K34" s="4"/>
      <c r="L34" s="4"/>
      <c r="M34" s="9">
        <f t="shared" si="1"/>
        <v>0</v>
      </c>
      <c r="N34" s="13"/>
    </row>
    <row r="35" spans="1:14" ht="36">
      <c r="A35" s="11">
        <v>31</v>
      </c>
      <c r="B35" s="1" t="s">
        <v>50</v>
      </c>
      <c r="C35" s="5" t="s">
        <v>18</v>
      </c>
      <c r="D35" s="4">
        <v>530</v>
      </c>
      <c r="E35" s="4">
        <v>38</v>
      </c>
      <c r="F35" s="4">
        <f t="shared" si="0"/>
        <v>20140</v>
      </c>
      <c r="G35" s="4"/>
      <c r="H35" s="4"/>
      <c r="I35" s="4"/>
      <c r="J35" s="4"/>
      <c r="K35" s="4"/>
      <c r="L35" s="4"/>
      <c r="M35" s="9">
        <f t="shared" si="1"/>
        <v>-530</v>
      </c>
      <c r="N35" s="12"/>
    </row>
    <row r="36" spans="1:14" ht="27">
      <c r="A36" s="11">
        <v>32</v>
      </c>
      <c r="B36" s="1" t="s">
        <v>51</v>
      </c>
      <c r="C36" s="5" t="s">
        <v>18</v>
      </c>
      <c r="D36" s="4">
        <v>65</v>
      </c>
      <c r="E36" s="4">
        <v>45</v>
      </c>
      <c r="F36" s="4">
        <f t="shared" si="0"/>
        <v>2925</v>
      </c>
      <c r="G36" s="4"/>
      <c r="H36" s="4"/>
      <c r="I36" s="4"/>
      <c r="J36" s="4"/>
      <c r="K36" s="4"/>
      <c r="L36" s="4"/>
      <c r="M36" s="9">
        <f t="shared" si="1"/>
        <v>-65</v>
      </c>
      <c r="N36" s="12"/>
    </row>
    <row r="37" spans="1:14">
      <c r="A37" s="11">
        <v>33</v>
      </c>
      <c r="B37" s="1" t="s">
        <v>52</v>
      </c>
      <c r="C37" s="3"/>
      <c r="D37" s="4"/>
      <c r="E37" s="4"/>
      <c r="F37" s="4"/>
      <c r="G37" s="4"/>
      <c r="H37" s="4"/>
      <c r="I37" s="4"/>
      <c r="J37" s="4"/>
      <c r="K37" s="4"/>
      <c r="L37" s="4"/>
      <c r="M37" s="9">
        <f t="shared" si="1"/>
        <v>0</v>
      </c>
      <c r="N37" s="13"/>
    </row>
    <row r="38" spans="1:14" ht="27">
      <c r="A38" s="11">
        <v>34</v>
      </c>
      <c r="B38" s="1" t="s">
        <v>53</v>
      </c>
      <c r="C38" s="5" t="s">
        <v>18</v>
      </c>
      <c r="D38" s="4">
        <v>60</v>
      </c>
      <c r="E38" s="4">
        <v>210</v>
      </c>
      <c r="F38" s="4">
        <f t="shared" si="0"/>
        <v>12600</v>
      </c>
      <c r="G38" s="4">
        <v>60</v>
      </c>
      <c r="H38" s="4">
        <f>I38-G38</f>
        <v>0</v>
      </c>
      <c r="I38" s="4">
        <f>'MB Sheet'!I183</f>
        <v>60</v>
      </c>
      <c r="J38" s="4">
        <f>G38*E38</f>
        <v>12600</v>
      </c>
      <c r="K38" s="4">
        <f>L38-J38</f>
        <v>0</v>
      </c>
      <c r="L38" s="4">
        <f>I38*E38</f>
        <v>12600</v>
      </c>
      <c r="M38" s="9">
        <f t="shared" si="1"/>
        <v>0</v>
      </c>
      <c r="N38" s="12"/>
    </row>
    <row r="39" spans="1:14" ht="27">
      <c r="A39" s="11">
        <v>35</v>
      </c>
      <c r="B39" s="1" t="s">
        <v>54</v>
      </c>
      <c r="C39" s="5" t="s">
        <v>18</v>
      </c>
      <c r="D39" s="4">
        <v>130</v>
      </c>
      <c r="E39" s="4">
        <v>450</v>
      </c>
      <c r="F39" s="4">
        <f t="shared" si="0"/>
        <v>58500</v>
      </c>
      <c r="G39" s="4">
        <v>123.83981999999997</v>
      </c>
      <c r="H39" s="4">
        <f>I39-G39</f>
        <v>0</v>
      </c>
      <c r="I39" s="4">
        <f>'MB Sheet'!I192</f>
        <v>123.83981999999997</v>
      </c>
      <c r="J39" s="4">
        <f>G39*E39</f>
        <v>55727.918999999987</v>
      </c>
      <c r="K39" s="4">
        <f>L39-J39</f>
        <v>0</v>
      </c>
      <c r="L39" s="4">
        <f>I39*E39</f>
        <v>55727.918999999987</v>
      </c>
      <c r="M39" s="9">
        <f t="shared" si="1"/>
        <v>-6.1601800000000253</v>
      </c>
      <c r="N39" s="12"/>
    </row>
    <row r="40" spans="1:14">
      <c r="A40" s="11">
        <v>36</v>
      </c>
      <c r="B40" s="1" t="s">
        <v>55</v>
      </c>
      <c r="C40" s="5" t="s">
        <v>16</v>
      </c>
      <c r="D40" s="4">
        <v>140</v>
      </c>
      <c r="E40" s="4">
        <v>180</v>
      </c>
      <c r="F40" s="4">
        <f t="shared" ref="F40:F41" si="2">E40*D40</f>
        <v>25200</v>
      </c>
      <c r="G40" s="4"/>
      <c r="H40" s="4">
        <f>I40-G40</f>
        <v>105.21935999999999</v>
      </c>
      <c r="I40" s="4">
        <f>'MB Sheet'!I201</f>
        <v>105.21935999999999</v>
      </c>
      <c r="J40" s="4"/>
      <c r="K40" s="4">
        <f>L40-J40</f>
        <v>18939.484799999998</v>
      </c>
      <c r="L40" s="4">
        <f>I40*E40</f>
        <v>18939.484799999998</v>
      </c>
      <c r="M40" s="9">
        <f t="shared" si="1"/>
        <v>-34.780640000000005</v>
      </c>
      <c r="N40" s="13"/>
    </row>
    <row r="41" spans="1:14">
      <c r="A41" s="11">
        <v>37</v>
      </c>
      <c r="B41" s="1" t="s">
        <v>56</v>
      </c>
      <c r="C41" s="5" t="s">
        <v>18</v>
      </c>
      <c r="D41" s="4">
        <v>64</v>
      </c>
      <c r="E41" s="4">
        <v>190</v>
      </c>
      <c r="F41" s="4">
        <f t="shared" si="2"/>
        <v>12160</v>
      </c>
      <c r="G41" s="4"/>
      <c r="H41" s="4">
        <f>I41-G41</f>
        <v>49.329259199999981</v>
      </c>
      <c r="I41" s="4">
        <f>'MB Sheet'!I209</f>
        <v>49.329259199999981</v>
      </c>
      <c r="J41" s="4"/>
      <c r="K41" s="4">
        <f>L41-J41</f>
        <v>9372.5592479999959</v>
      </c>
      <c r="L41" s="4">
        <f>I41*E41</f>
        <v>9372.5592479999959</v>
      </c>
      <c r="M41" s="9">
        <f t="shared" si="1"/>
        <v>-14.670740800000019</v>
      </c>
      <c r="N41" s="13"/>
    </row>
    <row r="42" spans="1:14">
      <c r="A42" s="11">
        <v>38</v>
      </c>
      <c r="B42" s="177" t="s">
        <v>254</v>
      </c>
      <c r="C42" s="3"/>
      <c r="D42" s="4"/>
      <c r="E42" s="4"/>
      <c r="F42" s="4"/>
      <c r="G42" s="4"/>
      <c r="H42" s="4"/>
      <c r="I42" s="4"/>
      <c r="J42" s="4"/>
      <c r="K42" s="4"/>
      <c r="L42" s="4"/>
      <c r="M42" s="9">
        <f t="shared" si="1"/>
        <v>0</v>
      </c>
      <c r="N42" s="13"/>
    </row>
    <row r="43" spans="1:14" ht="27">
      <c r="A43" s="11">
        <v>39</v>
      </c>
      <c r="B43" s="1" t="s">
        <v>58</v>
      </c>
      <c r="C43" s="5" t="s">
        <v>59</v>
      </c>
      <c r="D43" s="4">
        <v>1</v>
      </c>
      <c r="E43" s="6">
        <v>15000</v>
      </c>
      <c r="F43" s="4">
        <f t="shared" ref="F43:F45" si="3">E43*D43</f>
        <v>15000</v>
      </c>
      <c r="G43" s="6"/>
      <c r="H43" s="6"/>
      <c r="I43" s="6"/>
      <c r="J43" s="6"/>
      <c r="K43" s="6"/>
      <c r="L43" s="6"/>
      <c r="M43" s="9">
        <f t="shared" si="1"/>
        <v>-1</v>
      </c>
      <c r="N43" s="12"/>
    </row>
    <row r="44" spans="1:14" ht="18">
      <c r="A44" s="11">
        <v>40</v>
      </c>
      <c r="B44" s="1" t="s">
        <v>60</v>
      </c>
      <c r="C44" s="5" t="s">
        <v>59</v>
      </c>
      <c r="D44" s="4">
        <v>1</v>
      </c>
      <c r="E44" s="6">
        <v>11000</v>
      </c>
      <c r="F44" s="4">
        <f t="shared" si="3"/>
        <v>11000</v>
      </c>
      <c r="G44" s="6"/>
      <c r="H44" s="6"/>
      <c r="I44" s="6"/>
      <c r="J44" s="6"/>
      <c r="K44" s="6"/>
      <c r="L44" s="6"/>
      <c r="M44" s="9">
        <f t="shared" si="1"/>
        <v>-1</v>
      </c>
      <c r="N44" s="13"/>
    </row>
    <row r="45" spans="1:14" ht="18">
      <c r="A45" s="11">
        <v>41</v>
      </c>
      <c r="B45" s="1" t="s">
        <v>61</v>
      </c>
      <c r="C45" s="5" t="s">
        <v>59</v>
      </c>
      <c r="D45" s="4">
        <v>3</v>
      </c>
      <c r="E45" s="6">
        <v>4500</v>
      </c>
      <c r="F45" s="4">
        <f t="shared" si="3"/>
        <v>13500</v>
      </c>
      <c r="G45" s="6"/>
      <c r="H45" s="6"/>
      <c r="I45" s="6"/>
      <c r="J45" s="6"/>
      <c r="K45" s="6"/>
      <c r="L45" s="6"/>
      <c r="M45" s="9">
        <f t="shared" si="1"/>
        <v>-3</v>
      </c>
      <c r="N45" s="13"/>
    </row>
    <row r="46" spans="1:14">
      <c r="A46" s="11">
        <v>42</v>
      </c>
      <c r="B46" s="177" t="s">
        <v>255</v>
      </c>
      <c r="C46" s="3"/>
      <c r="D46" s="4"/>
      <c r="E46" s="4"/>
      <c r="F46" s="4"/>
      <c r="G46" s="4"/>
      <c r="H46" s="4"/>
      <c r="I46" s="4"/>
      <c r="J46" s="4"/>
      <c r="K46" s="4"/>
      <c r="L46" s="4"/>
      <c r="M46" s="9">
        <f t="shared" si="1"/>
        <v>0</v>
      </c>
      <c r="N46" s="13"/>
    </row>
    <row r="47" spans="1:14" ht="108">
      <c r="A47" s="11">
        <v>43</v>
      </c>
      <c r="B47" s="1" t="s">
        <v>63</v>
      </c>
      <c r="C47" s="5" t="s">
        <v>18</v>
      </c>
      <c r="D47" s="4">
        <v>530</v>
      </c>
      <c r="E47" s="4">
        <v>110</v>
      </c>
      <c r="F47" s="4">
        <f t="shared" ref="F47" si="4">E47*D47</f>
        <v>58300</v>
      </c>
      <c r="G47" s="4"/>
      <c r="H47" s="4"/>
      <c r="I47" s="4"/>
      <c r="J47" s="4"/>
      <c r="K47" s="4"/>
      <c r="L47" s="4"/>
      <c r="M47" s="9">
        <f t="shared" si="1"/>
        <v>-530</v>
      </c>
      <c r="N47" s="12"/>
    </row>
    <row r="48" spans="1:14">
      <c r="A48" s="293" t="s">
        <v>158</v>
      </c>
      <c r="B48" s="289"/>
      <c r="C48" s="289"/>
      <c r="D48" s="14"/>
      <c r="E48" s="15"/>
      <c r="F48" s="84">
        <f>SUM(F5:F47)</f>
        <v>1261930</v>
      </c>
      <c r="G48" s="14"/>
      <c r="H48" s="15"/>
      <c r="I48" s="15"/>
      <c r="J48" s="84">
        <f>SUM(J5:J47)</f>
        <v>374867.80712999997</v>
      </c>
      <c r="K48" s="84">
        <f>SUM(K5:K47)</f>
        <v>226351.57634</v>
      </c>
      <c r="L48" s="84">
        <f>SUM(L5:L47)</f>
        <v>601219.38346999988</v>
      </c>
      <c r="M48" s="84"/>
      <c r="N48" s="16"/>
    </row>
    <row r="49" spans="1:15" ht="13.5" thickBot="1">
      <c r="A49" s="297"/>
      <c r="B49" s="298"/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9"/>
      <c r="O49" s="178"/>
    </row>
    <row r="50" spans="1:15" ht="20.45" customHeight="1" thickBot="1">
      <c r="A50" s="294" t="s">
        <v>161</v>
      </c>
      <c r="B50" s="295"/>
      <c r="C50" s="295"/>
      <c r="D50" s="295"/>
      <c r="E50" s="295"/>
      <c r="F50" s="295"/>
      <c r="G50" s="295"/>
      <c r="H50" s="295"/>
      <c r="I50" s="295"/>
      <c r="J50" s="295"/>
      <c r="K50" s="295"/>
      <c r="L50" s="295"/>
      <c r="M50" s="295"/>
      <c r="N50" s="296"/>
    </row>
    <row r="51" spans="1:15" ht="72">
      <c r="A51" s="17">
        <v>44</v>
      </c>
      <c r="B51" s="18" t="s">
        <v>64</v>
      </c>
      <c r="C51" s="18"/>
      <c r="D51" s="19"/>
      <c r="E51" s="19"/>
      <c r="F51" s="19"/>
      <c r="G51" s="19"/>
      <c r="H51" s="19"/>
      <c r="I51" s="19"/>
      <c r="J51" s="19"/>
      <c r="K51" s="19"/>
      <c r="L51" s="19"/>
      <c r="M51" s="171"/>
      <c r="N51" s="20"/>
    </row>
    <row r="52" spans="1:15">
      <c r="A52" s="11">
        <v>45</v>
      </c>
      <c r="B52" s="1" t="s">
        <v>65</v>
      </c>
      <c r="C52" s="5" t="s">
        <v>66</v>
      </c>
      <c r="D52" s="4">
        <v>14</v>
      </c>
      <c r="E52" s="4">
        <v>790</v>
      </c>
      <c r="F52" s="4">
        <f t="shared" ref="F52:F60" si="5">E52*D52</f>
        <v>11060</v>
      </c>
      <c r="G52" s="4">
        <v>11.254999999999999</v>
      </c>
      <c r="H52" s="4">
        <f t="shared" ref="H52:H56" si="6">I52-G52</f>
        <v>0</v>
      </c>
      <c r="I52" s="4">
        <f>'MB Sheet'!I227</f>
        <v>11.254999999999999</v>
      </c>
      <c r="J52" s="4">
        <v>8891.4500000000007</v>
      </c>
      <c r="K52" s="4">
        <f t="shared" ref="K52:K56" si="7">L52-J52</f>
        <v>0</v>
      </c>
      <c r="L52" s="4">
        <f t="shared" ref="L52:L57" si="8">I52*E52</f>
        <v>8891.4499999999989</v>
      </c>
      <c r="M52" s="9">
        <f t="shared" ref="M52:M60" si="9">I52-D52</f>
        <v>-2.745000000000001</v>
      </c>
      <c r="N52" s="13"/>
    </row>
    <row r="53" spans="1:15">
      <c r="A53" s="11">
        <v>46</v>
      </c>
      <c r="B53" s="1" t="s">
        <v>67</v>
      </c>
      <c r="C53" s="5" t="s">
        <v>66</v>
      </c>
      <c r="D53" s="4">
        <v>6</v>
      </c>
      <c r="E53" s="4">
        <v>840</v>
      </c>
      <c r="F53" s="4">
        <f t="shared" si="5"/>
        <v>5040</v>
      </c>
      <c r="G53" s="4">
        <v>5.48</v>
      </c>
      <c r="H53" s="4">
        <f t="shared" si="6"/>
        <v>0</v>
      </c>
      <c r="I53" s="4">
        <f>'MB Sheet'!I234</f>
        <v>5.48</v>
      </c>
      <c r="J53" s="4">
        <v>4603.2000000000007</v>
      </c>
      <c r="K53" s="4">
        <f t="shared" si="7"/>
        <v>0</v>
      </c>
      <c r="L53" s="4">
        <f t="shared" si="8"/>
        <v>4603.2000000000007</v>
      </c>
      <c r="M53" s="9">
        <f t="shared" si="9"/>
        <v>-0.51999999999999957</v>
      </c>
      <c r="N53" s="13"/>
    </row>
    <row r="54" spans="1:15">
      <c r="A54" s="11">
        <v>47</v>
      </c>
      <c r="B54" s="1" t="s">
        <v>68</v>
      </c>
      <c r="C54" s="5" t="s">
        <v>66</v>
      </c>
      <c r="D54" s="4">
        <v>3</v>
      </c>
      <c r="E54" s="4">
        <v>970</v>
      </c>
      <c r="F54" s="4">
        <f t="shared" si="5"/>
        <v>2910</v>
      </c>
      <c r="G54" s="4">
        <v>3</v>
      </c>
      <c r="H54" s="4">
        <f t="shared" si="6"/>
        <v>0</v>
      </c>
      <c r="I54" s="4">
        <f>'MB Sheet'!I240</f>
        <v>3</v>
      </c>
      <c r="J54" s="4">
        <v>2910</v>
      </c>
      <c r="K54" s="4">
        <f t="shared" si="7"/>
        <v>0</v>
      </c>
      <c r="L54" s="4">
        <f t="shared" si="8"/>
        <v>2910</v>
      </c>
      <c r="M54" s="9">
        <f t="shared" si="9"/>
        <v>0</v>
      </c>
      <c r="N54" s="13"/>
    </row>
    <row r="55" spans="1:15">
      <c r="A55" s="11">
        <v>48</v>
      </c>
      <c r="B55" s="1" t="s">
        <v>69</v>
      </c>
      <c r="C55" s="5" t="s">
        <v>66</v>
      </c>
      <c r="D55" s="4">
        <v>3</v>
      </c>
      <c r="E55" s="6">
        <v>1080</v>
      </c>
      <c r="F55" s="4">
        <f t="shared" si="5"/>
        <v>3240</v>
      </c>
      <c r="G55" s="4">
        <v>3</v>
      </c>
      <c r="H55" s="4">
        <f t="shared" si="6"/>
        <v>0</v>
      </c>
      <c r="I55" s="4">
        <f>'MB Sheet'!I248</f>
        <v>3</v>
      </c>
      <c r="J55" s="4">
        <v>3240</v>
      </c>
      <c r="K55" s="4">
        <f t="shared" si="7"/>
        <v>0</v>
      </c>
      <c r="L55" s="4">
        <f t="shared" si="8"/>
        <v>3240</v>
      </c>
      <c r="M55" s="9">
        <f t="shared" si="9"/>
        <v>0</v>
      </c>
      <c r="N55" s="13"/>
    </row>
    <row r="56" spans="1:15" ht="27">
      <c r="A56" s="11">
        <v>49</v>
      </c>
      <c r="B56" s="1" t="s">
        <v>70</v>
      </c>
      <c r="C56" s="5" t="s">
        <v>71</v>
      </c>
      <c r="D56" s="4">
        <v>1</v>
      </c>
      <c r="E56" s="6">
        <v>7000</v>
      </c>
      <c r="F56" s="4">
        <f t="shared" si="5"/>
        <v>7000</v>
      </c>
      <c r="G56" s="4">
        <v>1</v>
      </c>
      <c r="H56" s="4">
        <f t="shared" si="6"/>
        <v>0</v>
      </c>
      <c r="I56" s="4">
        <f>'MB Sheet'!I254</f>
        <v>1</v>
      </c>
      <c r="J56" s="4">
        <v>7000</v>
      </c>
      <c r="K56" s="4">
        <f t="shared" si="7"/>
        <v>0</v>
      </c>
      <c r="L56" s="4">
        <f t="shared" si="8"/>
        <v>7000</v>
      </c>
      <c r="M56" s="9">
        <f t="shared" si="9"/>
        <v>0</v>
      </c>
      <c r="N56" s="12"/>
    </row>
    <row r="57" spans="1:15" ht="27">
      <c r="A57" s="11">
        <v>50</v>
      </c>
      <c r="B57" s="1" t="s">
        <v>72</v>
      </c>
      <c r="C57" s="5" t="s">
        <v>71</v>
      </c>
      <c r="D57" s="4">
        <v>8</v>
      </c>
      <c r="E57" s="6">
        <v>1350</v>
      </c>
      <c r="F57" s="4">
        <f t="shared" si="5"/>
        <v>10800</v>
      </c>
      <c r="G57" s="4">
        <v>8</v>
      </c>
      <c r="H57" s="4">
        <f t="shared" ref="H57" si="10">I57-G57</f>
        <v>0</v>
      </c>
      <c r="I57" s="4">
        <f>'MB Sheet'!I261</f>
        <v>8</v>
      </c>
      <c r="J57" s="4">
        <v>10800</v>
      </c>
      <c r="K57" s="4">
        <f t="shared" ref="K57" si="11">L57-J57</f>
        <v>0</v>
      </c>
      <c r="L57" s="4">
        <f t="shared" si="8"/>
        <v>10800</v>
      </c>
      <c r="M57" s="9">
        <f t="shared" si="9"/>
        <v>0</v>
      </c>
      <c r="N57" s="12"/>
    </row>
    <row r="58" spans="1:15" ht="36">
      <c r="A58" s="11">
        <v>51</v>
      </c>
      <c r="B58" s="1" t="s">
        <v>73</v>
      </c>
      <c r="C58" s="5" t="s">
        <v>71</v>
      </c>
      <c r="D58" s="4">
        <v>1</v>
      </c>
      <c r="E58" s="6">
        <v>6500</v>
      </c>
      <c r="F58" s="4">
        <f t="shared" si="5"/>
        <v>6500</v>
      </c>
      <c r="G58" s="6"/>
      <c r="H58" s="6"/>
      <c r="I58" s="6"/>
      <c r="J58" s="6"/>
      <c r="K58" s="6"/>
      <c r="L58" s="6"/>
      <c r="M58" s="9">
        <f t="shared" si="9"/>
        <v>-1</v>
      </c>
      <c r="N58" s="12"/>
    </row>
    <row r="59" spans="1:15" ht="45">
      <c r="A59" s="11">
        <v>52</v>
      </c>
      <c r="B59" s="1" t="s">
        <v>74</v>
      </c>
      <c r="C59" s="5" t="s">
        <v>71</v>
      </c>
      <c r="D59" s="4">
        <v>1</v>
      </c>
      <c r="E59" s="6">
        <v>8500</v>
      </c>
      <c r="F59" s="4">
        <f t="shared" si="5"/>
        <v>8500</v>
      </c>
      <c r="G59" s="6"/>
      <c r="H59" s="6"/>
      <c r="I59" s="6"/>
      <c r="J59" s="6"/>
      <c r="K59" s="6"/>
      <c r="L59" s="6"/>
      <c r="M59" s="9">
        <f t="shared" si="9"/>
        <v>-1</v>
      </c>
      <c r="N59" s="12"/>
    </row>
    <row r="60" spans="1:15" ht="27">
      <c r="A60" s="11">
        <v>53</v>
      </c>
      <c r="B60" s="1" t="s">
        <v>75</v>
      </c>
      <c r="C60" s="5" t="s">
        <v>71</v>
      </c>
      <c r="D60" s="4">
        <v>1</v>
      </c>
      <c r="E60" s="6">
        <v>9500</v>
      </c>
      <c r="F60" s="4">
        <f t="shared" si="5"/>
        <v>9500</v>
      </c>
      <c r="G60" s="6"/>
      <c r="H60" s="6"/>
      <c r="I60" s="6"/>
      <c r="J60" s="6"/>
      <c r="K60" s="6"/>
      <c r="L60" s="6"/>
      <c r="M60" s="9">
        <f t="shared" si="9"/>
        <v>-1</v>
      </c>
      <c r="N60" s="12"/>
    </row>
    <row r="61" spans="1:15" ht="16.899999999999999" customHeight="1">
      <c r="A61" s="293" t="s">
        <v>159</v>
      </c>
      <c r="B61" s="289"/>
      <c r="C61" s="289"/>
      <c r="D61" s="14"/>
      <c r="E61" s="15"/>
      <c r="F61" s="84">
        <f>SUM(F52:F60)</f>
        <v>64550</v>
      </c>
      <c r="G61" s="15"/>
      <c r="H61" s="15"/>
      <c r="I61" s="15"/>
      <c r="J61" s="84">
        <f>SUM(J52:J60)</f>
        <v>37444.65</v>
      </c>
      <c r="K61" s="84">
        <f>SUM(K52:K60)</f>
        <v>0</v>
      </c>
      <c r="L61" s="84">
        <f>SUM(L52:L60)</f>
        <v>37444.65</v>
      </c>
      <c r="M61" s="84"/>
      <c r="N61" s="16"/>
    </row>
    <row r="62" spans="1:15" ht="13.5" thickBot="1">
      <c r="A62" s="290"/>
      <c r="B62" s="291"/>
      <c r="C62" s="291"/>
      <c r="D62" s="291"/>
      <c r="E62" s="291"/>
      <c r="F62" s="291"/>
      <c r="G62" s="291"/>
      <c r="H62" s="291"/>
      <c r="I62" s="291"/>
      <c r="J62" s="291"/>
      <c r="K62" s="291"/>
      <c r="L62" s="291"/>
      <c r="M62" s="291"/>
      <c r="N62" s="292"/>
    </row>
    <row r="63" spans="1:15" ht="24.6" customHeight="1" thickBot="1">
      <c r="A63" s="294" t="s">
        <v>160</v>
      </c>
      <c r="B63" s="295"/>
      <c r="C63" s="295"/>
      <c r="D63" s="295"/>
      <c r="E63" s="295"/>
      <c r="F63" s="295"/>
      <c r="G63" s="295"/>
      <c r="H63" s="295"/>
      <c r="I63" s="295"/>
      <c r="J63" s="295"/>
      <c r="K63" s="295"/>
      <c r="L63" s="295"/>
      <c r="M63" s="295"/>
      <c r="N63" s="296"/>
    </row>
    <row r="64" spans="1:15" ht="198">
      <c r="A64" s="11">
        <v>54</v>
      </c>
      <c r="B64" s="1" t="s">
        <v>76</v>
      </c>
      <c r="C64" s="208" t="s">
        <v>77</v>
      </c>
      <c r="D64" s="209">
        <v>1</v>
      </c>
      <c r="E64" s="210">
        <v>115000</v>
      </c>
      <c r="F64" s="209">
        <f t="shared" ref="F64" si="12">E64*D64</f>
        <v>115000</v>
      </c>
      <c r="G64" s="209"/>
      <c r="H64" s="209">
        <f t="shared" ref="H64" si="13">I64-G64</f>
        <v>1</v>
      </c>
      <c r="I64" s="209">
        <f>'MB Sheet'!I273</f>
        <v>1</v>
      </c>
      <c r="J64" s="209"/>
      <c r="K64" s="209">
        <f t="shared" ref="K64" si="14">L64-J64</f>
        <v>115000</v>
      </c>
      <c r="L64" s="209">
        <f t="shared" ref="L64" si="15">I64*E64</f>
        <v>115000</v>
      </c>
      <c r="M64" s="9">
        <f t="shared" ref="M64" si="16">I64-D64</f>
        <v>0</v>
      </c>
      <c r="N64" s="12"/>
    </row>
    <row r="65" spans="1:14">
      <c r="A65" s="288" t="s">
        <v>163</v>
      </c>
      <c r="B65" s="289"/>
      <c r="C65" s="289"/>
      <c r="D65" s="14"/>
      <c r="E65" s="15"/>
      <c r="F65" s="179">
        <f>SUM(F64)</f>
        <v>115000</v>
      </c>
      <c r="G65" s="15"/>
      <c r="H65" s="15"/>
      <c r="I65" s="15"/>
      <c r="J65" s="179">
        <f t="shared" ref="J65:L65" si="17">SUM(J64)</f>
        <v>0</v>
      </c>
      <c r="K65" s="179">
        <f t="shared" si="17"/>
        <v>115000</v>
      </c>
      <c r="L65" s="179">
        <f t="shared" si="17"/>
        <v>115000</v>
      </c>
      <c r="M65" s="179"/>
      <c r="N65" s="16"/>
    </row>
    <row r="66" spans="1:14" ht="13.5" thickBot="1">
      <c r="A66" s="290"/>
      <c r="B66" s="291"/>
      <c r="C66" s="291"/>
      <c r="D66" s="291"/>
      <c r="E66" s="291"/>
      <c r="F66" s="291"/>
      <c r="G66" s="291"/>
      <c r="H66" s="291"/>
      <c r="I66" s="291"/>
      <c r="J66" s="291"/>
      <c r="K66" s="291"/>
      <c r="L66" s="291"/>
      <c r="M66" s="291"/>
      <c r="N66" s="292"/>
    </row>
    <row r="67" spans="1:14" ht="13.5" thickBot="1">
      <c r="A67" s="294" t="s">
        <v>164</v>
      </c>
      <c r="B67" s="295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6"/>
    </row>
    <row r="68" spans="1:14" ht="19.899999999999999" customHeight="1">
      <c r="A68" s="11">
        <v>55</v>
      </c>
      <c r="B68" s="1" t="s">
        <v>78</v>
      </c>
      <c r="C68" s="3"/>
      <c r="D68" s="4" t="s">
        <v>304</v>
      </c>
      <c r="E68" s="4"/>
      <c r="F68" s="9"/>
      <c r="G68" s="9"/>
      <c r="H68" s="9"/>
      <c r="I68" s="9"/>
      <c r="J68" s="9"/>
      <c r="K68" s="9"/>
      <c r="L68" s="9"/>
      <c r="M68" s="9"/>
      <c r="N68" s="13"/>
    </row>
    <row r="69" spans="1:14" ht="36">
      <c r="A69" s="11">
        <v>56</v>
      </c>
      <c r="B69" s="1" t="s">
        <v>79</v>
      </c>
      <c r="C69" s="1"/>
      <c r="D69" s="4"/>
      <c r="E69" s="4"/>
      <c r="F69" s="9"/>
      <c r="G69" s="9"/>
      <c r="H69" s="9"/>
      <c r="I69" s="9"/>
      <c r="J69" s="9"/>
      <c r="K69" s="9"/>
      <c r="L69" s="9"/>
      <c r="M69" s="9"/>
      <c r="N69" s="12"/>
    </row>
    <row r="70" spans="1:14">
      <c r="A70" s="11">
        <v>57</v>
      </c>
      <c r="B70" s="1" t="s">
        <v>80</v>
      </c>
      <c r="C70" s="5" t="s">
        <v>81</v>
      </c>
      <c r="D70" s="4">
        <v>40</v>
      </c>
      <c r="E70" s="6">
        <v>1350</v>
      </c>
      <c r="F70" s="4">
        <f t="shared" ref="F70:F89" si="18">E70*D70</f>
        <v>54000</v>
      </c>
      <c r="G70" s="10"/>
      <c r="H70" s="10"/>
      <c r="I70" s="10"/>
      <c r="J70" s="10"/>
      <c r="K70" s="10"/>
      <c r="L70" s="10"/>
      <c r="M70" s="9">
        <f t="shared" ref="M70:M89" si="19">I70-D70</f>
        <v>-40</v>
      </c>
      <c r="N70" s="13"/>
    </row>
    <row r="71" spans="1:14">
      <c r="A71" s="11">
        <v>58</v>
      </c>
      <c r="B71" s="1" t="s">
        <v>82</v>
      </c>
      <c r="C71" s="5" t="s">
        <v>81</v>
      </c>
      <c r="D71" s="4">
        <v>5</v>
      </c>
      <c r="E71" s="6">
        <v>1150</v>
      </c>
      <c r="F71" s="4">
        <f t="shared" si="18"/>
        <v>5750</v>
      </c>
      <c r="G71" s="10"/>
      <c r="H71" s="10"/>
      <c r="I71" s="10"/>
      <c r="J71" s="10"/>
      <c r="K71" s="10"/>
      <c r="L71" s="10"/>
      <c r="M71" s="9">
        <f t="shared" si="19"/>
        <v>-5</v>
      </c>
      <c r="N71" s="13"/>
    </row>
    <row r="72" spans="1:14" ht="45">
      <c r="A72" s="11">
        <v>59</v>
      </c>
      <c r="B72" s="1" t="s">
        <v>83</v>
      </c>
      <c r="C72" s="5" t="s">
        <v>81</v>
      </c>
      <c r="D72" s="4">
        <v>5</v>
      </c>
      <c r="E72" s="6">
        <v>1350</v>
      </c>
      <c r="F72" s="4">
        <f t="shared" si="18"/>
        <v>6750</v>
      </c>
      <c r="G72" s="10"/>
      <c r="H72" s="10"/>
      <c r="I72" s="10"/>
      <c r="J72" s="10"/>
      <c r="K72" s="10"/>
      <c r="L72" s="10"/>
      <c r="M72" s="9">
        <f t="shared" si="19"/>
        <v>-5</v>
      </c>
      <c r="N72" s="12"/>
    </row>
    <row r="73" spans="1:14" ht="36">
      <c r="A73" s="11">
        <v>60</v>
      </c>
      <c r="B73" s="1" t="s">
        <v>84</v>
      </c>
      <c r="C73" s="5" t="s">
        <v>85</v>
      </c>
      <c r="D73" s="4">
        <v>1</v>
      </c>
      <c r="E73" s="6">
        <v>6800</v>
      </c>
      <c r="F73" s="4">
        <f t="shared" si="18"/>
        <v>6800</v>
      </c>
      <c r="G73" s="10"/>
      <c r="H73" s="10"/>
      <c r="I73" s="10"/>
      <c r="J73" s="10"/>
      <c r="K73" s="10"/>
      <c r="L73" s="10"/>
      <c r="M73" s="9">
        <f t="shared" si="19"/>
        <v>-1</v>
      </c>
      <c r="N73" s="12"/>
    </row>
    <row r="74" spans="1:14" ht="54">
      <c r="A74" s="11">
        <v>61</v>
      </c>
      <c r="B74" s="1" t="s">
        <v>86</v>
      </c>
      <c r="C74" s="5" t="s">
        <v>85</v>
      </c>
      <c r="D74" s="4">
        <v>1</v>
      </c>
      <c r="E74" s="6">
        <v>5800</v>
      </c>
      <c r="F74" s="4">
        <f t="shared" si="18"/>
        <v>5800</v>
      </c>
      <c r="G74" s="6"/>
      <c r="H74" s="6"/>
      <c r="I74" s="6"/>
      <c r="J74" s="6"/>
      <c r="K74" s="6"/>
      <c r="L74" s="6"/>
      <c r="M74" s="9">
        <f t="shared" si="19"/>
        <v>-1</v>
      </c>
      <c r="N74" s="12"/>
    </row>
    <row r="75" spans="1:14" ht="27">
      <c r="A75" s="11">
        <v>62</v>
      </c>
      <c r="B75" s="1" t="s">
        <v>87</v>
      </c>
      <c r="C75" s="5" t="s">
        <v>88</v>
      </c>
      <c r="D75" s="4">
        <v>1</v>
      </c>
      <c r="E75" s="6">
        <v>4450</v>
      </c>
      <c r="F75" s="4">
        <f t="shared" si="18"/>
        <v>4450</v>
      </c>
      <c r="G75" s="6"/>
      <c r="H75" s="6"/>
      <c r="I75" s="6"/>
      <c r="J75" s="6"/>
      <c r="K75" s="6"/>
      <c r="L75" s="6"/>
      <c r="M75" s="9">
        <f t="shared" si="19"/>
        <v>-1</v>
      </c>
      <c r="N75" s="12"/>
    </row>
    <row r="76" spans="1:14" ht="36">
      <c r="A76" s="11">
        <v>63</v>
      </c>
      <c r="B76" s="1" t="s">
        <v>89</v>
      </c>
      <c r="C76" s="5" t="s">
        <v>81</v>
      </c>
      <c r="D76" s="4">
        <v>2</v>
      </c>
      <c r="E76" s="6">
        <v>6800</v>
      </c>
      <c r="F76" s="4">
        <f t="shared" si="18"/>
        <v>13600</v>
      </c>
      <c r="G76" s="6"/>
      <c r="H76" s="6"/>
      <c r="I76" s="6"/>
      <c r="J76" s="6"/>
      <c r="K76" s="6"/>
      <c r="L76" s="6"/>
      <c r="M76" s="9">
        <f t="shared" si="19"/>
        <v>-2</v>
      </c>
      <c r="N76" s="12"/>
    </row>
    <row r="77" spans="1:14" ht="45">
      <c r="A77" s="11">
        <v>64</v>
      </c>
      <c r="B77" s="1" t="s">
        <v>90</v>
      </c>
      <c r="C77" s="5" t="s">
        <v>81</v>
      </c>
      <c r="D77" s="4">
        <v>10</v>
      </c>
      <c r="E77" s="4">
        <v>800</v>
      </c>
      <c r="F77" s="4">
        <f t="shared" si="18"/>
        <v>8000</v>
      </c>
      <c r="G77" s="4"/>
      <c r="H77" s="4"/>
      <c r="I77" s="4"/>
      <c r="J77" s="4"/>
      <c r="K77" s="4"/>
      <c r="L77" s="4"/>
      <c r="M77" s="9">
        <f t="shared" si="19"/>
        <v>-10</v>
      </c>
      <c r="N77" s="12"/>
    </row>
    <row r="78" spans="1:14" ht="54">
      <c r="A78" s="11">
        <v>65</v>
      </c>
      <c r="B78" s="1" t="s">
        <v>91</v>
      </c>
      <c r="C78" s="5" t="s">
        <v>81</v>
      </c>
      <c r="D78" s="4">
        <v>40</v>
      </c>
      <c r="E78" s="4">
        <v>890</v>
      </c>
      <c r="F78" s="4">
        <f t="shared" si="18"/>
        <v>35600</v>
      </c>
      <c r="G78" s="4"/>
      <c r="H78" s="4"/>
      <c r="I78" s="4"/>
      <c r="J78" s="4"/>
      <c r="K78" s="4"/>
      <c r="L78" s="4"/>
      <c r="M78" s="9">
        <f t="shared" si="19"/>
        <v>-40</v>
      </c>
      <c r="N78" s="12"/>
    </row>
    <row r="79" spans="1:14" ht="36">
      <c r="A79" s="11">
        <v>66</v>
      </c>
      <c r="B79" s="1" t="s">
        <v>92</v>
      </c>
      <c r="C79" s="5" t="s">
        <v>93</v>
      </c>
      <c r="D79" s="4">
        <v>5</v>
      </c>
      <c r="E79" s="4">
        <v>440</v>
      </c>
      <c r="F79" s="4">
        <f t="shared" si="18"/>
        <v>2200</v>
      </c>
      <c r="G79" s="4"/>
      <c r="H79" s="4"/>
      <c r="I79" s="4"/>
      <c r="J79" s="4"/>
      <c r="K79" s="4"/>
      <c r="L79" s="4"/>
      <c r="M79" s="9">
        <f t="shared" si="19"/>
        <v>-5</v>
      </c>
      <c r="N79" s="12"/>
    </row>
    <row r="80" spans="1:14" ht="13.9" customHeight="1">
      <c r="A80" s="11">
        <v>67</v>
      </c>
      <c r="B80" s="1" t="s">
        <v>94</v>
      </c>
      <c r="C80" s="5" t="s">
        <v>93</v>
      </c>
      <c r="D80" s="4">
        <v>10</v>
      </c>
      <c r="E80" s="4">
        <v>650</v>
      </c>
      <c r="F80" s="4">
        <f t="shared" si="18"/>
        <v>6500</v>
      </c>
      <c r="G80" s="4"/>
      <c r="H80" s="4"/>
      <c r="I80" s="4"/>
      <c r="J80" s="4"/>
      <c r="K80" s="4"/>
      <c r="L80" s="4"/>
      <c r="M80" s="9">
        <f t="shared" si="19"/>
        <v>-10</v>
      </c>
      <c r="N80" s="12"/>
    </row>
    <row r="81" spans="1:14">
      <c r="A81" s="11">
        <v>68</v>
      </c>
      <c r="B81" s="1" t="s">
        <v>95</v>
      </c>
      <c r="C81" s="5" t="s">
        <v>88</v>
      </c>
      <c r="D81" s="4">
        <v>2</v>
      </c>
      <c r="E81" s="6">
        <v>4950</v>
      </c>
      <c r="F81" s="4">
        <f t="shared" si="18"/>
        <v>9900</v>
      </c>
      <c r="G81" s="6"/>
      <c r="H81" s="6"/>
      <c r="I81" s="6"/>
      <c r="J81" s="6"/>
      <c r="K81" s="6"/>
      <c r="L81" s="6"/>
      <c r="M81" s="9">
        <f t="shared" si="19"/>
        <v>-2</v>
      </c>
      <c r="N81" s="13"/>
    </row>
    <row r="82" spans="1:14">
      <c r="A82" s="11">
        <v>69</v>
      </c>
      <c r="B82" s="1" t="s">
        <v>96</v>
      </c>
      <c r="C82" s="5" t="s">
        <v>88</v>
      </c>
      <c r="D82" s="4">
        <v>1</v>
      </c>
      <c r="E82" s="6">
        <v>6250</v>
      </c>
      <c r="F82" s="4">
        <f t="shared" si="18"/>
        <v>6250</v>
      </c>
      <c r="G82" s="6"/>
      <c r="H82" s="6"/>
      <c r="I82" s="6"/>
      <c r="J82" s="6"/>
      <c r="K82" s="6"/>
      <c r="L82" s="6"/>
      <c r="M82" s="9">
        <f t="shared" si="19"/>
        <v>-1</v>
      </c>
      <c r="N82" s="13"/>
    </row>
    <row r="83" spans="1:14" ht="18">
      <c r="A83" s="11">
        <v>70</v>
      </c>
      <c r="B83" s="1" t="s">
        <v>97</v>
      </c>
      <c r="C83" s="5" t="s">
        <v>88</v>
      </c>
      <c r="D83" s="4">
        <v>1</v>
      </c>
      <c r="E83" s="6">
        <v>2250</v>
      </c>
      <c r="F83" s="4">
        <f t="shared" si="18"/>
        <v>2250</v>
      </c>
      <c r="G83" s="6"/>
      <c r="H83" s="6"/>
      <c r="I83" s="6"/>
      <c r="J83" s="6"/>
      <c r="K83" s="6"/>
      <c r="L83" s="6"/>
      <c r="M83" s="9">
        <f t="shared" si="19"/>
        <v>-1</v>
      </c>
      <c r="N83" s="13"/>
    </row>
    <row r="84" spans="1:14" ht="18">
      <c r="A84" s="11">
        <v>71</v>
      </c>
      <c r="B84" s="1" t="s">
        <v>98</v>
      </c>
      <c r="C84" s="5" t="s">
        <v>88</v>
      </c>
      <c r="D84" s="4">
        <v>2</v>
      </c>
      <c r="E84" s="6">
        <v>6500</v>
      </c>
      <c r="F84" s="4">
        <f t="shared" si="18"/>
        <v>13000</v>
      </c>
      <c r="G84" s="6"/>
      <c r="H84" s="6"/>
      <c r="I84" s="6"/>
      <c r="J84" s="6"/>
      <c r="K84" s="6"/>
      <c r="L84" s="6"/>
      <c r="M84" s="9">
        <f t="shared" si="19"/>
        <v>-2</v>
      </c>
      <c r="N84" s="13"/>
    </row>
    <row r="85" spans="1:14" ht="18">
      <c r="A85" s="11">
        <v>72</v>
      </c>
      <c r="B85" s="1" t="s">
        <v>99</v>
      </c>
      <c r="C85" s="5" t="s">
        <v>88</v>
      </c>
      <c r="D85" s="4">
        <v>2</v>
      </c>
      <c r="E85" s="6">
        <v>1950</v>
      </c>
      <c r="F85" s="4">
        <f t="shared" si="18"/>
        <v>3900</v>
      </c>
      <c r="G85" s="6"/>
      <c r="H85" s="6"/>
      <c r="I85" s="6"/>
      <c r="J85" s="6"/>
      <c r="K85" s="6"/>
      <c r="L85" s="6"/>
      <c r="M85" s="9">
        <f t="shared" si="19"/>
        <v>-2</v>
      </c>
      <c r="N85" s="13"/>
    </row>
    <row r="86" spans="1:14" ht="63">
      <c r="A86" s="11">
        <v>73</v>
      </c>
      <c r="B86" s="1" t="s">
        <v>100</v>
      </c>
      <c r="C86" s="5" t="s">
        <v>77</v>
      </c>
      <c r="D86" s="4">
        <v>1</v>
      </c>
      <c r="E86" s="6">
        <v>1900</v>
      </c>
      <c r="F86" s="4">
        <f t="shared" si="18"/>
        <v>1900</v>
      </c>
      <c r="G86" s="6"/>
      <c r="H86" s="6"/>
      <c r="I86" s="6"/>
      <c r="J86" s="6"/>
      <c r="K86" s="6"/>
      <c r="L86" s="6"/>
      <c r="M86" s="9">
        <f t="shared" si="19"/>
        <v>-1</v>
      </c>
      <c r="N86" s="12"/>
    </row>
    <row r="87" spans="1:14" ht="81">
      <c r="A87" s="11">
        <v>74</v>
      </c>
      <c r="B87" s="1" t="s">
        <v>101</v>
      </c>
      <c r="C87" s="5" t="s">
        <v>77</v>
      </c>
      <c r="D87" s="4">
        <v>1</v>
      </c>
      <c r="E87" s="6">
        <v>21500</v>
      </c>
      <c r="F87" s="4">
        <f t="shared" si="18"/>
        <v>21500</v>
      </c>
      <c r="G87" s="6"/>
      <c r="H87" s="6"/>
      <c r="I87" s="6"/>
      <c r="J87" s="6"/>
      <c r="K87" s="6"/>
      <c r="L87" s="6"/>
      <c r="M87" s="9">
        <f t="shared" si="19"/>
        <v>-1</v>
      </c>
      <c r="N87" s="12"/>
    </row>
    <row r="88" spans="1:14" ht="99">
      <c r="A88" s="11">
        <v>75</v>
      </c>
      <c r="B88" s="1" t="s">
        <v>102</v>
      </c>
      <c r="C88" s="5" t="s">
        <v>77</v>
      </c>
      <c r="D88" s="4">
        <v>1</v>
      </c>
      <c r="E88" s="6">
        <v>59000</v>
      </c>
      <c r="F88" s="4">
        <f t="shared" si="18"/>
        <v>59000</v>
      </c>
      <c r="G88" s="6"/>
      <c r="H88" s="6"/>
      <c r="I88" s="6"/>
      <c r="J88" s="6"/>
      <c r="K88" s="6"/>
      <c r="L88" s="6"/>
      <c r="M88" s="9">
        <f t="shared" si="19"/>
        <v>-1</v>
      </c>
      <c r="N88" s="12"/>
    </row>
    <row r="89" spans="1:14" ht="225">
      <c r="A89" s="38">
        <v>76</v>
      </c>
      <c r="B89" s="39" t="s">
        <v>103</v>
      </c>
      <c r="C89" s="40" t="s">
        <v>77</v>
      </c>
      <c r="D89" s="41">
        <v>1</v>
      </c>
      <c r="E89" s="6">
        <v>24500</v>
      </c>
      <c r="F89" s="4">
        <f t="shared" si="18"/>
        <v>24500</v>
      </c>
      <c r="G89" s="42"/>
      <c r="H89" s="42"/>
      <c r="I89" s="42"/>
      <c r="J89" s="42"/>
      <c r="K89" s="42"/>
      <c r="L89" s="42"/>
      <c r="M89" s="9">
        <f t="shared" si="19"/>
        <v>-1</v>
      </c>
      <c r="N89" s="43"/>
    </row>
    <row r="90" spans="1:14" ht="13.15" customHeight="1">
      <c r="A90" s="44"/>
      <c r="B90" s="46" t="s">
        <v>165</v>
      </c>
      <c r="C90" s="45"/>
      <c r="D90" s="27"/>
      <c r="E90" s="28"/>
      <c r="F90" s="180">
        <f>SUM(F70:F89)</f>
        <v>291650</v>
      </c>
      <c r="G90" s="28"/>
      <c r="H90" s="28"/>
      <c r="I90" s="28"/>
      <c r="J90" s="180">
        <f t="shared" ref="J90:L90" si="20">SUM(J70:J89)</f>
        <v>0</v>
      </c>
      <c r="K90" s="180">
        <f t="shared" si="20"/>
        <v>0</v>
      </c>
      <c r="L90" s="180">
        <f t="shared" si="20"/>
        <v>0</v>
      </c>
      <c r="M90" s="180"/>
      <c r="N90" s="29"/>
    </row>
    <row r="91" spans="1:14" ht="13.5" thickBot="1">
      <c r="A91" s="290"/>
      <c r="B91" s="291"/>
      <c r="C91" s="291"/>
      <c r="D91" s="291"/>
      <c r="E91" s="291"/>
      <c r="F91" s="291"/>
      <c r="G91" s="291"/>
      <c r="H91" s="291"/>
      <c r="I91" s="291"/>
      <c r="J91" s="291"/>
      <c r="K91" s="291"/>
      <c r="L91" s="291"/>
      <c r="M91" s="291"/>
      <c r="N91" s="292"/>
    </row>
    <row r="92" spans="1:14">
      <c r="A92" s="304" t="s">
        <v>166</v>
      </c>
      <c r="B92" s="305"/>
      <c r="C92" s="305"/>
      <c r="D92" s="305"/>
      <c r="E92" s="305"/>
      <c r="F92" s="305"/>
      <c r="G92" s="305"/>
      <c r="H92" s="305"/>
      <c r="I92" s="305"/>
      <c r="J92" s="305"/>
      <c r="K92" s="305"/>
      <c r="L92" s="305"/>
      <c r="M92" s="305"/>
      <c r="N92" s="306"/>
    </row>
    <row r="93" spans="1:14" s="185" customFormat="1" ht="9.6" customHeight="1">
      <c r="A93" s="182"/>
      <c r="B93" s="183"/>
      <c r="C93" s="183"/>
      <c r="D93" s="183"/>
      <c r="E93" s="183"/>
      <c r="F93" s="183"/>
      <c r="G93" s="183"/>
      <c r="H93" s="183"/>
      <c r="I93" s="183"/>
      <c r="J93" s="183"/>
      <c r="K93" s="183"/>
      <c r="L93" s="183"/>
      <c r="M93" s="183"/>
      <c r="N93" s="184"/>
    </row>
    <row r="94" spans="1:14" ht="36">
      <c r="A94" s="30">
        <v>77</v>
      </c>
      <c r="B94" s="22" t="s">
        <v>104</v>
      </c>
      <c r="C94" s="23" t="s">
        <v>88</v>
      </c>
      <c r="D94" s="24">
        <v>1</v>
      </c>
      <c r="E94" s="25">
        <v>34500</v>
      </c>
      <c r="F94" s="4">
        <f t="shared" ref="F94" si="21">E94*D94</f>
        <v>34500</v>
      </c>
      <c r="G94" s="209"/>
      <c r="H94" s="209">
        <f t="shared" ref="H94" si="22">I94-G94</f>
        <v>1</v>
      </c>
      <c r="I94" s="209">
        <f>'MB Sheet'!I307</f>
        <v>1</v>
      </c>
      <c r="J94" s="209"/>
      <c r="K94" s="209">
        <f t="shared" ref="K94" si="23">L94-J94</f>
        <v>34500</v>
      </c>
      <c r="L94" s="209">
        <f t="shared" ref="L94" si="24">I94*E94</f>
        <v>34500</v>
      </c>
      <c r="M94" s="9">
        <f t="shared" ref="M94:M133" si="25">I94-D94</f>
        <v>0</v>
      </c>
      <c r="N94" s="31"/>
    </row>
    <row r="95" spans="1:14">
      <c r="A95" s="30">
        <v>78</v>
      </c>
      <c r="B95" s="22" t="s">
        <v>105</v>
      </c>
      <c r="C95" s="26"/>
      <c r="D95" s="24"/>
      <c r="E95" s="24"/>
      <c r="F95" s="24"/>
      <c r="G95" s="24"/>
      <c r="H95" s="24"/>
      <c r="I95" s="24"/>
      <c r="J95" s="24"/>
      <c r="K95" s="24"/>
      <c r="L95" s="24"/>
      <c r="M95" s="9">
        <f t="shared" si="25"/>
        <v>0</v>
      </c>
      <c r="N95" s="32"/>
    </row>
    <row r="96" spans="1:14" ht="99">
      <c r="A96" s="30">
        <v>79</v>
      </c>
      <c r="B96" s="22" t="s">
        <v>106</v>
      </c>
      <c r="C96" s="23" t="s">
        <v>66</v>
      </c>
      <c r="D96" s="24">
        <v>30</v>
      </c>
      <c r="E96" s="24">
        <v>630</v>
      </c>
      <c r="F96" s="4">
        <f t="shared" ref="F96" si="26">E96*D96</f>
        <v>18900</v>
      </c>
      <c r="G96" s="209"/>
      <c r="H96" s="209">
        <f t="shared" ref="H96" si="27">I96-G96</f>
        <v>3</v>
      </c>
      <c r="I96" s="209">
        <f>'MB Sheet'!I314</f>
        <v>3</v>
      </c>
      <c r="J96" s="209"/>
      <c r="K96" s="209">
        <f t="shared" ref="K96" si="28">L96-J96</f>
        <v>1890</v>
      </c>
      <c r="L96" s="209">
        <f t="shared" ref="L96" si="29">I96*E96</f>
        <v>1890</v>
      </c>
      <c r="M96" s="9">
        <f t="shared" si="25"/>
        <v>-27</v>
      </c>
      <c r="N96" s="31"/>
    </row>
    <row r="97" spans="1:14" ht="36">
      <c r="A97" s="30">
        <v>80</v>
      </c>
      <c r="B97" s="22" t="s">
        <v>107</v>
      </c>
      <c r="C97" s="22"/>
      <c r="D97" s="24"/>
      <c r="E97" s="24"/>
      <c r="F97" s="24"/>
      <c r="G97" s="24"/>
      <c r="H97" s="24"/>
      <c r="I97" s="24"/>
      <c r="J97" s="24"/>
      <c r="K97" s="24"/>
      <c r="L97" s="24"/>
      <c r="M97" s="9">
        <f t="shared" si="25"/>
        <v>0</v>
      </c>
      <c r="N97" s="31"/>
    </row>
    <row r="98" spans="1:14">
      <c r="A98" s="30">
        <v>81</v>
      </c>
      <c r="B98" s="22" t="s">
        <v>108</v>
      </c>
      <c r="C98" s="23" t="s">
        <v>88</v>
      </c>
      <c r="D98" s="24">
        <v>2</v>
      </c>
      <c r="E98" s="25">
        <v>1150</v>
      </c>
      <c r="F98" s="4">
        <f t="shared" ref="F98:F99" si="30">E98*D98</f>
        <v>2300</v>
      </c>
      <c r="G98" s="25"/>
      <c r="H98" s="25"/>
      <c r="I98" s="25"/>
      <c r="J98" s="25"/>
      <c r="K98" s="25"/>
      <c r="L98" s="25"/>
      <c r="M98" s="9">
        <f t="shared" si="25"/>
        <v>-2</v>
      </c>
      <c r="N98" s="32"/>
    </row>
    <row r="99" spans="1:14">
      <c r="A99" s="30">
        <v>82</v>
      </c>
      <c r="B99" s="22" t="s">
        <v>109</v>
      </c>
      <c r="C99" s="23" t="s">
        <v>88</v>
      </c>
      <c r="D99" s="24">
        <v>2</v>
      </c>
      <c r="E99" s="24">
        <v>680</v>
      </c>
      <c r="F99" s="4">
        <f t="shared" si="30"/>
        <v>1360</v>
      </c>
      <c r="G99" s="209"/>
      <c r="H99" s="209">
        <f t="shared" ref="H99" si="31">I99-G99</f>
        <v>2</v>
      </c>
      <c r="I99" s="209">
        <f>'MB Sheet'!I322</f>
        <v>2</v>
      </c>
      <c r="J99" s="209"/>
      <c r="K99" s="209">
        <f t="shared" ref="K99" si="32">L99-J99</f>
        <v>1360</v>
      </c>
      <c r="L99" s="209">
        <f t="shared" ref="L99" si="33">I99*E99</f>
        <v>1360</v>
      </c>
      <c r="M99" s="9">
        <f t="shared" si="25"/>
        <v>0</v>
      </c>
      <c r="N99" s="32"/>
    </row>
    <row r="100" spans="1:14">
      <c r="A100" s="30">
        <v>83</v>
      </c>
      <c r="B100" s="22" t="s">
        <v>110</v>
      </c>
      <c r="C100" s="26"/>
      <c r="D100" s="24"/>
      <c r="E100" s="24"/>
      <c r="F100" s="24"/>
      <c r="G100" s="24"/>
      <c r="H100" s="24"/>
      <c r="I100" s="24"/>
      <c r="J100" s="24"/>
      <c r="K100" s="24"/>
      <c r="L100" s="24"/>
      <c r="M100" s="9">
        <f t="shared" si="25"/>
        <v>0</v>
      </c>
      <c r="N100" s="32"/>
    </row>
    <row r="101" spans="1:14" ht="162">
      <c r="A101" s="30">
        <v>84</v>
      </c>
      <c r="B101" s="22" t="s">
        <v>111</v>
      </c>
      <c r="C101" s="22"/>
      <c r="D101" s="24"/>
      <c r="E101" s="24"/>
      <c r="F101" s="24"/>
      <c r="G101" s="24"/>
      <c r="H101" s="24"/>
      <c r="I101" s="24"/>
      <c r="J101" s="24"/>
      <c r="K101" s="24"/>
      <c r="L101" s="24"/>
      <c r="M101" s="9">
        <f t="shared" si="25"/>
        <v>0</v>
      </c>
      <c r="N101" s="31"/>
    </row>
    <row r="102" spans="1:14">
      <c r="A102" s="30">
        <v>85</v>
      </c>
      <c r="B102" s="22" t="s">
        <v>112</v>
      </c>
      <c r="C102" s="23" t="s">
        <v>88</v>
      </c>
      <c r="D102" s="24">
        <v>15</v>
      </c>
      <c r="E102" s="25">
        <v>2600</v>
      </c>
      <c r="F102" s="4">
        <f t="shared" ref="F102:F133" si="34">E102*D102</f>
        <v>39000</v>
      </c>
      <c r="G102" s="209"/>
      <c r="H102" s="209">
        <f t="shared" ref="H102" si="35">I102-G102</f>
        <v>11</v>
      </c>
      <c r="I102" s="209">
        <f>'MB Sheet'!I330</f>
        <v>11</v>
      </c>
      <c r="J102" s="209"/>
      <c r="K102" s="209">
        <f t="shared" ref="K102" si="36">L102-J102</f>
        <v>28600</v>
      </c>
      <c r="L102" s="209">
        <f t="shared" ref="L102" si="37">I102*E102</f>
        <v>28600</v>
      </c>
      <c r="M102" s="9">
        <f t="shared" si="25"/>
        <v>-4</v>
      </c>
      <c r="N102" s="32"/>
    </row>
    <row r="103" spans="1:14" ht="18">
      <c r="A103" s="30">
        <v>86</v>
      </c>
      <c r="B103" s="22" t="s">
        <v>113</v>
      </c>
      <c r="C103" s="23" t="s">
        <v>88</v>
      </c>
      <c r="D103" s="24">
        <v>6</v>
      </c>
      <c r="E103" s="25">
        <v>2550</v>
      </c>
      <c r="F103" s="4">
        <f t="shared" si="34"/>
        <v>15300</v>
      </c>
      <c r="G103" s="25"/>
      <c r="H103" s="25"/>
      <c r="I103" s="25"/>
      <c r="J103" s="25"/>
      <c r="K103" s="25"/>
      <c r="L103" s="25"/>
      <c r="M103" s="9">
        <f t="shared" si="25"/>
        <v>-6</v>
      </c>
      <c r="N103" s="32"/>
    </row>
    <row r="104" spans="1:14" ht="27">
      <c r="A104" s="30">
        <v>87</v>
      </c>
      <c r="B104" s="22" t="s">
        <v>114</v>
      </c>
      <c r="C104" s="23" t="s">
        <v>88</v>
      </c>
      <c r="D104" s="24">
        <v>12</v>
      </c>
      <c r="E104" s="24">
        <v>800</v>
      </c>
      <c r="F104" s="4">
        <f t="shared" si="34"/>
        <v>9600</v>
      </c>
      <c r="G104" s="209"/>
      <c r="H104" s="209">
        <f t="shared" ref="H104" si="38">I104-G104</f>
        <v>11</v>
      </c>
      <c r="I104" s="209">
        <f>'MB Sheet'!I337</f>
        <v>11</v>
      </c>
      <c r="J104" s="209"/>
      <c r="K104" s="209">
        <f t="shared" ref="K104" si="39">L104-J104</f>
        <v>8800</v>
      </c>
      <c r="L104" s="209">
        <f t="shared" ref="L104" si="40">I104*E104</f>
        <v>8800</v>
      </c>
      <c r="M104" s="9">
        <f t="shared" si="25"/>
        <v>-1</v>
      </c>
      <c r="N104" s="31"/>
    </row>
    <row r="105" spans="1:14" ht="36">
      <c r="A105" s="30">
        <v>88</v>
      </c>
      <c r="B105" s="22" t="s">
        <v>115</v>
      </c>
      <c r="C105" s="23" t="s">
        <v>88</v>
      </c>
      <c r="D105" s="24">
        <v>8</v>
      </c>
      <c r="E105" s="25">
        <v>1420</v>
      </c>
      <c r="F105" s="4">
        <f t="shared" si="34"/>
        <v>11360</v>
      </c>
      <c r="G105" s="209"/>
      <c r="H105" s="209"/>
      <c r="I105" s="209"/>
      <c r="J105" s="209"/>
      <c r="K105" s="209"/>
      <c r="L105" s="209"/>
      <c r="M105" s="9">
        <f t="shared" si="25"/>
        <v>-8</v>
      </c>
      <c r="N105" s="31"/>
    </row>
    <row r="106" spans="1:14">
      <c r="A106" s="30">
        <v>89</v>
      </c>
      <c r="B106" s="22" t="s">
        <v>116</v>
      </c>
      <c r="C106" s="23" t="s">
        <v>88</v>
      </c>
      <c r="D106" s="24">
        <v>10</v>
      </c>
      <c r="E106" s="25">
        <v>3250</v>
      </c>
      <c r="F106" s="4">
        <f t="shared" si="34"/>
        <v>32500</v>
      </c>
      <c r="G106" s="209"/>
      <c r="H106" s="209">
        <f t="shared" ref="H106" si="41">I106-G106</f>
        <v>10</v>
      </c>
      <c r="I106" s="209">
        <f>'MB Sheet'!I344</f>
        <v>10</v>
      </c>
      <c r="J106" s="209"/>
      <c r="K106" s="209">
        <f t="shared" ref="K106" si="42">L106-J106</f>
        <v>32500</v>
      </c>
      <c r="L106" s="209">
        <f t="shared" ref="L106" si="43">I106*E106</f>
        <v>32500</v>
      </c>
      <c r="M106" s="9">
        <f t="shared" si="25"/>
        <v>0</v>
      </c>
      <c r="N106" s="32"/>
    </row>
    <row r="107" spans="1:14" ht="36">
      <c r="A107" s="30">
        <v>90</v>
      </c>
      <c r="B107" s="22" t="s">
        <v>117</v>
      </c>
      <c r="C107" s="23" t="s">
        <v>88</v>
      </c>
      <c r="D107" s="24">
        <v>30</v>
      </c>
      <c r="E107" s="25">
        <v>1750</v>
      </c>
      <c r="F107" s="4">
        <f t="shared" si="34"/>
        <v>52500</v>
      </c>
      <c r="G107" s="209"/>
      <c r="H107" s="209">
        <f t="shared" ref="H107" si="44">I107-G107</f>
        <v>11</v>
      </c>
      <c r="I107" s="209">
        <f>'MB Sheet'!I350</f>
        <v>11</v>
      </c>
      <c r="J107" s="209"/>
      <c r="K107" s="209">
        <f t="shared" ref="K107" si="45">L107-J107</f>
        <v>19250</v>
      </c>
      <c r="L107" s="209">
        <f t="shared" ref="L107" si="46">I107*E107</f>
        <v>19250</v>
      </c>
      <c r="M107" s="9">
        <f t="shared" si="25"/>
        <v>-19</v>
      </c>
      <c r="N107" s="31"/>
    </row>
    <row r="108" spans="1:14" ht="45">
      <c r="A108" s="30">
        <v>91</v>
      </c>
      <c r="B108" s="22" t="s">
        <v>118</v>
      </c>
      <c r="C108" s="23" t="s">
        <v>66</v>
      </c>
      <c r="D108" s="24">
        <v>200</v>
      </c>
      <c r="E108" s="24">
        <v>420</v>
      </c>
      <c r="F108" s="4">
        <f t="shared" si="34"/>
        <v>84000</v>
      </c>
      <c r="G108" s="24"/>
      <c r="H108" s="24"/>
      <c r="I108" s="24"/>
      <c r="J108" s="24"/>
      <c r="K108" s="24"/>
      <c r="L108" s="24"/>
      <c r="M108" s="9">
        <f t="shared" si="25"/>
        <v>-200</v>
      </c>
      <c r="N108" s="31"/>
    </row>
    <row r="109" spans="1:14" ht="45">
      <c r="A109" s="30">
        <v>92</v>
      </c>
      <c r="B109" s="22" t="s">
        <v>119</v>
      </c>
      <c r="C109" s="23" t="s">
        <v>66</v>
      </c>
      <c r="D109" s="24">
        <v>125</v>
      </c>
      <c r="E109" s="24">
        <v>560</v>
      </c>
      <c r="F109" s="4">
        <f t="shared" si="34"/>
        <v>70000</v>
      </c>
      <c r="G109" s="24"/>
      <c r="H109" s="24"/>
      <c r="I109" s="24"/>
      <c r="J109" s="24"/>
      <c r="K109" s="24"/>
      <c r="L109" s="24"/>
      <c r="M109" s="9">
        <f t="shared" si="25"/>
        <v>-125</v>
      </c>
      <c r="N109" s="31"/>
    </row>
    <row r="110" spans="1:14">
      <c r="A110" s="30">
        <v>93</v>
      </c>
      <c r="B110" s="22" t="s">
        <v>120</v>
      </c>
      <c r="C110" s="23" t="s">
        <v>66</v>
      </c>
      <c r="D110" s="24">
        <v>100</v>
      </c>
      <c r="E110" s="24">
        <v>155</v>
      </c>
      <c r="F110" s="4">
        <f t="shared" si="34"/>
        <v>15500</v>
      </c>
      <c r="G110" s="209"/>
      <c r="H110" s="209">
        <f t="shared" ref="H110" si="47">I110-G110</f>
        <v>100</v>
      </c>
      <c r="I110" s="209">
        <f>'MB Sheet'!I364</f>
        <v>100</v>
      </c>
      <c r="J110" s="209"/>
      <c r="K110" s="209">
        <f t="shared" ref="K110" si="48">L110-J110</f>
        <v>15500</v>
      </c>
      <c r="L110" s="209">
        <f t="shared" ref="L110" si="49">I110*E110</f>
        <v>15500</v>
      </c>
      <c r="M110" s="9">
        <f t="shared" si="25"/>
        <v>0</v>
      </c>
      <c r="N110" s="32"/>
    </row>
    <row r="111" spans="1:14" ht="54">
      <c r="A111" s="30">
        <v>94</v>
      </c>
      <c r="B111" s="22" t="s">
        <v>121</v>
      </c>
      <c r="C111" s="22"/>
      <c r="D111" s="24">
        <v>0</v>
      </c>
      <c r="E111" s="24">
        <v>0</v>
      </c>
      <c r="F111" s="4">
        <f t="shared" si="34"/>
        <v>0</v>
      </c>
      <c r="G111" s="24"/>
      <c r="H111" s="24"/>
      <c r="I111" s="24"/>
      <c r="J111" s="24"/>
      <c r="K111" s="24"/>
      <c r="L111" s="24"/>
      <c r="M111" s="9">
        <f t="shared" si="25"/>
        <v>0</v>
      </c>
      <c r="N111" s="31"/>
    </row>
    <row r="112" spans="1:14">
      <c r="A112" s="30">
        <v>95</v>
      </c>
      <c r="B112" s="22" t="s">
        <v>122</v>
      </c>
      <c r="C112" s="23" t="s">
        <v>88</v>
      </c>
      <c r="D112" s="24">
        <v>22</v>
      </c>
      <c r="E112" s="24">
        <v>190</v>
      </c>
      <c r="F112" s="4">
        <f t="shared" si="34"/>
        <v>4180</v>
      </c>
      <c r="G112" s="209"/>
      <c r="H112" s="209">
        <f t="shared" ref="H112:H113" si="50">I112-G112</f>
        <v>18</v>
      </c>
      <c r="I112" s="209">
        <f>'MB Sheet'!I371</f>
        <v>18</v>
      </c>
      <c r="J112" s="209"/>
      <c r="K112" s="209">
        <f t="shared" ref="K112:K113" si="51">L112-J112</f>
        <v>3420</v>
      </c>
      <c r="L112" s="209">
        <f t="shared" ref="L112:L113" si="52">I112*E112</f>
        <v>3420</v>
      </c>
      <c r="M112" s="9">
        <f t="shared" si="25"/>
        <v>-4</v>
      </c>
      <c r="N112" s="32"/>
    </row>
    <row r="113" spans="1:14">
      <c r="A113" s="30">
        <v>96</v>
      </c>
      <c r="B113" s="22" t="s">
        <v>123</v>
      </c>
      <c r="C113" s="23" t="s">
        <v>88</v>
      </c>
      <c r="D113" s="24">
        <v>22</v>
      </c>
      <c r="E113" s="24">
        <v>620</v>
      </c>
      <c r="F113" s="4">
        <f t="shared" si="34"/>
        <v>13640</v>
      </c>
      <c r="G113" s="209"/>
      <c r="H113" s="209">
        <f t="shared" si="50"/>
        <v>18</v>
      </c>
      <c r="I113" s="209">
        <f>'MB Sheet'!I377</f>
        <v>18</v>
      </c>
      <c r="J113" s="209"/>
      <c r="K113" s="209">
        <f t="shared" si="51"/>
        <v>11160</v>
      </c>
      <c r="L113" s="209">
        <f t="shared" si="52"/>
        <v>11160</v>
      </c>
      <c r="M113" s="9">
        <f t="shared" si="25"/>
        <v>-4</v>
      </c>
      <c r="N113" s="32"/>
    </row>
    <row r="114" spans="1:14" ht="24.6" customHeight="1">
      <c r="A114" s="30">
        <v>97</v>
      </c>
      <c r="B114" s="22" t="s">
        <v>124</v>
      </c>
      <c r="C114" s="23" t="s">
        <v>66</v>
      </c>
      <c r="D114" s="24">
        <v>30</v>
      </c>
      <c r="E114" s="24">
        <v>275</v>
      </c>
      <c r="F114" s="4">
        <f t="shared" si="34"/>
        <v>8250</v>
      </c>
      <c r="G114" s="24"/>
      <c r="H114" s="24"/>
      <c r="I114" s="24"/>
      <c r="J114" s="24"/>
      <c r="K114" s="24"/>
      <c r="L114" s="24"/>
      <c r="M114" s="9">
        <f t="shared" si="25"/>
        <v>-30</v>
      </c>
      <c r="N114" s="31"/>
    </row>
    <row r="115" spans="1:14" ht="36">
      <c r="A115" s="30">
        <v>98</v>
      </c>
      <c r="B115" s="22" t="s">
        <v>125</v>
      </c>
      <c r="C115" s="22"/>
      <c r="D115" s="24">
        <v>0</v>
      </c>
      <c r="E115" s="24">
        <v>0</v>
      </c>
      <c r="F115" s="4">
        <f t="shared" si="34"/>
        <v>0</v>
      </c>
      <c r="G115" s="24"/>
      <c r="H115" s="24"/>
      <c r="I115" s="24"/>
      <c r="J115" s="24"/>
      <c r="K115" s="24"/>
      <c r="L115" s="24"/>
      <c r="M115" s="9">
        <f t="shared" si="25"/>
        <v>0</v>
      </c>
      <c r="N115" s="31"/>
    </row>
    <row r="116" spans="1:14">
      <c r="A116" s="30">
        <v>99</v>
      </c>
      <c r="B116" s="22" t="s">
        <v>126</v>
      </c>
      <c r="C116" s="23" t="s">
        <v>88</v>
      </c>
      <c r="D116" s="24">
        <v>13</v>
      </c>
      <c r="E116" s="24">
        <v>450</v>
      </c>
      <c r="F116" s="4">
        <f t="shared" si="34"/>
        <v>5850</v>
      </c>
      <c r="G116" s="24"/>
      <c r="H116" s="24"/>
      <c r="I116" s="24"/>
      <c r="J116" s="24"/>
      <c r="K116" s="24"/>
      <c r="L116" s="24"/>
      <c r="M116" s="9">
        <f t="shared" si="25"/>
        <v>-13</v>
      </c>
      <c r="N116" s="32"/>
    </row>
    <row r="117" spans="1:14">
      <c r="A117" s="30">
        <v>100</v>
      </c>
      <c r="B117" s="22" t="s">
        <v>127</v>
      </c>
      <c r="C117" s="23" t="s">
        <v>66</v>
      </c>
      <c r="D117" s="24">
        <v>36</v>
      </c>
      <c r="E117" s="24">
        <v>350</v>
      </c>
      <c r="F117" s="4">
        <f t="shared" si="34"/>
        <v>12600</v>
      </c>
      <c r="G117" s="24"/>
      <c r="H117" s="24"/>
      <c r="I117" s="24"/>
      <c r="J117" s="24"/>
      <c r="K117" s="24"/>
      <c r="L117" s="24"/>
      <c r="M117" s="9">
        <f t="shared" si="25"/>
        <v>-36</v>
      </c>
      <c r="N117" s="32"/>
    </row>
    <row r="118" spans="1:14">
      <c r="A118" s="30">
        <v>101</v>
      </c>
      <c r="B118" s="22" t="s">
        <v>128</v>
      </c>
      <c r="C118" s="26"/>
      <c r="D118" s="24">
        <v>0</v>
      </c>
      <c r="E118" s="24">
        <v>0</v>
      </c>
      <c r="F118" s="4">
        <f t="shared" si="34"/>
        <v>0</v>
      </c>
      <c r="G118" s="24"/>
      <c r="H118" s="24"/>
      <c r="I118" s="24"/>
      <c r="J118" s="24"/>
      <c r="K118" s="24"/>
      <c r="L118" s="24"/>
      <c r="M118" s="9">
        <f t="shared" si="25"/>
        <v>0</v>
      </c>
      <c r="N118" s="32"/>
    </row>
    <row r="119" spans="1:14" ht="27">
      <c r="A119" s="30">
        <v>102</v>
      </c>
      <c r="B119" s="22" t="s">
        <v>129</v>
      </c>
      <c r="C119" s="23" t="s">
        <v>88</v>
      </c>
      <c r="D119" s="24">
        <v>1</v>
      </c>
      <c r="E119" s="24">
        <v>650</v>
      </c>
      <c r="F119" s="4">
        <f t="shared" si="34"/>
        <v>650</v>
      </c>
      <c r="G119" s="24"/>
      <c r="H119" s="24"/>
      <c r="I119" s="24"/>
      <c r="J119" s="24"/>
      <c r="K119" s="24"/>
      <c r="L119" s="24"/>
      <c r="M119" s="9">
        <f t="shared" si="25"/>
        <v>-1</v>
      </c>
      <c r="N119" s="31"/>
    </row>
    <row r="120" spans="1:14" ht="27">
      <c r="A120" s="30">
        <v>103</v>
      </c>
      <c r="B120" s="22" t="s">
        <v>130</v>
      </c>
      <c r="C120" s="23" t="s">
        <v>88</v>
      </c>
      <c r="D120" s="24">
        <v>1</v>
      </c>
      <c r="E120" s="24">
        <v>650</v>
      </c>
      <c r="F120" s="4">
        <f t="shared" si="34"/>
        <v>650</v>
      </c>
      <c r="G120" s="24"/>
      <c r="H120" s="24"/>
      <c r="I120" s="24"/>
      <c r="J120" s="24"/>
      <c r="K120" s="24"/>
      <c r="L120" s="24"/>
      <c r="M120" s="9">
        <f t="shared" si="25"/>
        <v>-1</v>
      </c>
      <c r="N120" s="31"/>
    </row>
    <row r="121" spans="1:14">
      <c r="A121" s="30">
        <v>104</v>
      </c>
      <c r="B121" s="167" t="s">
        <v>250</v>
      </c>
      <c r="C121" s="26"/>
      <c r="D121" s="24"/>
      <c r="E121" s="24"/>
      <c r="F121" s="4">
        <f t="shared" si="34"/>
        <v>0</v>
      </c>
      <c r="G121" s="24"/>
      <c r="H121" s="24"/>
      <c r="I121" s="24"/>
      <c r="J121" s="24"/>
      <c r="K121" s="24"/>
      <c r="L121" s="24"/>
      <c r="M121" s="9">
        <f t="shared" si="25"/>
        <v>0</v>
      </c>
      <c r="N121" s="32"/>
    </row>
    <row r="122" spans="1:14" ht="72">
      <c r="A122" s="30">
        <v>105</v>
      </c>
      <c r="B122" s="22" t="s">
        <v>132</v>
      </c>
      <c r="C122" s="23" t="s">
        <v>88</v>
      </c>
      <c r="D122" s="24">
        <v>4</v>
      </c>
      <c r="E122" s="25">
        <v>7500</v>
      </c>
      <c r="F122" s="4">
        <f t="shared" si="34"/>
        <v>30000</v>
      </c>
      <c r="G122" s="25"/>
      <c r="H122" s="25"/>
      <c r="I122" s="25"/>
      <c r="J122" s="25"/>
      <c r="K122" s="25"/>
      <c r="L122" s="25"/>
      <c r="M122" s="9">
        <f t="shared" si="25"/>
        <v>-4</v>
      </c>
      <c r="N122" s="31"/>
    </row>
    <row r="123" spans="1:14" ht="72">
      <c r="A123" s="30">
        <v>106</v>
      </c>
      <c r="B123" s="22" t="s">
        <v>133</v>
      </c>
      <c r="C123" s="23" t="s">
        <v>88</v>
      </c>
      <c r="D123" s="24">
        <v>1</v>
      </c>
      <c r="E123" s="25">
        <v>19000</v>
      </c>
      <c r="F123" s="4">
        <f t="shared" si="34"/>
        <v>19000</v>
      </c>
      <c r="G123" s="25"/>
      <c r="H123" s="25"/>
      <c r="I123" s="25"/>
      <c r="J123" s="25"/>
      <c r="K123" s="25"/>
      <c r="L123" s="25"/>
      <c r="M123" s="9">
        <f t="shared" si="25"/>
        <v>-1</v>
      </c>
      <c r="N123" s="31"/>
    </row>
    <row r="124" spans="1:14" ht="18">
      <c r="A124" s="30">
        <v>107</v>
      </c>
      <c r="B124" s="22" t="s">
        <v>134</v>
      </c>
      <c r="C124" s="23" t="s">
        <v>88</v>
      </c>
      <c r="D124" s="24">
        <v>1</v>
      </c>
      <c r="E124" s="25">
        <v>7000</v>
      </c>
      <c r="F124" s="4">
        <f t="shared" si="34"/>
        <v>7000</v>
      </c>
      <c r="G124" s="25"/>
      <c r="H124" s="25"/>
      <c r="I124" s="25"/>
      <c r="J124" s="25"/>
      <c r="K124" s="25"/>
      <c r="L124" s="172"/>
      <c r="M124" s="9">
        <f t="shared" si="25"/>
        <v>-1</v>
      </c>
      <c r="N124" s="186"/>
    </row>
    <row r="125" spans="1:14">
      <c r="A125" s="30">
        <v>108</v>
      </c>
      <c r="B125" s="22" t="s">
        <v>135</v>
      </c>
      <c r="C125" s="23" t="s">
        <v>88</v>
      </c>
      <c r="D125" s="24">
        <v>8</v>
      </c>
      <c r="E125" s="24">
        <v>175</v>
      </c>
      <c r="F125" s="4">
        <f t="shared" si="34"/>
        <v>1400</v>
      </c>
      <c r="G125" s="24"/>
      <c r="H125" s="24"/>
      <c r="I125" s="24"/>
      <c r="J125" s="24"/>
      <c r="K125" s="24"/>
      <c r="L125" s="173"/>
      <c r="M125" s="9">
        <f t="shared" si="25"/>
        <v>-8</v>
      </c>
      <c r="N125" s="187"/>
    </row>
    <row r="126" spans="1:14">
      <c r="A126" s="30">
        <v>109</v>
      </c>
      <c r="B126" s="22" t="s">
        <v>136</v>
      </c>
      <c r="C126" s="23" t="s">
        <v>88</v>
      </c>
      <c r="D126" s="24">
        <v>2</v>
      </c>
      <c r="E126" s="25">
        <v>17500</v>
      </c>
      <c r="F126" s="4">
        <f t="shared" si="34"/>
        <v>35000</v>
      </c>
      <c r="G126" s="25"/>
      <c r="H126" s="25"/>
      <c r="I126" s="25"/>
      <c r="J126" s="25"/>
      <c r="K126" s="25"/>
      <c r="L126" s="172"/>
      <c r="M126" s="9">
        <f t="shared" si="25"/>
        <v>-2</v>
      </c>
      <c r="N126" s="187"/>
    </row>
    <row r="127" spans="1:14">
      <c r="A127" s="30">
        <v>110</v>
      </c>
      <c r="B127" s="22" t="s">
        <v>137</v>
      </c>
      <c r="C127" s="23" t="s">
        <v>88</v>
      </c>
      <c r="D127" s="24">
        <v>1</v>
      </c>
      <c r="E127" s="25">
        <v>18500</v>
      </c>
      <c r="F127" s="4">
        <f t="shared" si="34"/>
        <v>18500</v>
      </c>
      <c r="G127" s="25"/>
      <c r="H127" s="25"/>
      <c r="I127" s="25"/>
      <c r="J127" s="25"/>
      <c r="K127" s="25"/>
      <c r="L127" s="172"/>
      <c r="M127" s="9">
        <f t="shared" si="25"/>
        <v>-1</v>
      </c>
      <c r="N127" s="187"/>
    </row>
    <row r="128" spans="1:14">
      <c r="A128" s="30">
        <v>111</v>
      </c>
      <c r="B128" s="22" t="s">
        <v>138</v>
      </c>
      <c r="C128" s="23" t="s">
        <v>139</v>
      </c>
      <c r="D128" s="24">
        <v>1</v>
      </c>
      <c r="E128" s="25">
        <v>6000</v>
      </c>
      <c r="F128" s="4">
        <f t="shared" si="34"/>
        <v>6000</v>
      </c>
      <c r="G128" s="25"/>
      <c r="H128" s="25"/>
      <c r="I128" s="25"/>
      <c r="J128" s="25"/>
      <c r="K128" s="25"/>
      <c r="L128" s="172"/>
      <c r="M128" s="9">
        <f t="shared" si="25"/>
        <v>-1</v>
      </c>
      <c r="N128" s="187"/>
    </row>
    <row r="129" spans="1:14" ht="54">
      <c r="A129" s="30">
        <v>112</v>
      </c>
      <c r="B129" s="22" t="s">
        <v>140</v>
      </c>
      <c r="C129" s="23" t="s">
        <v>141</v>
      </c>
      <c r="D129" s="24">
        <v>80</v>
      </c>
      <c r="E129" s="24">
        <v>70</v>
      </c>
      <c r="F129" s="4">
        <f t="shared" si="34"/>
        <v>5600</v>
      </c>
      <c r="G129" s="209"/>
      <c r="H129" s="209">
        <f t="shared" ref="H129" si="53">I129-G129</f>
        <v>80</v>
      </c>
      <c r="I129" s="209">
        <f>'MB Sheet'!I403</f>
        <v>80</v>
      </c>
      <c r="J129" s="209"/>
      <c r="K129" s="209">
        <f t="shared" ref="K129" si="54">L129-J129</f>
        <v>5600</v>
      </c>
      <c r="L129" s="209">
        <f t="shared" ref="L129" si="55">I129*E129</f>
        <v>5600</v>
      </c>
      <c r="M129" s="9">
        <f t="shared" si="25"/>
        <v>0</v>
      </c>
      <c r="N129" s="186"/>
    </row>
    <row r="130" spans="1:14">
      <c r="A130" s="30">
        <v>113</v>
      </c>
      <c r="B130" s="22" t="s">
        <v>142</v>
      </c>
      <c r="C130" s="23" t="s">
        <v>88</v>
      </c>
      <c r="D130" s="24">
        <v>1</v>
      </c>
      <c r="E130" s="25">
        <v>1600</v>
      </c>
      <c r="F130" s="4">
        <f t="shared" si="34"/>
        <v>1600</v>
      </c>
      <c r="G130" s="25"/>
      <c r="H130" s="25"/>
      <c r="I130" s="25"/>
      <c r="J130" s="25"/>
      <c r="K130" s="25"/>
      <c r="L130" s="172"/>
      <c r="M130" s="9">
        <f t="shared" si="25"/>
        <v>-1</v>
      </c>
      <c r="N130" s="187"/>
    </row>
    <row r="131" spans="1:14" ht="45">
      <c r="A131" s="262">
        <v>114</v>
      </c>
      <c r="B131" s="263" t="s">
        <v>143</v>
      </c>
      <c r="C131" s="264" t="s">
        <v>144</v>
      </c>
      <c r="D131" s="24">
        <v>32</v>
      </c>
      <c r="E131" s="24">
        <v>160</v>
      </c>
      <c r="F131" s="4">
        <f t="shared" si="34"/>
        <v>5120</v>
      </c>
      <c r="G131" s="24"/>
      <c r="H131" s="24"/>
      <c r="I131" s="24"/>
      <c r="J131" s="24"/>
      <c r="K131" s="24"/>
      <c r="L131" s="173"/>
      <c r="M131" s="9">
        <f t="shared" si="25"/>
        <v>-32</v>
      </c>
      <c r="N131" s="186"/>
    </row>
    <row r="132" spans="1:14" ht="63">
      <c r="A132" s="30">
        <v>115</v>
      </c>
      <c r="B132" s="22" t="s">
        <v>145</v>
      </c>
      <c r="C132" s="23" t="s">
        <v>88</v>
      </c>
      <c r="D132" s="24">
        <v>1</v>
      </c>
      <c r="E132" s="25">
        <v>16000</v>
      </c>
      <c r="F132" s="4">
        <f t="shared" si="34"/>
        <v>16000</v>
      </c>
      <c r="G132" s="25"/>
      <c r="H132" s="25"/>
      <c r="I132" s="25"/>
      <c r="J132" s="25"/>
      <c r="K132" s="25"/>
      <c r="L132" s="172"/>
      <c r="M132" s="9">
        <f t="shared" si="25"/>
        <v>-1</v>
      </c>
      <c r="N132" s="186"/>
    </row>
    <row r="133" spans="1:14" ht="78" customHeight="1">
      <c r="A133" s="33">
        <v>116</v>
      </c>
      <c r="B133" s="22" t="s">
        <v>146</v>
      </c>
      <c r="C133" s="23" t="s">
        <v>88</v>
      </c>
      <c r="D133" s="22">
        <v>1</v>
      </c>
      <c r="E133" s="24">
        <v>35500</v>
      </c>
      <c r="F133" s="4">
        <f t="shared" si="34"/>
        <v>35500</v>
      </c>
      <c r="G133" s="24"/>
      <c r="H133" s="24"/>
      <c r="I133" s="24"/>
      <c r="J133" s="24"/>
      <c r="K133" s="24"/>
      <c r="L133" s="173"/>
      <c r="M133" s="9">
        <f t="shared" si="25"/>
        <v>-1</v>
      </c>
      <c r="N133" s="188"/>
    </row>
    <row r="134" spans="1:14" ht="13.5" thickBot="1">
      <c r="A134" s="300" t="s">
        <v>167</v>
      </c>
      <c r="B134" s="301"/>
      <c r="C134" s="301"/>
      <c r="D134" s="35"/>
      <c r="E134" s="36"/>
      <c r="F134" s="181">
        <f>SUM(F94:F133)</f>
        <v>613360</v>
      </c>
      <c r="G134" s="36"/>
      <c r="H134" s="36"/>
      <c r="I134" s="36"/>
      <c r="J134" s="181">
        <f t="shared" ref="J134:L134" si="56">SUM(J94:J133)</f>
        <v>0</v>
      </c>
      <c r="K134" s="181">
        <f t="shared" si="56"/>
        <v>162580</v>
      </c>
      <c r="L134" s="181">
        <f t="shared" si="56"/>
        <v>162580</v>
      </c>
      <c r="M134" s="189"/>
      <c r="N134" s="37"/>
    </row>
  </sheetData>
  <mergeCells count="22">
    <mergeCell ref="A134:C134"/>
    <mergeCell ref="N2:N3"/>
    <mergeCell ref="A67:N67"/>
    <mergeCell ref="A92:N92"/>
    <mergeCell ref="C2:C3"/>
    <mergeCell ref="D2:D3"/>
    <mergeCell ref="E2:E3"/>
    <mergeCell ref="B2:B3"/>
    <mergeCell ref="A2:A3"/>
    <mergeCell ref="G2:I2"/>
    <mergeCell ref="J2:L2"/>
    <mergeCell ref="A1:N1"/>
    <mergeCell ref="A65:C65"/>
    <mergeCell ref="A66:N66"/>
    <mergeCell ref="A91:N91"/>
    <mergeCell ref="A48:C48"/>
    <mergeCell ref="A61:C61"/>
    <mergeCell ref="A62:N62"/>
    <mergeCell ref="A50:N50"/>
    <mergeCell ref="A49:N49"/>
    <mergeCell ref="A63:N63"/>
    <mergeCell ref="A4:N4"/>
  </mergeCells>
  <pageMargins left="0.7" right="0.7" top="0.75" bottom="0.75" header="0.3" footer="0.3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411"/>
  <sheetViews>
    <sheetView topLeftCell="A358" zoomScaleNormal="100" workbookViewId="0">
      <selection activeCell="E418" sqref="E418"/>
    </sheetView>
  </sheetViews>
  <sheetFormatPr defaultRowHeight="12.75"/>
  <cols>
    <col min="1" max="1" width="10.5" customWidth="1"/>
    <col min="2" max="2" width="54.1640625" customWidth="1"/>
    <col min="3" max="3" width="6.1640625" customWidth="1"/>
    <col min="4" max="4" width="6.5" customWidth="1"/>
    <col min="5" max="5" width="8.83203125" customWidth="1"/>
    <col min="6" max="10" width="11.5" customWidth="1"/>
  </cols>
  <sheetData>
    <row r="1" spans="1:10" ht="13.5" thickBot="1">
      <c r="A1" s="285" t="s">
        <v>303</v>
      </c>
      <c r="B1" s="286"/>
      <c r="C1" s="286"/>
      <c r="D1" s="286"/>
      <c r="E1" s="286"/>
      <c r="F1" s="286"/>
      <c r="G1" s="286"/>
      <c r="H1" s="286"/>
      <c r="I1" s="286"/>
      <c r="J1" s="287"/>
    </row>
    <row r="2" spans="1:10" ht="13.5" thickBot="1">
      <c r="A2" s="285" t="s">
        <v>157</v>
      </c>
      <c r="B2" s="286"/>
      <c r="C2" s="286"/>
      <c r="D2" s="286"/>
      <c r="E2" s="286"/>
      <c r="F2" s="286"/>
      <c r="G2" s="286"/>
      <c r="H2" s="286"/>
      <c r="I2" s="286"/>
      <c r="J2" s="287"/>
    </row>
    <row r="3" spans="1:10" s="21" customFormat="1" ht="21.6" customHeight="1" thickBot="1">
      <c r="A3" s="51" t="s">
        <v>7</v>
      </c>
      <c r="B3" s="52" t="s">
        <v>8</v>
      </c>
      <c r="C3" s="53" t="s">
        <v>9</v>
      </c>
      <c r="D3" s="54" t="s">
        <v>150</v>
      </c>
      <c r="E3" s="47" t="s">
        <v>168</v>
      </c>
      <c r="F3" s="48" t="s">
        <v>169</v>
      </c>
      <c r="G3" s="48" t="s">
        <v>170</v>
      </c>
      <c r="H3" s="49" t="s">
        <v>171</v>
      </c>
      <c r="I3" s="49" t="s">
        <v>172</v>
      </c>
      <c r="J3" s="50" t="s">
        <v>173</v>
      </c>
    </row>
    <row r="4" spans="1:10" ht="18" customHeight="1" thickBot="1">
      <c r="A4" s="294" t="s">
        <v>162</v>
      </c>
      <c r="B4" s="295"/>
      <c r="C4" s="295"/>
      <c r="D4" s="295"/>
      <c r="E4" s="295"/>
      <c r="F4" s="295"/>
      <c r="G4" s="295"/>
      <c r="H4" s="295"/>
      <c r="I4" s="295"/>
      <c r="J4" s="296"/>
    </row>
    <row r="5" spans="1:10" ht="13.15" customHeight="1">
      <c r="A5" s="11">
        <v>1</v>
      </c>
      <c r="B5" s="1" t="s">
        <v>11</v>
      </c>
      <c r="C5" s="1"/>
      <c r="D5" s="4"/>
      <c r="E5" s="4"/>
      <c r="F5" s="4"/>
      <c r="G5" s="4"/>
      <c r="H5" s="4"/>
      <c r="I5" s="4"/>
      <c r="J5" s="156"/>
    </row>
    <row r="6" spans="1:10" ht="13.15" customHeight="1">
      <c r="A6" s="11">
        <v>2</v>
      </c>
      <c r="B6" s="1" t="s">
        <v>12</v>
      </c>
      <c r="C6" s="1"/>
      <c r="D6" s="4"/>
      <c r="E6" s="4"/>
      <c r="F6" s="4"/>
      <c r="G6" s="4"/>
      <c r="H6" s="4"/>
      <c r="I6" s="4"/>
      <c r="J6" s="156"/>
    </row>
    <row r="7" spans="1:10" ht="99">
      <c r="A7" s="11">
        <v>3</v>
      </c>
      <c r="B7" s="1" t="s">
        <v>13</v>
      </c>
      <c r="C7" s="5" t="s">
        <v>14</v>
      </c>
      <c r="D7" s="4">
        <v>440</v>
      </c>
      <c r="E7" s="4"/>
      <c r="F7" s="4"/>
      <c r="G7" s="4"/>
      <c r="H7" s="4"/>
      <c r="I7" s="4"/>
      <c r="J7" s="156"/>
    </row>
    <row r="8" spans="1:10">
      <c r="A8" s="11"/>
      <c r="B8" s="1" t="s">
        <v>174</v>
      </c>
      <c r="C8" s="5" t="s">
        <v>184</v>
      </c>
      <c r="D8" s="4"/>
      <c r="E8" s="4">
        <v>2</v>
      </c>
      <c r="F8" s="4">
        <f>4.63+3.36</f>
        <v>7.99</v>
      </c>
      <c r="G8" s="4"/>
      <c r="H8" s="4">
        <v>1.2</v>
      </c>
      <c r="I8" s="4">
        <f t="shared" ref="I8:I13" si="0">PRODUCT(E8:H8)</f>
        <v>19.175999999999998</v>
      </c>
      <c r="J8" s="156"/>
    </row>
    <row r="9" spans="1:10">
      <c r="A9" s="11"/>
      <c r="B9" s="1" t="s">
        <v>175</v>
      </c>
      <c r="C9" s="5" t="s">
        <v>184</v>
      </c>
      <c r="D9" s="4"/>
      <c r="E9" s="4">
        <v>1</v>
      </c>
      <c r="F9" s="4">
        <v>7</v>
      </c>
      <c r="G9" s="4"/>
      <c r="H9" s="4">
        <v>0.6</v>
      </c>
      <c r="I9" s="4">
        <f t="shared" si="0"/>
        <v>4.2</v>
      </c>
      <c r="J9" s="156"/>
    </row>
    <row r="10" spans="1:10">
      <c r="A10" s="11"/>
      <c r="B10" s="71" t="s">
        <v>182</v>
      </c>
      <c r="C10" s="5" t="s">
        <v>184</v>
      </c>
      <c r="D10" s="4"/>
      <c r="E10" s="4">
        <v>2</v>
      </c>
      <c r="F10" s="4">
        <v>0.6</v>
      </c>
      <c r="G10" s="4"/>
      <c r="H10" s="4">
        <v>0.45</v>
      </c>
      <c r="I10" s="4">
        <f t="shared" si="0"/>
        <v>0.54</v>
      </c>
      <c r="J10" s="156"/>
    </row>
    <row r="11" spans="1:10">
      <c r="A11" s="11"/>
      <c r="B11" s="71" t="s">
        <v>209</v>
      </c>
      <c r="C11" s="5" t="s">
        <v>184</v>
      </c>
      <c r="D11" s="4"/>
      <c r="E11" s="4">
        <v>1</v>
      </c>
      <c r="F11" s="4">
        <v>7</v>
      </c>
      <c r="G11" s="4"/>
      <c r="H11" s="4">
        <v>0.45</v>
      </c>
      <c r="I11" s="4">
        <f t="shared" si="0"/>
        <v>3.15</v>
      </c>
      <c r="J11" s="156"/>
    </row>
    <row r="12" spans="1:10">
      <c r="A12" s="11"/>
      <c r="B12" s="1" t="s">
        <v>176</v>
      </c>
      <c r="C12" s="5" t="s">
        <v>184</v>
      </c>
      <c r="D12" s="4"/>
      <c r="E12" s="4">
        <v>1</v>
      </c>
      <c r="F12" s="4">
        <f>4.63+3.36</f>
        <v>7.99</v>
      </c>
      <c r="G12" s="4">
        <v>7.4999999999999997E-2</v>
      </c>
      <c r="H12" s="4"/>
      <c r="I12" s="4">
        <f t="shared" si="0"/>
        <v>0.59924999999999995</v>
      </c>
      <c r="J12" s="156"/>
    </row>
    <row r="13" spans="1:10">
      <c r="A13" s="11"/>
      <c r="B13" s="1" t="s">
        <v>177</v>
      </c>
      <c r="C13" s="5" t="s">
        <v>184</v>
      </c>
      <c r="D13" s="4"/>
      <c r="E13" s="4">
        <v>2</v>
      </c>
      <c r="F13" s="4"/>
      <c r="G13" s="4">
        <v>7.4999999999999997E-2</v>
      </c>
      <c r="H13" s="4">
        <v>1.2</v>
      </c>
      <c r="I13" s="4">
        <f t="shared" si="0"/>
        <v>0.18</v>
      </c>
      <c r="J13" s="156"/>
    </row>
    <row r="14" spans="1:10" ht="13.5" thickBot="1">
      <c r="A14" s="38"/>
      <c r="B14" s="39"/>
      <c r="C14" s="40"/>
      <c r="D14" s="41"/>
      <c r="E14" s="41"/>
      <c r="F14" s="41"/>
      <c r="G14" s="41"/>
      <c r="H14" s="41"/>
      <c r="I14" s="41"/>
      <c r="J14" s="157"/>
    </row>
    <row r="15" spans="1:10">
      <c r="A15" s="56"/>
      <c r="B15" s="57" t="s">
        <v>178</v>
      </c>
      <c r="C15" s="58"/>
      <c r="D15" s="59"/>
      <c r="E15" s="59"/>
      <c r="F15" s="59"/>
      <c r="G15" s="59"/>
      <c r="H15" s="59"/>
      <c r="I15" s="59">
        <f>SUM(I8:I14)</f>
        <v>27.845249999999997</v>
      </c>
      <c r="J15" s="60"/>
    </row>
    <row r="16" spans="1:10">
      <c r="A16" s="61"/>
      <c r="B16" s="62" t="s">
        <v>179</v>
      </c>
      <c r="C16" s="63"/>
      <c r="D16" s="64"/>
      <c r="E16" s="64"/>
      <c r="F16" s="64"/>
      <c r="G16" s="64"/>
      <c r="H16" s="64">
        <v>10.763999999999999</v>
      </c>
      <c r="I16" s="64">
        <f>I15*H16</f>
        <v>299.72627099999994</v>
      </c>
      <c r="J16" s="65"/>
    </row>
    <row r="17" spans="1:10">
      <c r="A17" s="61"/>
      <c r="B17" s="62" t="s">
        <v>180</v>
      </c>
      <c r="C17" s="63"/>
      <c r="D17" s="64"/>
      <c r="E17" s="64"/>
      <c r="F17" s="64"/>
      <c r="G17" s="64"/>
      <c r="H17" s="64"/>
      <c r="I17" s="64">
        <v>299.72627099999994</v>
      </c>
      <c r="J17" s="65"/>
    </row>
    <row r="18" spans="1:10" ht="13.5" thickBot="1">
      <c r="A18" s="66"/>
      <c r="B18" s="67" t="s">
        <v>181</v>
      </c>
      <c r="C18" s="68"/>
      <c r="D18" s="69"/>
      <c r="E18" s="69"/>
      <c r="F18" s="69"/>
      <c r="G18" s="69"/>
      <c r="H18" s="69"/>
      <c r="I18" s="69">
        <f>I16-I17</f>
        <v>0</v>
      </c>
      <c r="J18" s="70"/>
    </row>
    <row r="19" spans="1:10">
      <c r="A19" s="17"/>
      <c r="B19" s="18"/>
      <c r="C19" s="55"/>
      <c r="D19" s="19"/>
      <c r="E19" s="19"/>
      <c r="F19" s="19"/>
      <c r="G19" s="19"/>
      <c r="H19" s="19"/>
      <c r="I19" s="19"/>
      <c r="J19" s="158"/>
    </row>
    <row r="20" spans="1:10" ht="27.6" customHeight="1">
      <c r="A20" s="11">
        <v>4</v>
      </c>
      <c r="B20" s="1" t="s">
        <v>15</v>
      </c>
      <c r="C20" s="5" t="s">
        <v>16</v>
      </c>
      <c r="D20" s="4">
        <v>200</v>
      </c>
      <c r="E20" s="4"/>
      <c r="F20" s="4"/>
      <c r="G20" s="4"/>
      <c r="H20" s="4"/>
      <c r="I20" s="4"/>
      <c r="J20" s="156"/>
    </row>
    <row r="21" spans="1:10">
      <c r="A21" s="11"/>
      <c r="B21" s="71" t="s">
        <v>183</v>
      </c>
      <c r="C21" s="5" t="s">
        <v>185</v>
      </c>
      <c r="D21" s="4"/>
      <c r="E21" s="4">
        <v>4</v>
      </c>
      <c r="F21" s="4">
        <f>4.63+3.36</f>
        <v>7.99</v>
      </c>
      <c r="G21" s="4"/>
      <c r="H21" s="4"/>
      <c r="I21" s="4">
        <f t="shared" ref="I21:I28" si="1">PRODUCT(E21:H21)</f>
        <v>31.96</v>
      </c>
      <c r="J21" s="156"/>
    </row>
    <row r="22" spans="1:10">
      <c r="A22" s="11"/>
      <c r="B22" s="71" t="s">
        <v>186</v>
      </c>
      <c r="C22" s="5" t="s">
        <v>185</v>
      </c>
      <c r="D22" s="4"/>
      <c r="E22" s="242">
        <v>15</v>
      </c>
      <c r="F22" s="242">
        <v>1.075</v>
      </c>
      <c r="G22" s="4"/>
      <c r="H22" s="4"/>
      <c r="I22" s="4">
        <f t="shared" si="1"/>
        <v>16.125</v>
      </c>
      <c r="J22" s="156"/>
    </row>
    <row r="23" spans="1:10">
      <c r="A23" s="11"/>
      <c r="B23" s="71" t="s">
        <v>187</v>
      </c>
      <c r="C23" s="5" t="s">
        <v>185</v>
      </c>
      <c r="D23" s="4"/>
      <c r="E23" s="242">
        <v>3</v>
      </c>
      <c r="F23" s="242">
        <v>7.5</v>
      </c>
      <c r="G23" s="4"/>
      <c r="H23" s="4"/>
      <c r="I23" s="4">
        <f t="shared" si="1"/>
        <v>22.5</v>
      </c>
      <c r="J23" s="156"/>
    </row>
    <row r="24" spans="1:10">
      <c r="A24" s="11"/>
      <c r="B24" s="71" t="s">
        <v>188</v>
      </c>
      <c r="C24" s="5" t="s">
        <v>185</v>
      </c>
      <c r="D24" s="4"/>
      <c r="E24" s="242">
        <v>15</v>
      </c>
      <c r="F24" s="242">
        <v>0.5</v>
      </c>
      <c r="G24" s="4"/>
      <c r="H24" s="4"/>
      <c r="I24" s="4">
        <f t="shared" si="1"/>
        <v>7.5</v>
      </c>
      <c r="J24" s="156"/>
    </row>
    <row r="25" spans="1:10">
      <c r="A25" s="11"/>
      <c r="B25" s="71" t="s">
        <v>189</v>
      </c>
      <c r="C25" s="5" t="s">
        <v>185</v>
      </c>
      <c r="D25" s="4"/>
      <c r="E25" s="4">
        <v>15</v>
      </c>
      <c r="F25" s="4">
        <v>0.4</v>
      </c>
      <c r="G25" s="4"/>
      <c r="H25" s="4"/>
      <c r="I25" s="4">
        <f t="shared" si="1"/>
        <v>6</v>
      </c>
      <c r="J25" s="156"/>
    </row>
    <row r="26" spans="1:10">
      <c r="A26" s="38"/>
      <c r="B26" s="82" t="s">
        <v>213</v>
      </c>
      <c r="C26" s="5" t="s">
        <v>185</v>
      </c>
      <c r="D26" s="4"/>
      <c r="E26" s="4">
        <v>4</v>
      </c>
      <c r="F26" s="41">
        <v>2.25</v>
      </c>
      <c r="G26" s="41"/>
      <c r="H26" s="41"/>
      <c r="I26" s="4">
        <f t="shared" si="1"/>
        <v>9</v>
      </c>
      <c r="J26" s="156"/>
    </row>
    <row r="27" spans="1:10">
      <c r="A27" s="38"/>
      <c r="B27" s="82" t="s">
        <v>214</v>
      </c>
      <c r="C27" s="5" t="s">
        <v>185</v>
      </c>
      <c r="D27" s="4"/>
      <c r="E27" s="4">
        <v>6</v>
      </c>
      <c r="F27" s="41">
        <v>0.54</v>
      </c>
      <c r="G27" s="41"/>
      <c r="H27" s="41"/>
      <c r="I27" s="4">
        <f t="shared" si="1"/>
        <v>3.24</v>
      </c>
      <c r="J27" s="157"/>
    </row>
    <row r="28" spans="1:10">
      <c r="A28" s="38"/>
      <c r="B28" s="82" t="s">
        <v>215</v>
      </c>
      <c r="C28" s="5" t="s">
        <v>185</v>
      </c>
      <c r="D28" s="4"/>
      <c r="E28" s="4">
        <v>6</v>
      </c>
      <c r="F28" s="41">
        <v>0.45</v>
      </c>
      <c r="G28" s="41"/>
      <c r="H28" s="41"/>
      <c r="I28" s="4">
        <f t="shared" si="1"/>
        <v>2.7</v>
      </c>
      <c r="J28" s="157"/>
    </row>
    <row r="29" spans="1:10">
      <c r="A29" s="38"/>
      <c r="B29" s="82"/>
      <c r="C29" s="40"/>
      <c r="D29" s="41"/>
      <c r="E29" s="41"/>
      <c r="F29" s="41"/>
      <c r="G29" s="41"/>
      <c r="H29" s="41"/>
      <c r="I29" s="41"/>
      <c r="J29" s="157"/>
    </row>
    <row r="30" spans="1:10" ht="13.5" thickBot="1">
      <c r="A30" s="38"/>
      <c r="B30" s="39"/>
      <c r="C30" s="40"/>
      <c r="D30" s="41"/>
      <c r="E30" s="41"/>
      <c r="F30" s="41"/>
      <c r="G30" s="41"/>
      <c r="H30" s="41"/>
      <c r="I30" s="41"/>
      <c r="J30" s="157"/>
    </row>
    <row r="31" spans="1:10">
      <c r="A31" s="56"/>
      <c r="B31" s="57" t="s">
        <v>190</v>
      </c>
      <c r="C31" s="58"/>
      <c r="D31" s="59"/>
      <c r="E31" s="59"/>
      <c r="F31" s="59"/>
      <c r="G31" s="59"/>
      <c r="H31" s="59"/>
      <c r="I31" s="59">
        <f>SUM(I21:I30)</f>
        <v>99.025000000000006</v>
      </c>
      <c r="J31" s="60"/>
    </row>
    <row r="32" spans="1:10">
      <c r="A32" s="61"/>
      <c r="B32" s="62" t="s">
        <v>191</v>
      </c>
      <c r="C32" s="63"/>
      <c r="D32" s="64"/>
      <c r="E32" s="64"/>
      <c r="F32" s="64"/>
      <c r="G32" s="64"/>
      <c r="H32" s="64">
        <v>3.2839999999999998</v>
      </c>
      <c r="I32" s="64">
        <f>I31*H32</f>
        <v>325.19810000000001</v>
      </c>
      <c r="J32" s="65"/>
    </row>
    <row r="33" spans="1:10">
      <c r="A33" s="61"/>
      <c r="B33" s="62" t="s">
        <v>256</v>
      </c>
      <c r="C33" s="63"/>
      <c r="D33" s="64"/>
      <c r="E33" s="64"/>
      <c r="F33" s="64"/>
      <c r="G33" s="64"/>
      <c r="H33" s="64"/>
      <c r="I33" s="64">
        <v>200</v>
      </c>
      <c r="J33" s="65"/>
    </row>
    <row r="34" spans="1:10">
      <c r="A34" s="61"/>
      <c r="B34" s="62" t="s">
        <v>180</v>
      </c>
      <c r="C34" s="63"/>
      <c r="D34" s="64"/>
      <c r="E34" s="64"/>
      <c r="F34" s="64"/>
      <c r="G34" s="64"/>
      <c r="H34" s="64"/>
      <c r="I34" s="64">
        <v>200</v>
      </c>
      <c r="J34" s="65"/>
    </row>
    <row r="35" spans="1:10" ht="13.5" thickBot="1">
      <c r="A35" s="66"/>
      <c r="B35" s="67" t="s">
        <v>181</v>
      </c>
      <c r="C35" s="68"/>
      <c r="D35" s="69"/>
      <c r="E35" s="69"/>
      <c r="F35" s="69"/>
      <c r="G35" s="69"/>
      <c r="H35" s="69"/>
      <c r="I35" s="69">
        <f>I33-I34</f>
        <v>0</v>
      </c>
      <c r="J35" s="70"/>
    </row>
    <row r="36" spans="1:10" ht="20.45" customHeight="1">
      <c r="A36" s="11"/>
      <c r="B36" s="1"/>
      <c r="C36" s="5"/>
      <c r="D36" s="4"/>
      <c r="E36" s="4"/>
      <c r="F36" s="4"/>
      <c r="G36" s="4"/>
      <c r="H36" s="4"/>
      <c r="I36" s="4"/>
      <c r="J36" s="156"/>
    </row>
    <row r="37" spans="1:10" ht="72">
      <c r="A37" s="11">
        <v>5</v>
      </c>
      <c r="B37" s="1" t="s">
        <v>17</v>
      </c>
      <c r="C37" s="5" t="s">
        <v>18</v>
      </c>
      <c r="D37" s="4">
        <v>130</v>
      </c>
      <c r="E37" s="4"/>
      <c r="F37" s="4"/>
      <c r="G37" s="4"/>
      <c r="H37" s="4"/>
      <c r="I37" s="4"/>
      <c r="J37" s="156"/>
    </row>
    <row r="38" spans="1:10">
      <c r="A38" s="11"/>
      <c r="B38" s="1" t="s">
        <v>174</v>
      </c>
      <c r="C38" s="5" t="s">
        <v>184</v>
      </c>
      <c r="D38" s="4"/>
      <c r="E38" s="4">
        <v>1</v>
      </c>
      <c r="F38" s="4">
        <f>4.63+3.36</f>
        <v>7.99</v>
      </c>
      <c r="G38" s="4"/>
      <c r="H38" s="4">
        <v>1.2</v>
      </c>
      <c r="I38" s="4">
        <f t="shared" ref="I38:I39" si="2">PRODUCT(E38:H38)</f>
        <v>9.5879999999999992</v>
      </c>
      <c r="J38" s="156"/>
    </row>
    <row r="39" spans="1:10">
      <c r="A39" s="11"/>
      <c r="B39" s="71" t="s">
        <v>182</v>
      </c>
      <c r="C39" s="5" t="s">
        <v>184</v>
      </c>
      <c r="D39" s="4"/>
      <c r="E39" s="4">
        <v>2</v>
      </c>
      <c r="F39" s="4">
        <v>0.6</v>
      </c>
      <c r="G39" s="4"/>
      <c r="H39" s="4">
        <v>0.45</v>
      </c>
      <c r="I39" s="4">
        <f t="shared" si="2"/>
        <v>0.54</v>
      </c>
      <c r="J39" s="156"/>
    </row>
    <row r="40" spans="1:10">
      <c r="A40" s="38"/>
      <c r="B40" s="82" t="s">
        <v>285</v>
      </c>
      <c r="C40" s="5" t="s">
        <v>184</v>
      </c>
      <c r="D40" s="4"/>
      <c r="E40" s="4">
        <v>1</v>
      </c>
      <c r="F40" s="4">
        <v>2.25</v>
      </c>
      <c r="G40" s="4"/>
      <c r="H40" s="190">
        <v>0.37</v>
      </c>
      <c r="I40" s="4">
        <f t="shared" ref="I40" si="3">PRODUCT(E40:H40)</f>
        <v>0.83250000000000002</v>
      </c>
      <c r="J40" s="157"/>
    </row>
    <row r="41" spans="1:10">
      <c r="A41" s="38"/>
      <c r="B41" s="82" t="s">
        <v>286</v>
      </c>
      <c r="C41" s="5" t="s">
        <v>184</v>
      </c>
      <c r="D41" s="4"/>
      <c r="E41" s="4">
        <v>2</v>
      </c>
      <c r="F41" s="4">
        <v>0.7</v>
      </c>
      <c r="G41" s="4"/>
      <c r="H41" s="190">
        <v>0.37</v>
      </c>
      <c r="I41" s="4">
        <f t="shared" ref="I41" si="4">PRODUCT(E41:H41)</f>
        <v>0.51800000000000002</v>
      </c>
      <c r="J41" s="157"/>
    </row>
    <row r="42" spans="1:10" ht="13.5" thickBot="1">
      <c r="A42" s="38"/>
      <c r="B42" s="39"/>
      <c r="C42" s="40"/>
      <c r="D42" s="41"/>
      <c r="E42" s="41"/>
      <c r="F42" s="41"/>
      <c r="G42" s="41"/>
      <c r="H42" s="41"/>
      <c r="I42" s="41"/>
      <c r="J42" s="157"/>
    </row>
    <row r="43" spans="1:10">
      <c r="A43" s="56"/>
      <c r="B43" s="57" t="s">
        <v>178</v>
      </c>
      <c r="C43" s="58"/>
      <c r="D43" s="59"/>
      <c r="E43" s="59"/>
      <c r="F43" s="59"/>
      <c r="G43" s="59"/>
      <c r="H43" s="59"/>
      <c r="I43" s="59">
        <f>SUM(I38:I42)</f>
        <v>11.4785</v>
      </c>
      <c r="J43" s="60"/>
    </row>
    <row r="44" spans="1:10">
      <c r="A44" s="61"/>
      <c r="B44" s="62" t="s">
        <v>179</v>
      </c>
      <c r="C44" s="63"/>
      <c r="D44" s="64"/>
      <c r="E44" s="64"/>
      <c r="F44" s="64"/>
      <c r="G44" s="64"/>
      <c r="H44" s="64">
        <v>10.763999999999999</v>
      </c>
      <c r="I44" s="64">
        <f>I43*H44</f>
        <v>123.554574</v>
      </c>
      <c r="J44" s="65"/>
    </row>
    <row r="45" spans="1:10">
      <c r="A45" s="61"/>
      <c r="B45" s="62" t="s">
        <v>180</v>
      </c>
      <c r="C45" s="63"/>
      <c r="D45" s="64"/>
      <c r="E45" s="64"/>
      <c r="F45" s="64"/>
      <c r="G45" s="64"/>
      <c r="H45" s="64"/>
      <c r="I45" s="64"/>
      <c r="J45" s="65"/>
    </row>
    <row r="46" spans="1:10" ht="13.5" thickBot="1">
      <c r="A46" s="66"/>
      <c r="B46" s="67" t="s">
        <v>181</v>
      </c>
      <c r="C46" s="68"/>
      <c r="D46" s="69"/>
      <c r="E46" s="69"/>
      <c r="F46" s="69"/>
      <c r="G46" s="69"/>
      <c r="H46" s="69"/>
      <c r="I46" s="69">
        <f>I44-I45</f>
        <v>123.554574</v>
      </c>
      <c r="J46" s="70"/>
    </row>
    <row r="47" spans="1:10">
      <c r="A47" s="11"/>
      <c r="B47" s="1"/>
      <c r="C47" s="5"/>
      <c r="D47" s="4"/>
      <c r="E47" s="4"/>
      <c r="F47" s="4"/>
      <c r="G47" s="4"/>
      <c r="H47" s="4"/>
      <c r="I47" s="4"/>
      <c r="J47" s="156"/>
    </row>
    <row r="48" spans="1:10" ht="37.9" customHeight="1">
      <c r="A48" s="11">
        <v>6</v>
      </c>
      <c r="B48" s="1" t="s">
        <v>19</v>
      </c>
      <c r="C48" s="5" t="s">
        <v>14</v>
      </c>
      <c r="D48" s="4">
        <v>60</v>
      </c>
      <c r="E48" s="6"/>
      <c r="F48" s="6"/>
      <c r="G48" s="6"/>
      <c r="H48" s="6"/>
      <c r="I48" s="6"/>
      <c r="J48" s="159"/>
    </row>
    <row r="49" spans="1:10" ht="99">
      <c r="A49" s="11">
        <v>7</v>
      </c>
      <c r="B49" s="1" t="s">
        <v>21</v>
      </c>
      <c r="C49" s="5" t="s">
        <v>16</v>
      </c>
      <c r="D49" s="4">
        <v>30</v>
      </c>
      <c r="E49" s="4"/>
      <c r="F49" s="4"/>
      <c r="G49" s="4"/>
      <c r="H49" s="4"/>
      <c r="I49" s="4"/>
      <c r="J49" s="156"/>
    </row>
    <row r="50" spans="1:10">
      <c r="A50" s="38"/>
      <c r="B50" s="82" t="s">
        <v>275</v>
      </c>
      <c r="C50" s="5" t="s">
        <v>185</v>
      </c>
      <c r="D50" s="4"/>
      <c r="E50" s="4">
        <v>1</v>
      </c>
      <c r="F50" s="4">
        <v>7.5</v>
      </c>
      <c r="G50" s="4"/>
      <c r="H50" s="4"/>
      <c r="I50" s="4">
        <f t="shared" ref="I50" si="5">PRODUCT(E50:H50)</f>
        <v>7.5</v>
      </c>
      <c r="J50" s="157"/>
    </row>
    <row r="51" spans="1:10" ht="13.5" thickBot="1">
      <c r="A51" s="38"/>
      <c r="B51" s="39"/>
      <c r="C51" s="40"/>
      <c r="D51" s="41"/>
      <c r="E51" s="41"/>
      <c r="F51" s="41"/>
      <c r="G51" s="41"/>
      <c r="H51" s="41"/>
      <c r="I51" s="41"/>
      <c r="J51" s="157"/>
    </row>
    <row r="52" spans="1:10">
      <c r="A52" s="56"/>
      <c r="B52" s="57" t="s">
        <v>190</v>
      </c>
      <c r="C52" s="58"/>
      <c r="D52" s="59"/>
      <c r="E52" s="59"/>
      <c r="F52" s="59"/>
      <c r="G52" s="59"/>
      <c r="H52" s="59"/>
      <c r="I52" s="59">
        <f>SUM(I48:I51)</f>
        <v>7.5</v>
      </c>
      <c r="J52" s="60"/>
    </row>
    <row r="53" spans="1:10">
      <c r="A53" s="61"/>
      <c r="B53" s="62" t="s">
        <v>276</v>
      </c>
      <c r="C53" s="63"/>
      <c r="D53" s="64"/>
      <c r="E53" s="64"/>
      <c r="F53" s="64"/>
      <c r="G53" s="64"/>
      <c r="H53" s="64">
        <v>3.2839999999999998</v>
      </c>
      <c r="I53" s="64">
        <f>I52*H53</f>
        <v>24.63</v>
      </c>
      <c r="J53" s="65"/>
    </row>
    <row r="54" spans="1:10">
      <c r="A54" s="61"/>
      <c r="B54" s="62" t="s">
        <v>180</v>
      </c>
      <c r="C54" s="63"/>
      <c r="D54" s="64"/>
      <c r="E54" s="64"/>
      <c r="F54" s="64"/>
      <c r="G54" s="64"/>
      <c r="H54" s="64"/>
      <c r="I54" s="64"/>
      <c r="J54" s="65"/>
    </row>
    <row r="55" spans="1:10" ht="13.5" thickBot="1">
      <c r="A55" s="66"/>
      <c r="B55" s="67" t="s">
        <v>181</v>
      </c>
      <c r="C55" s="68"/>
      <c r="D55" s="69"/>
      <c r="E55" s="69"/>
      <c r="F55" s="69"/>
      <c r="G55" s="69"/>
      <c r="H55" s="69"/>
      <c r="I55" s="69">
        <f>I53-I54</f>
        <v>24.63</v>
      </c>
      <c r="J55" s="70"/>
    </row>
    <row r="56" spans="1:10">
      <c r="A56" s="11"/>
      <c r="B56" s="1"/>
      <c r="C56" s="5"/>
      <c r="D56" s="4"/>
      <c r="E56" s="4"/>
      <c r="F56" s="4"/>
      <c r="G56" s="4"/>
      <c r="H56" s="4"/>
      <c r="I56" s="4"/>
      <c r="J56" s="156"/>
    </row>
    <row r="57" spans="1:10" ht="22.15" customHeight="1">
      <c r="A57" s="11">
        <v>8</v>
      </c>
      <c r="B57" s="1" t="s">
        <v>22</v>
      </c>
      <c r="C57" s="5" t="s">
        <v>23</v>
      </c>
      <c r="D57" s="4">
        <v>20</v>
      </c>
      <c r="E57" s="4"/>
      <c r="F57" s="4"/>
      <c r="G57" s="4"/>
      <c r="H57" s="4"/>
      <c r="I57" s="4"/>
      <c r="J57" s="156"/>
    </row>
    <row r="58" spans="1:10" ht="108">
      <c r="A58" s="11">
        <v>9</v>
      </c>
      <c r="B58" s="1" t="s">
        <v>24</v>
      </c>
      <c r="C58" s="5" t="s">
        <v>23</v>
      </c>
      <c r="D58" s="4">
        <v>35</v>
      </c>
      <c r="E58" s="4"/>
      <c r="F58" s="4"/>
      <c r="G58" s="4"/>
      <c r="H58" s="4"/>
      <c r="I58" s="4"/>
      <c r="J58" s="156"/>
    </row>
    <row r="59" spans="1:10">
      <c r="A59" s="11"/>
      <c r="B59" s="1" t="s">
        <v>192</v>
      </c>
      <c r="C59" s="5" t="s">
        <v>184</v>
      </c>
      <c r="D59" s="4"/>
      <c r="E59" s="4">
        <v>1</v>
      </c>
      <c r="F59" s="4">
        <v>2.25</v>
      </c>
      <c r="G59" s="4">
        <v>0.56000000000000005</v>
      </c>
      <c r="H59" s="4"/>
      <c r="I59" s="4">
        <f>PRODUCT(E59:H59)</f>
        <v>1.2600000000000002</v>
      </c>
      <c r="J59" s="156"/>
    </row>
    <row r="60" spans="1:10">
      <c r="A60" s="11"/>
      <c r="B60" s="1" t="s">
        <v>193</v>
      </c>
      <c r="C60" s="5" t="s">
        <v>184</v>
      </c>
      <c r="D60" s="4"/>
      <c r="E60" s="4">
        <v>1</v>
      </c>
      <c r="F60" s="4">
        <v>2.25</v>
      </c>
      <c r="G60" s="242">
        <v>0.37</v>
      </c>
      <c r="H60" s="242"/>
      <c r="I60" s="242">
        <f>PRODUCT(E60:H60)</f>
        <v>0.83250000000000002</v>
      </c>
      <c r="J60" s="156"/>
    </row>
    <row r="61" spans="1:10">
      <c r="A61" s="38"/>
      <c r="B61" s="39" t="s">
        <v>194</v>
      </c>
      <c r="C61" s="5" t="s">
        <v>184</v>
      </c>
      <c r="D61" s="4"/>
      <c r="E61" s="4">
        <v>1</v>
      </c>
      <c r="F61" s="4">
        <v>2.25</v>
      </c>
      <c r="G61" s="242">
        <v>0.45</v>
      </c>
      <c r="H61" s="242"/>
      <c r="I61" s="242"/>
      <c r="J61" s="157"/>
    </row>
    <row r="62" spans="1:10">
      <c r="A62" s="38"/>
      <c r="B62" s="39" t="s">
        <v>177</v>
      </c>
      <c r="C62" s="5" t="s">
        <v>184</v>
      </c>
      <c r="D62" s="4"/>
      <c r="E62" s="4">
        <v>2</v>
      </c>
      <c r="F62" s="4">
        <v>0.6</v>
      </c>
      <c r="G62" s="242">
        <v>0.37</v>
      </c>
      <c r="H62" s="242"/>
      <c r="I62" s="242">
        <f>PRODUCT(E62:H62)</f>
        <v>0.44400000000000001</v>
      </c>
      <c r="J62" s="157"/>
    </row>
    <row r="63" spans="1:10" ht="13.5" thickBot="1">
      <c r="A63" s="38"/>
      <c r="B63" s="39"/>
      <c r="C63" s="40"/>
      <c r="D63" s="41"/>
      <c r="E63" s="41"/>
      <c r="F63" s="41"/>
      <c r="G63" s="41"/>
      <c r="H63" s="41"/>
      <c r="I63" s="41"/>
      <c r="J63" s="157"/>
    </row>
    <row r="64" spans="1:10">
      <c r="A64" s="56"/>
      <c r="B64" s="57" t="s">
        <v>178</v>
      </c>
      <c r="C64" s="58"/>
      <c r="D64" s="59"/>
      <c r="E64" s="59"/>
      <c r="F64" s="59"/>
      <c r="G64" s="59"/>
      <c r="H64" s="59"/>
      <c r="I64" s="59">
        <f>SUM(I59:I63)</f>
        <v>2.5365000000000002</v>
      </c>
      <c r="J64" s="60"/>
    </row>
    <row r="65" spans="1:10">
      <c r="A65" s="61"/>
      <c r="B65" s="62" t="s">
        <v>179</v>
      </c>
      <c r="C65" s="63"/>
      <c r="D65" s="64"/>
      <c r="E65" s="64"/>
      <c r="F65" s="64"/>
      <c r="G65" s="64"/>
      <c r="H65" s="64">
        <v>10.763999999999999</v>
      </c>
      <c r="I65" s="64">
        <f>I64*H65</f>
        <v>27.302886000000001</v>
      </c>
      <c r="J65" s="65"/>
    </row>
    <row r="66" spans="1:10">
      <c r="A66" s="61"/>
      <c r="B66" s="62" t="s">
        <v>180</v>
      </c>
      <c r="C66" s="63"/>
      <c r="D66" s="64"/>
      <c r="E66" s="64"/>
      <c r="F66" s="64"/>
      <c r="G66" s="64"/>
      <c r="H66" s="64"/>
      <c r="I66" s="64">
        <v>27.302886000000001</v>
      </c>
      <c r="J66" s="65"/>
    </row>
    <row r="67" spans="1:10" ht="13.5" thickBot="1">
      <c r="A67" s="66"/>
      <c r="B67" s="67" t="s">
        <v>181</v>
      </c>
      <c r="C67" s="68"/>
      <c r="D67" s="69"/>
      <c r="E67" s="69"/>
      <c r="F67" s="69"/>
      <c r="G67" s="69"/>
      <c r="H67" s="69"/>
      <c r="I67" s="69">
        <f>I65-I66</f>
        <v>0</v>
      </c>
      <c r="J67" s="70"/>
    </row>
    <row r="68" spans="1:10">
      <c r="A68" s="11"/>
      <c r="B68" s="1"/>
      <c r="C68" s="5"/>
      <c r="D68" s="4"/>
      <c r="E68" s="4"/>
      <c r="F68" s="4"/>
      <c r="G68" s="4"/>
      <c r="H68" s="4"/>
      <c r="I68" s="4"/>
      <c r="J68" s="156"/>
    </row>
    <row r="69" spans="1:10" ht="45">
      <c r="A69" s="11">
        <v>10</v>
      </c>
      <c r="B69" s="1" t="s">
        <v>25</v>
      </c>
      <c r="C69" s="5" t="s">
        <v>18</v>
      </c>
      <c r="D69" s="4">
        <v>32</v>
      </c>
      <c r="E69" s="6"/>
      <c r="F69" s="6"/>
      <c r="G69" s="6"/>
      <c r="H69" s="6"/>
      <c r="I69" s="6"/>
      <c r="J69" s="159"/>
    </row>
    <row r="70" spans="1:10" ht="72">
      <c r="A70" s="11">
        <v>11</v>
      </c>
      <c r="B70" s="1" t="s">
        <v>17</v>
      </c>
      <c r="C70" s="5" t="s">
        <v>18</v>
      </c>
      <c r="D70" s="4">
        <v>50</v>
      </c>
      <c r="E70" s="4"/>
      <c r="F70" s="4"/>
      <c r="G70" s="4"/>
      <c r="H70" s="4"/>
      <c r="I70" s="4"/>
      <c r="J70" s="156"/>
    </row>
    <row r="71" spans="1:10">
      <c r="A71" s="38"/>
      <c r="B71" s="39" t="s">
        <v>194</v>
      </c>
      <c r="C71" s="5" t="s">
        <v>184</v>
      </c>
      <c r="D71" s="4"/>
      <c r="E71" s="4">
        <v>1</v>
      </c>
      <c r="F71" s="4">
        <v>2.25</v>
      </c>
      <c r="G71" s="4">
        <v>2.95</v>
      </c>
      <c r="H71" s="4"/>
      <c r="I71" s="4">
        <f>PRODUCT(E71:H71)</f>
        <v>6.6375000000000002</v>
      </c>
      <c r="J71" s="157"/>
    </row>
    <row r="72" spans="1:10">
      <c r="A72" s="38"/>
      <c r="B72" s="82" t="s">
        <v>287</v>
      </c>
      <c r="C72" s="5" t="s">
        <v>184</v>
      </c>
      <c r="D72" s="4"/>
      <c r="E72" s="4">
        <v>-1</v>
      </c>
      <c r="F72" s="4">
        <v>2.25</v>
      </c>
      <c r="G72" s="4">
        <v>0.37</v>
      </c>
      <c r="H72" s="4"/>
      <c r="I72" s="4">
        <f>PRODUCT(E72:H72)</f>
        <v>-0.83250000000000002</v>
      </c>
      <c r="J72" s="157"/>
    </row>
    <row r="73" spans="1:10" ht="13.5" thickBot="1">
      <c r="A73" s="38"/>
      <c r="B73" s="39"/>
      <c r="C73" s="40"/>
      <c r="D73" s="41"/>
      <c r="E73" s="41"/>
      <c r="F73" s="41"/>
      <c r="G73" s="41"/>
      <c r="H73" s="41"/>
      <c r="I73" s="41"/>
      <c r="J73" s="157"/>
    </row>
    <row r="74" spans="1:10">
      <c r="A74" s="56"/>
      <c r="B74" s="57" t="s">
        <v>178</v>
      </c>
      <c r="C74" s="58"/>
      <c r="D74" s="59"/>
      <c r="E74" s="59"/>
      <c r="F74" s="59"/>
      <c r="G74" s="59"/>
      <c r="H74" s="59"/>
      <c r="I74" s="59">
        <f>SUM(I69:I73)</f>
        <v>5.8049999999999997</v>
      </c>
      <c r="J74" s="60"/>
    </row>
    <row r="75" spans="1:10">
      <c r="A75" s="61"/>
      <c r="B75" s="62" t="s">
        <v>179</v>
      </c>
      <c r="C75" s="63"/>
      <c r="D75" s="64"/>
      <c r="E75" s="64"/>
      <c r="F75" s="64"/>
      <c r="G75" s="64"/>
      <c r="H75" s="64">
        <v>10.763999999999999</v>
      </c>
      <c r="I75" s="64">
        <f>I74*H75</f>
        <v>62.485019999999992</v>
      </c>
      <c r="J75" s="65"/>
    </row>
    <row r="76" spans="1:10">
      <c r="A76" s="243"/>
      <c r="B76" s="244" t="s">
        <v>259</v>
      </c>
      <c r="C76" s="245"/>
      <c r="D76" s="246"/>
      <c r="E76" s="246"/>
      <c r="F76" s="246"/>
      <c r="G76" s="246"/>
      <c r="H76" s="246"/>
      <c r="I76" s="246">
        <v>50</v>
      </c>
      <c r="J76" s="247"/>
    </row>
    <row r="77" spans="1:10">
      <c r="A77" s="61"/>
      <c r="B77" s="62" t="s">
        <v>180</v>
      </c>
      <c r="C77" s="63"/>
      <c r="D77" s="64"/>
      <c r="E77" s="64"/>
      <c r="F77" s="64"/>
      <c r="G77" s="64"/>
      <c r="H77" s="64"/>
      <c r="I77" s="64"/>
      <c r="J77" s="65"/>
    </row>
    <row r="78" spans="1:10" ht="13.5" thickBot="1">
      <c r="A78" s="66"/>
      <c r="B78" s="67" t="s">
        <v>181</v>
      </c>
      <c r="C78" s="68"/>
      <c r="D78" s="69"/>
      <c r="E78" s="69"/>
      <c r="F78" s="69"/>
      <c r="G78" s="69"/>
      <c r="H78" s="69"/>
      <c r="I78" s="69">
        <f>I75-I77</f>
        <v>62.485019999999992</v>
      </c>
      <c r="J78" s="70"/>
    </row>
    <row r="79" spans="1:10">
      <c r="A79" s="11"/>
      <c r="B79" s="1"/>
      <c r="C79" s="5"/>
      <c r="D79" s="4"/>
      <c r="E79" s="4"/>
      <c r="F79" s="4"/>
      <c r="G79" s="4"/>
      <c r="H79" s="4"/>
      <c r="I79" s="4"/>
      <c r="J79" s="156"/>
    </row>
    <row r="80" spans="1:10" ht="81">
      <c r="A80" s="11">
        <v>12</v>
      </c>
      <c r="B80" s="1" t="s">
        <v>26</v>
      </c>
      <c r="C80" s="5" t="s">
        <v>27</v>
      </c>
      <c r="D80" s="4">
        <v>10</v>
      </c>
      <c r="E80" s="4"/>
      <c r="F80" s="4"/>
      <c r="G80" s="4"/>
      <c r="H80" s="4"/>
      <c r="I80" s="4"/>
      <c r="J80" s="156"/>
    </row>
    <row r="81" spans="1:10">
      <c r="A81" s="38"/>
      <c r="B81" s="82" t="s">
        <v>277</v>
      </c>
      <c r="C81" s="5" t="s">
        <v>185</v>
      </c>
      <c r="D81" s="4"/>
      <c r="E81" s="4">
        <v>1</v>
      </c>
      <c r="F81" s="4">
        <v>2.25</v>
      </c>
      <c r="G81" s="4"/>
      <c r="H81" s="4"/>
      <c r="I81" s="4">
        <f t="shared" ref="I81" si="6">PRODUCT(E81:H81)</f>
        <v>2.25</v>
      </c>
      <c r="J81" s="157"/>
    </row>
    <row r="82" spans="1:10" ht="13.5" thickBot="1">
      <c r="A82" s="38"/>
      <c r="B82" s="39"/>
      <c r="C82" s="40"/>
      <c r="D82" s="41"/>
      <c r="E82" s="41"/>
      <c r="F82" s="41"/>
      <c r="G82" s="41"/>
      <c r="H82" s="41"/>
      <c r="I82" s="41"/>
      <c r="J82" s="157"/>
    </row>
    <row r="83" spans="1:10">
      <c r="A83" s="56"/>
      <c r="B83" s="57" t="s">
        <v>190</v>
      </c>
      <c r="C83" s="58"/>
      <c r="D83" s="59"/>
      <c r="E83" s="59"/>
      <c r="F83" s="59"/>
      <c r="G83" s="59"/>
      <c r="H83" s="59"/>
      <c r="I83" s="59">
        <f>SUM(I79:I82)</f>
        <v>2.25</v>
      </c>
      <c r="J83" s="60"/>
    </row>
    <row r="84" spans="1:10">
      <c r="A84" s="61"/>
      <c r="B84" s="62" t="s">
        <v>276</v>
      </c>
      <c r="C84" s="63"/>
      <c r="D84" s="64"/>
      <c r="E84" s="64"/>
      <c r="F84" s="64"/>
      <c r="G84" s="64"/>
      <c r="H84" s="64">
        <v>3.2839999999999998</v>
      </c>
      <c r="I84" s="64">
        <f>I83*H84</f>
        <v>7.3889999999999993</v>
      </c>
      <c r="J84" s="65"/>
    </row>
    <row r="85" spans="1:10">
      <c r="A85" s="61"/>
      <c r="B85" s="62" t="s">
        <v>180</v>
      </c>
      <c r="C85" s="63"/>
      <c r="D85" s="64"/>
      <c r="E85" s="64"/>
      <c r="F85" s="64"/>
      <c r="G85" s="64"/>
      <c r="H85" s="64"/>
      <c r="I85" s="64"/>
      <c r="J85" s="65"/>
    </row>
    <row r="86" spans="1:10" ht="13.5" thickBot="1">
      <c r="A86" s="66"/>
      <c r="B86" s="67" t="s">
        <v>181</v>
      </c>
      <c r="C86" s="68"/>
      <c r="D86" s="69"/>
      <c r="E86" s="69"/>
      <c r="F86" s="69"/>
      <c r="G86" s="69"/>
      <c r="H86" s="69"/>
      <c r="I86" s="69">
        <f>I84-I85</f>
        <v>7.3889999999999993</v>
      </c>
      <c r="J86" s="70"/>
    </row>
    <row r="87" spans="1:10">
      <c r="A87" s="11"/>
      <c r="B87" s="1"/>
      <c r="C87" s="5"/>
      <c r="D87" s="4"/>
      <c r="E87" s="4"/>
      <c r="F87" s="4"/>
      <c r="G87" s="4"/>
      <c r="H87" s="4"/>
      <c r="I87" s="4"/>
      <c r="J87" s="156"/>
    </row>
    <row r="88" spans="1:10">
      <c r="A88" s="11">
        <v>13</v>
      </c>
      <c r="B88" s="1" t="s">
        <v>29</v>
      </c>
      <c r="C88" s="3"/>
      <c r="D88" s="4">
        <v>0</v>
      </c>
      <c r="E88" s="4"/>
      <c r="F88" s="4"/>
      <c r="G88" s="4"/>
      <c r="H88" s="4"/>
      <c r="I88" s="4"/>
      <c r="J88" s="156"/>
    </row>
    <row r="89" spans="1:10" ht="45">
      <c r="A89" s="11">
        <v>14</v>
      </c>
      <c r="B89" s="1" t="s">
        <v>30</v>
      </c>
      <c r="C89" s="5" t="s">
        <v>14</v>
      </c>
      <c r="D89" s="4">
        <v>20</v>
      </c>
      <c r="E89" s="4"/>
      <c r="F89" s="4"/>
      <c r="G89" s="4"/>
      <c r="H89" s="4"/>
      <c r="I89" s="4"/>
      <c r="J89" s="156"/>
    </row>
    <row r="90" spans="1:10">
      <c r="A90" s="11"/>
      <c r="B90" s="71" t="s">
        <v>207</v>
      </c>
      <c r="C90" s="5" t="s">
        <v>184</v>
      </c>
      <c r="D90" s="4"/>
      <c r="E90" s="4">
        <v>1</v>
      </c>
      <c r="F90" s="242">
        <v>2.15</v>
      </c>
      <c r="G90" s="4">
        <v>0.45</v>
      </c>
      <c r="H90" s="4"/>
      <c r="I90" s="4">
        <f>PRODUCT(E90:H90)</f>
        <v>0.96750000000000003</v>
      </c>
      <c r="J90" s="156"/>
    </row>
    <row r="91" spans="1:10">
      <c r="A91" s="38"/>
      <c r="B91" s="71" t="s">
        <v>206</v>
      </c>
      <c r="C91" s="5" t="s">
        <v>184</v>
      </c>
      <c r="D91" s="4"/>
      <c r="E91" s="4">
        <v>1</v>
      </c>
      <c r="F91" s="4">
        <v>3.53</v>
      </c>
      <c r="G91" s="4">
        <v>0.45</v>
      </c>
      <c r="H91" s="4"/>
      <c r="I91" s="4">
        <f>PRODUCT(E91:H91)</f>
        <v>1.5885</v>
      </c>
      <c r="J91" s="157"/>
    </row>
    <row r="92" spans="1:10" ht="13.5" thickBot="1">
      <c r="A92" s="38"/>
      <c r="B92" s="39"/>
      <c r="C92" s="40"/>
      <c r="D92" s="41"/>
      <c r="E92" s="41"/>
      <c r="F92" s="41"/>
      <c r="G92" s="41"/>
      <c r="H92" s="41"/>
      <c r="I92" s="41"/>
      <c r="J92" s="157"/>
    </row>
    <row r="93" spans="1:10">
      <c r="A93" s="56"/>
      <c r="B93" s="57" t="s">
        <v>178</v>
      </c>
      <c r="C93" s="58"/>
      <c r="D93" s="59"/>
      <c r="E93" s="59"/>
      <c r="F93" s="59"/>
      <c r="G93" s="59"/>
      <c r="H93" s="59"/>
      <c r="I93" s="59">
        <f>SUM(I90:I92)</f>
        <v>2.556</v>
      </c>
      <c r="J93" s="60"/>
    </row>
    <row r="94" spans="1:10">
      <c r="A94" s="61"/>
      <c r="B94" s="62" t="s">
        <v>179</v>
      </c>
      <c r="C94" s="63"/>
      <c r="D94" s="64"/>
      <c r="E94" s="64"/>
      <c r="F94" s="64"/>
      <c r="G94" s="64"/>
      <c r="H94" s="64">
        <v>10.763999999999999</v>
      </c>
      <c r="I94" s="64">
        <f>I93*H94</f>
        <v>27.512784</v>
      </c>
      <c r="J94" s="65"/>
    </row>
    <row r="95" spans="1:10">
      <c r="A95" s="61"/>
      <c r="B95" s="62" t="s">
        <v>259</v>
      </c>
      <c r="C95" s="63"/>
      <c r="D95" s="64"/>
      <c r="E95" s="64"/>
      <c r="F95" s="64"/>
      <c r="G95" s="64"/>
      <c r="H95" s="64"/>
      <c r="I95" s="64">
        <v>20</v>
      </c>
      <c r="J95" s="65"/>
    </row>
    <row r="96" spans="1:10">
      <c r="A96" s="61"/>
      <c r="B96" s="62" t="s">
        <v>180</v>
      </c>
      <c r="C96" s="63"/>
      <c r="D96" s="64"/>
      <c r="E96" s="64"/>
      <c r="F96" s="64"/>
      <c r="G96" s="64"/>
      <c r="H96" s="64"/>
      <c r="I96" s="64">
        <v>20</v>
      </c>
      <c r="J96" s="65"/>
    </row>
    <row r="97" spans="1:10" ht="13.5" thickBot="1">
      <c r="A97" s="66"/>
      <c r="B97" s="67" t="s">
        <v>181</v>
      </c>
      <c r="C97" s="68"/>
      <c r="D97" s="69"/>
      <c r="E97" s="69"/>
      <c r="F97" s="69"/>
      <c r="G97" s="69"/>
      <c r="H97" s="69"/>
      <c r="I97" s="69">
        <f>I95-I96</f>
        <v>0</v>
      </c>
      <c r="J97" s="70"/>
    </row>
    <row r="98" spans="1:10">
      <c r="A98" s="11"/>
      <c r="B98" s="1"/>
      <c r="C98" s="5"/>
      <c r="D98" s="4"/>
      <c r="E98" s="4"/>
      <c r="F98" s="4"/>
      <c r="G98" s="4"/>
      <c r="H98" s="4"/>
      <c r="I98" s="4"/>
      <c r="J98" s="156"/>
    </row>
    <row r="99" spans="1:10" ht="63">
      <c r="A99" s="11">
        <v>15</v>
      </c>
      <c r="B99" s="1" t="s">
        <v>31</v>
      </c>
      <c r="C99" s="5" t="s">
        <v>14</v>
      </c>
      <c r="D99" s="4">
        <v>30</v>
      </c>
      <c r="E99" s="4"/>
      <c r="F99" s="4"/>
      <c r="G99" s="4"/>
      <c r="H99" s="4"/>
      <c r="I99" s="4"/>
      <c r="J99" s="156"/>
    </row>
    <row r="100" spans="1:10" ht="81">
      <c r="A100" s="11">
        <v>16</v>
      </c>
      <c r="B100" s="1" t="s">
        <v>32</v>
      </c>
      <c r="C100" s="2" t="s">
        <v>33</v>
      </c>
      <c r="D100" s="4">
        <v>18</v>
      </c>
      <c r="E100" s="4"/>
      <c r="F100" s="4"/>
      <c r="G100" s="4"/>
      <c r="H100" s="4"/>
      <c r="I100" s="4"/>
      <c r="J100" s="156"/>
    </row>
    <row r="101" spans="1:10">
      <c r="A101" s="11"/>
      <c r="B101" s="71" t="s">
        <v>278</v>
      </c>
      <c r="C101" s="5" t="s">
        <v>185</v>
      </c>
      <c r="D101" s="4"/>
      <c r="E101" s="4">
        <v>1</v>
      </c>
      <c r="F101" s="242">
        <v>3.35</v>
      </c>
      <c r="G101" s="4"/>
      <c r="H101" s="4"/>
      <c r="I101" s="4">
        <f>PRODUCT(E101:H101)</f>
        <v>3.35</v>
      </c>
      <c r="J101" s="156"/>
    </row>
    <row r="102" spans="1:10">
      <c r="A102" s="38"/>
      <c r="B102" s="71" t="s">
        <v>279</v>
      </c>
      <c r="C102" s="5" t="s">
        <v>185</v>
      </c>
      <c r="D102" s="4"/>
      <c r="E102" s="4">
        <v>1</v>
      </c>
      <c r="F102" s="242">
        <v>2.13</v>
      </c>
      <c r="G102" s="4"/>
      <c r="H102" s="4"/>
      <c r="I102" s="4">
        <f>PRODUCT(E102:H102)</f>
        <v>2.13</v>
      </c>
      <c r="J102" s="157"/>
    </row>
    <row r="103" spans="1:10" ht="13.5" thickBot="1">
      <c r="A103" s="38"/>
      <c r="B103" s="82"/>
      <c r="C103" s="40"/>
      <c r="D103" s="41"/>
      <c r="E103" s="41"/>
      <c r="F103" s="41"/>
      <c r="G103" s="41"/>
      <c r="H103" s="41"/>
      <c r="I103" s="41"/>
      <c r="J103" s="157"/>
    </row>
    <row r="104" spans="1:10">
      <c r="A104" s="56"/>
      <c r="B104" s="57" t="s">
        <v>190</v>
      </c>
      <c r="C104" s="58"/>
      <c r="D104" s="59"/>
      <c r="E104" s="59"/>
      <c r="F104" s="59"/>
      <c r="G104" s="59"/>
      <c r="H104" s="59"/>
      <c r="I104" s="59">
        <f>SUM(I101:I103)</f>
        <v>5.48</v>
      </c>
      <c r="J104" s="60"/>
    </row>
    <row r="105" spans="1:10">
      <c r="A105" s="61"/>
      <c r="B105" s="62" t="s">
        <v>280</v>
      </c>
      <c r="C105" s="63"/>
      <c r="D105" s="64"/>
      <c r="E105" s="64"/>
      <c r="F105" s="64"/>
      <c r="G105" s="64"/>
      <c r="H105" s="64">
        <v>3.2839999999999998</v>
      </c>
      <c r="I105" s="64">
        <f>I104*H105</f>
        <v>17.996320000000001</v>
      </c>
      <c r="J105" s="65"/>
    </row>
    <row r="106" spans="1:10">
      <c r="A106" s="61"/>
      <c r="B106" s="62" t="s">
        <v>180</v>
      </c>
      <c r="C106" s="63"/>
      <c r="D106" s="64"/>
      <c r="E106" s="64"/>
      <c r="F106" s="64"/>
      <c r="G106" s="64"/>
      <c r="H106" s="64"/>
      <c r="I106" s="64"/>
      <c r="J106" s="65"/>
    </row>
    <row r="107" spans="1:10" ht="13.5" thickBot="1">
      <c r="A107" s="66"/>
      <c r="B107" s="67" t="s">
        <v>181</v>
      </c>
      <c r="C107" s="68"/>
      <c r="D107" s="69"/>
      <c r="E107" s="69"/>
      <c r="F107" s="69"/>
      <c r="G107" s="69"/>
      <c r="H107" s="69"/>
      <c r="I107" s="69">
        <f>I105-I106</f>
        <v>17.996320000000001</v>
      </c>
      <c r="J107" s="70"/>
    </row>
    <row r="108" spans="1:10">
      <c r="A108" s="11"/>
      <c r="B108" s="1"/>
      <c r="C108" s="2"/>
      <c r="D108" s="4"/>
      <c r="E108" s="4"/>
      <c r="F108" s="4"/>
      <c r="G108" s="4"/>
      <c r="H108" s="4"/>
      <c r="I108" s="4"/>
      <c r="J108" s="156"/>
    </row>
    <row r="109" spans="1:10">
      <c r="A109" s="11">
        <v>17</v>
      </c>
      <c r="B109" s="7" t="s">
        <v>34</v>
      </c>
      <c r="C109" s="3"/>
      <c r="D109" s="4">
        <v>0</v>
      </c>
      <c r="E109" s="4"/>
      <c r="F109" s="4"/>
      <c r="G109" s="4"/>
      <c r="H109" s="4"/>
      <c r="I109" s="4"/>
      <c r="J109" s="156"/>
    </row>
    <row r="110" spans="1:10" ht="72">
      <c r="A110" s="11">
        <v>18</v>
      </c>
      <c r="B110" s="1" t="s">
        <v>35</v>
      </c>
      <c r="C110" s="5" t="s">
        <v>18</v>
      </c>
      <c r="D110" s="4">
        <v>360</v>
      </c>
      <c r="E110" s="4"/>
      <c r="F110" s="4"/>
      <c r="G110" s="4"/>
      <c r="H110" s="4"/>
      <c r="I110" s="4"/>
      <c r="J110" s="156"/>
    </row>
    <row r="111" spans="1:10">
      <c r="A111" s="11"/>
      <c r="B111" s="1" t="s">
        <v>195</v>
      </c>
      <c r="C111" s="5" t="s">
        <v>184</v>
      </c>
      <c r="D111" s="4"/>
      <c r="E111" s="4">
        <v>1</v>
      </c>
      <c r="F111" s="4">
        <v>11.4</v>
      </c>
      <c r="G111" s="4">
        <v>3.87</v>
      </c>
      <c r="H111" s="4"/>
      <c r="I111" s="4">
        <f>PRODUCT(E111:H111)</f>
        <v>44.118000000000002</v>
      </c>
      <c r="J111" s="156"/>
    </row>
    <row r="112" spans="1:10">
      <c r="A112" s="38"/>
      <c r="B112" s="39" t="s">
        <v>196</v>
      </c>
      <c r="C112" s="5" t="s">
        <v>184</v>
      </c>
      <c r="D112" s="4"/>
      <c r="E112" s="4">
        <v>1</v>
      </c>
      <c r="F112" s="4">
        <v>1.8</v>
      </c>
      <c r="G112" s="4">
        <v>0.6</v>
      </c>
      <c r="H112" s="4"/>
      <c r="I112" s="4">
        <f>PRODUCT(E112:H112)</f>
        <v>1.08</v>
      </c>
      <c r="J112" s="157"/>
    </row>
    <row r="113" spans="1:10">
      <c r="A113" s="38"/>
      <c r="B113" s="39" t="s">
        <v>197</v>
      </c>
      <c r="C113" s="5" t="s">
        <v>184</v>
      </c>
      <c r="D113" s="4"/>
      <c r="E113" s="4">
        <v>1</v>
      </c>
      <c r="F113" s="242">
        <v>1.63</v>
      </c>
      <c r="G113" s="4">
        <v>2.75</v>
      </c>
      <c r="H113" s="4"/>
      <c r="I113" s="4">
        <f>PRODUCT(E113:H113)</f>
        <v>4.4824999999999999</v>
      </c>
      <c r="J113" s="157"/>
    </row>
    <row r="114" spans="1:10" ht="13.5" thickBot="1">
      <c r="A114" s="38"/>
      <c r="B114" s="39"/>
      <c r="C114" s="40"/>
      <c r="D114" s="41"/>
      <c r="E114" s="41"/>
      <c r="F114" s="41"/>
      <c r="G114" s="41"/>
      <c r="H114" s="41"/>
      <c r="I114" s="41"/>
      <c r="J114" s="157"/>
    </row>
    <row r="115" spans="1:10">
      <c r="A115" s="56"/>
      <c r="B115" s="57" t="s">
        <v>178</v>
      </c>
      <c r="C115" s="58"/>
      <c r="D115" s="59"/>
      <c r="E115" s="59"/>
      <c r="F115" s="59"/>
      <c r="G115" s="59"/>
      <c r="H115" s="59"/>
      <c r="I115" s="59">
        <f>SUM(I111:I114)</f>
        <v>49.680500000000002</v>
      </c>
      <c r="J115" s="60"/>
    </row>
    <row r="116" spans="1:10">
      <c r="A116" s="61"/>
      <c r="B116" s="62" t="s">
        <v>179</v>
      </c>
      <c r="C116" s="63"/>
      <c r="D116" s="64"/>
      <c r="E116" s="64"/>
      <c r="F116" s="64"/>
      <c r="G116" s="64"/>
      <c r="H116" s="64">
        <v>10.763999999999999</v>
      </c>
      <c r="I116" s="64">
        <f>I115*H116</f>
        <v>534.76090199999999</v>
      </c>
      <c r="J116" s="65"/>
    </row>
    <row r="117" spans="1:10">
      <c r="A117" s="61"/>
      <c r="B117" s="62" t="s">
        <v>257</v>
      </c>
      <c r="C117" s="63"/>
      <c r="D117" s="64"/>
      <c r="E117" s="64"/>
      <c r="F117" s="64"/>
      <c r="G117" s="64"/>
      <c r="H117" s="64"/>
      <c r="I117" s="64">
        <v>360</v>
      </c>
      <c r="J117" s="65"/>
    </row>
    <row r="118" spans="1:10">
      <c r="A118" s="61"/>
      <c r="B118" s="62" t="s">
        <v>180</v>
      </c>
      <c r="C118" s="63"/>
      <c r="D118" s="64"/>
      <c r="E118" s="64"/>
      <c r="F118" s="64"/>
      <c r="G118" s="64"/>
      <c r="H118" s="64"/>
      <c r="I118" s="64">
        <v>360</v>
      </c>
      <c r="J118" s="65"/>
    </row>
    <row r="119" spans="1:10" ht="13.5" thickBot="1">
      <c r="A119" s="66"/>
      <c r="B119" s="67" t="s">
        <v>181</v>
      </c>
      <c r="C119" s="68"/>
      <c r="D119" s="69"/>
      <c r="E119" s="69"/>
      <c r="F119" s="69"/>
      <c r="G119" s="69"/>
      <c r="H119" s="69"/>
      <c r="I119" s="69">
        <f>I117-I118</f>
        <v>0</v>
      </c>
      <c r="J119" s="70"/>
    </row>
    <row r="120" spans="1:10">
      <c r="A120" s="11"/>
      <c r="B120" s="1"/>
      <c r="C120" s="5"/>
      <c r="D120" s="4"/>
      <c r="E120" s="4"/>
      <c r="F120" s="4"/>
      <c r="G120" s="4"/>
      <c r="H120" s="4"/>
      <c r="I120" s="4"/>
      <c r="J120" s="156"/>
    </row>
    <row r="121" spans="1:10" ht="72">
      <c r="A121" s="11">
        <v>19</v>
      </c>
      <c r="B121" s="1" t="s">
        <v>36</v>
      </c>
      <c r="C121" s="5" t="s">
        <v>23</v>
      </c>
      <c r="D121" s="4">
        <v>280</v>
      </c>
      <c r="E121" s="4"/>
      <c r="F121" s="4"/>
      <c r="G121" s="4"/>
      <c r="H121" s="4"/>
      <c r="I121" s="4"/>
      <c r="J121" s="156"/>
    </row>
    <row r="122" spans="1:10" ht="72">
      <c r="A122" s="11">
        <v>20</v>
      </c>
      <c r="B122" s="1" t="s">
        <v>37</v>
      </c>
      <c r="C122" s="1"/>
      <c r="D122" s="4">
        <v>0</v>
      </c>
      <c r="E122" s="4"/>
      <c r="F122" s="4"/>
      <c r="G122" s="4"/>
      <c r="H122" s="4"/>
      <c r="I122" s="4"/>
      <c r="J122" s="156"/>
    </row>
    <row r="123" spans="1:10" ht="72">
      <c r="A123" s="11">
        <v>21</v>
      </c>
      <c r="B123" s="1" t="s">
        <v>38</v>
      </c>
      <c r="C123" s="5" t="s">
        <v>18</v>
      </c>
      <c r="D123" s="4">
        <v>90</v>
      </c>
      <c r="E123" s="4"/>
      <c r="F123" s="4"/>
      <c r="G123" s="4"/>
      <c r="H123" s="4"/>
      <c r="I123" s="4"/>
      <c r="J123" s="156"/>
    </row>
    <row r="124" spans="1:10">
      <c r="A124" s="11"/>
      <c r="B124" s="1" t="s">
        <v>174</v>
      </c>
      <c r="C124" s="5" t="s">
        <v>184</v>
      </c>
      <c r="D124" s="4"/>
      <c r="E124" s="4">
        <v>1</v>
      </c>
      <c r="F124" s="4">
        <v>7.98</v>
      </c>
      <c r="G124" s="4"/>
      <c r="H124" s="4">
        <v>1.18</v>
      </c>
      <c r="I124" s="4">
        <f t="shared" ref="I124:I125" si="7">PRODUCT(E124:H124)</f>
        <v>9.4163999999999994</v>
      </c>
      <c r="J124" s="156"/>
    </row>
    <row r="125" spans="1:10">
      <c r="A125" s="11"/>
      <c r="B125" s="71" t="s">
        <v>281</v>
      </c>
      <c r="C125" s="5" t="s">
        <v>184</v>
      </c>
      <c r="D125" s="4"/>
      <c r="E125" s="4">
        <v>-1</v>
      </c>
      <c r="F125" s="4">
        <v>0.88</v>
      </c>
      <c r="G125" s="4"/>
      <c r="H125" s="4">
        <v>1.2</v>
      </c>
      <c r="I125" s="4">
        <f t="shared" si="7"/>
        <v>-1.056</v>
      </c>
      <c r="J125" s="156"/>
    </row>
    <row r="126" spans="1:10" ht="13.5" thickBot="1">
      <c r="A126" s="11"/>
      <c r="B126" s="1"/>
      <c r="C126" s="5"/>
      <c r="D126" s="4"/>
      <c r="E126" s="4"/>
      <c r="F126" s="4"/>
      <c r="G126" s="4"/>
      <c r="H126" s="4"/>
      <c r="I126" s="4"/>
      <c r="J126" s="156"/>
    </row>
    <row r="127" spans="1:10">
      <c r="A127" s="56"/>
      <c r="B127" s="57" t="s">
        <v>178</v>
      </c>
      <c r="C127" s="58"/>
      <c r="D127" s="59"/>
      <c r="E127" s="59"/>
      <c r="F127" s="59"/>
      <c r="G127" s="59"/>
      <c r="H127" s="59"/>
      <c r="I127" s="59">
        <f>SUM(I124:I126)</f>
        <v>8.3603999999999985</v>
      </c>
      <c r="J127" s="60"/>
    </row>
    <row r="128" spans="1:10">
      <c r="A128" s="61"/>
      <c r="B128" s="62" t="s">
        <v>179</v>
      </c>
      <c r="C128" s="63"/>
      <c r="D128" s="64"/>
      <c r="E128" s="64"/>
      <c r="F128" s="64"/>
      <c r="G128" s="64"/>
      <c r="H128" s="64">
        <v>10.763999999999999</v>
      </c>
      <c r="I128" s="64">
        <f>I127*H128</f>
        <v>89.991345599999974</v>
      </c>
      <c r="J128" s="65"/>
    </row>
    <row r="129" spans="1:10">
      <c r="A129" s="61"/>
      <c r="B129" s="62" t="s">
        <v>180</v>
      </c>
      <c r="C129" s="63"/>
      <c r="D129" s="64"/>
      <c r="E129" s="64"/>
      <c r="F129" s="64"/>
      <c r="G129" s="64"/>
      <c r="H129" s="64"/>
      <c r="I129" s="64">
        <v>0</v>
      </c>
      <c r="J129" s="65"/>
    </row>
    <row r="130" spans="1:10" ht="13.5" thickBot="1">
      <c r="A130" s="66"/>
      <c r="B130" s="67" t="s">
        <v>181</v>
      </c>
      <c r="C130" s="68"/>
      <c r="D130" s="69"/>
      <c r="E130" s="69"/>
      <c r="F130" s="69"/>
      <c r="G130" s="69"/>
      <c r="H130" s="69"/>
      <c r="I130" s="69">
        <f>I128-I129</f>
        <v>89.991345599999974</v>
      </c>
      <c r="J130" s="70"/>
    </row>
    <row r="131" spans="1:10">
      <c r="A131" s="11"/>
      <c r="B131" s="1"/>
      <c r="C131" s="5"/>
      <c r="D131" s="4"/>
      <c r="E131" s="4"/>
      <c r="F131" s="4"/>
      <c r="G131" s="4"/>
      <c r="H131" s="4"/>
      <c r="I131" s="4"/>
      <c r="J131" s="156"/>
    </row>
    <row r="132" spans="1:10">
      <c r="A132" s="11"/>
      <c r="B132" s="1"/>
      <c r="C132" s="5"/>
      <c r="D132" s="4"/>
      <c r="E132" s="4"/>
      <c r="F132" s="4"/>
      <c r="G132" s="4"/>
      <c r="H132" s="4"/>
      <c r="I132" s="4"/>
      <c r="J132" s="156"/>
    </row>
    <row r="133" spans="1:10" ht="27">
      <c r="A133" s="11">
        <v>22</v>
      </c>
      <c r="B133" s="1" t="s">
        <v>39</v>
      </c>
      <c r="C133" s="5" t="s">
        <v>40</v>
      </c>
      <c r="D133" s="4">
        <v>90</v>
      </c>
      <c r="E133" s="4"/>
      <c r="F133" s="4"/>
      <c r="G133" s="4"/>
      <c r="H133" s="4"/>
      <c r="I133" s="4"/>
      <c r="J133" s="156"/>
    </row>
    <row r="134" spans="1:10">
      <c r="A134" s="11"/>
      <c r="B134" s="71" t="s">
        <v>282</v>
      </c>
      <c r="C134" s="5" t="s">
        <v>283</v>
      </c>
      <c r="D134" s="4"/>
      <c r="E134" s="4">
        <v>1</v>
      </c>
      <c r="F134" s="4">
        <v>14.83</v>
      </c>
      <c r="G134" s="4"/>
      <c r="H134" s="4"/>
      <c r="I134" s="4">
        <f t="shared" ref="I134" si="8">PRODUCT(E134:H134)</f>
        <v>14.83</v>
      </c>
      <c r="J134" s="156"/>
    </row>
    <row r="135" spans="1:10" ht="13.5" thickBot="1">
      <c r="A135" s="11"/>
      <c r="B135" s="1"/>
      <c r="C135" s="5"/>
      <c r="D135" s="4"/>
      <c r="E135" s="4"/>
      <c r="F135" s="4"/>
      <c r="G135" s="4"/>
      <c r="H135" s="4"/>
      <c r="I135" s="4"/>
      <c r="J135" s="156"/>
    </row>
    <row r="136" spans="1:10">
      <c r="A136" s="56"/>
      <c r="B136" s="57" t="s">
        <v>284</v>
      </c>
      <c r="C136" s="58"/>
      <c r="D136" s="59"/>
      <c r="E136" s="59"/>
      <c r="F136" s="59"/>
      <c r="G136" s="59"/>
      <c r="H136" s="59"/>
      <c r="I136" s="59">
        <f>SUM(I134:I135)</f>
        <v>14.83</v>
      </c>
      <c r="J136" s="60"/>
    </row>
    <row r="137" spans="1:10">
      <c r="A137" s="61"/>
      <c r="B137" s="62" t="s">
        <v>280</v>
      </c>
      <c r="C137" s="63"/>
      <c r="D137" s="64"/>
      <c r="E137" s="64"/>
      <c r="F137" s="64"/>
      <c r="G137" s="64"/>
      <c r="H137" s="64">
        <v>3.2839999999999998</v>
      </c>
      <c r="I137" s="64">
        <f>I136*H137</f>
        <v>48.701719999999995</v>
      </c>
      <c r="J137" s="65"/>
    </row>
    <row r="138" spans="1:10">
      <c r="A138" s="61"/>
      <c r="B138" s="62" t="s">
        <v>180</v>
      </c>
      <c r="C138" s="63"/>
      <c r="D138" s="64"/>
      <c r="E138" s="64"/>
      <c r="F138" s="64"/>
      <c r="G138" s="64"/>
      <c r="H138" s="64"/>
      <c r="I138" s="64">
        <v>0</v>
      </c>
      <c r="J138" s="65"/>
    </row>
    <row r="139" spans="1:10" ht="13.5" thickBot="1">
      <c r="A139" s="66"/>
      <c r="B139" s="67" t="s">
        <v>181</v>
      </c>
      <c r="C139" s="68"/>
      <c r="D139" s="69"/>
      <c r="E139" s="69"/>
      <c r="F139" s="69"/>
      <c r="G139" s="69"/>
      <c r="H139" s="69"/>
      <c r="I139" s="69">
        <f>I137-I138</f>
        <v>48.701719999999995</v>
      </c>
      <c r="J139" s="70"/>
    </row>
    <row r="140" spans="1:10">
      <c r="A140" s="11"/>
      <c r="B140" s="1"/>
      <c r="C140" s="5"/>
      <c r="D140" s="4"/>
      <c r="E140" s="4"/>
      <c r="F140" s="4"/>
      <c r="G140" s="4"/>
      <c r="H140" s="4"/>
      <c r="I140" s="4"/>
      <c r="J140" s="156"/>
    </row>
    <row r="141" spans="1:10">
      <c r="A141" s="11">
        <v>23</v>
      </c>
      <c r="B141" s="1" t="s">
        <v>41</v>
      </c>
      <c r="C141" s="3"/>
      <c r="D141" s="4">
        <v>0</v>
      </c>
      <c r="E141" s="4"/>
      <c r="F141" s="4"/>
      <c r="G141" s="4"/>
      <c r="H141" s="4"/>
      <c r="I141" s="4"/>
      <c r="J141" s="156"/>
    </row>
    <row r="142" spans="1:10" ht="171">
      <c r="A142" s="11">
        <v>24</v>
      </c>
      <c r="B142" s="1" t="s">
        <v>42</v>
      </c>
      <c r="C142" s="5" t="s">
        <v>18</v>
      </c>
      <c r="D142" s="4">
        <v>355</v>
      </c>
      <c r="E142" s="4"/>
      <c r="F142" s="4"/>
      <c r="G142" s="4"/>
      <c r="H142" s="4"/>
      <c r="I142" s="4"/>
      <c r="J142" s="156"/>
    </row>
    <row r="143" spans="1:10">
      <c r="A143" s="11"/>
      <c r="B143" s="1" t="s">
        <v>198</v>
      </c>
      <c r="C143" s="5" t="s">
        <v>184</v>
      </c>
      <c r="D143" s="4"/>
      <c r="E143" s="4">
        <v>1</v>
      </c>
      <c r="F143" s="4">
        <v>11.4</v>
      </c>
      <c r="G143" s="4">
        <v>3.87</v>
      </c>
      <c r="H143" s="4"/>
      <c r="I143" s="4">
        <f t="shared" ref="I143:I149" si="9">PRODUCT(E143:H143)</f>
        <v>44.118000000000002</v>
      </c>
      <c r="J143" s="156"/>
    </row>
    <row r="144" spans="1:10">
      <c r="A144" s="38"/>
      <c r="B144" s="39" t="s">
        <v>202</v>
      </c>
      <c r="C144" s="5" t="s">
        <v>184</v>
      </c>
      <c r="D144" s="4"/>
      <c r="E144" s="4">
        <v>-1</v>
      </c>
      <c r="F144" s="4">
        <v>7.5250000000000004</v>
      </c>
      <c r="G144" s="4">
        <v>1.9</v>
      </c>
      <c r="H144" s="4"/>
      <c r="I144" s="4">
        <f t="shared" si="9"/>
        <v>-14.297499999999999</v>
      </c>
      <c r="J144" s="157"/>
    </row>
    <row r="145" spans="1:10">
      <c r="A145" s="38"/>
      <c r="B145" s="39" t="s">
        <v>196</v>
      </c>
      <c r="C145" s="5" t="s">
        <v>184</v>
      </c>
      <c r="D145" s="4"/>
      <c r="E145" s="4">
        <v>1</v>
      </c>
      <c r="F145" s="4">
        <v>1.8</v>
      </c>
      <c r="G145" s="4">
        <v>0.6</v>
      </c>
      <c r="H145" s="4"/>
      <c r="I145" s="4">
        <f t="shared" si="9"/>
        <v>1.08</v>
      </c>
      <c r="J145" s="157"/>
    </row>
    <row r="146" spans="1:10">
      <c r="A146" s="38"/>
      <c r="B146" s="39" t="s">
        <v>199</v>
      </c>
      <c r="C146" s="5" t="s">
        <v>184</v>
      </c>
      <c r="D146" s="4"/>
      <c r="E146" s="4">
        <v>1</v>
      </c>
      <c r="F146" s="242">
        <v>1.63</v>
      </c>
      <c r="G146" s="4">
        <v>2.75</v>
      </c>
      <c r="H146" s="4"/>
      <c r="I146" s="4">
        <f t="shared" si="9"/>
        <v>4.4824999999999999</v>
      </c>
      <c r="J146" s="157"/>
    </row>
    <row r="147" spans="1:10">
      <c r="A147" s="38"/>
      <c r="B147" s="39" t="s">
        <v>200</v>
      </c>
      <c r="C147" s="5" t="s">
        <v>184</v>
      </c>
      <c r="D147" s="4"/>
      <c r="E147" s="4">
        <v>1</v>
      </c>
      <c r="F147" s="4">
        <v>2.3050000000000002</v>
      </c>
      <c r="G147" s="4">
        <v>0.15</v>
      </c>
      <c r="H147" s="4"/>
      <c r="I147" s="4">
        <f t="shared" si="9"/>
        <v>0.34575</v>
      </c>
      <c r="J147" s="157"/>
    </row>
    <row r="148" spans="1:10">
      <c r="A148" s="38"/>
      <c r="B148" s="39" t="s">
        <v>201</v>
      </c>
      <c r="C148" s="5" t="s">
        <v>184</v>
      </c>
      <c r="D148" s="4"/>
      <c r="E148" s="4">
        <v>1</v>
      </c>
      <c r="F148" s="4">
        <v>2.15</v>
      </c>
      <c r="G148" s="4">
        <v>0.31</v>
      </c>
      <c r="H148" s="4"/>
      <c r="I148" s="4">
        <f t="shared" si="9"/>
        <v>0.66649999999999998</v>
      </c>
      <c r="J148" s="157"/>
    </row>
    <row r="149" spans="1:10">
      <c r="A149" s="38"/>
      <c r="B149" s="39" t="s">
        <v>201</v>
      </c>
      <c r="C149" s="5" t="s">
        <v>184</v>
      </c>
      <c r="D149" s="4"/>
      <c r="E149" s="4">
        <v>1</v>
      </c>
      <c r="F149" s="4">
        <v>1.1499999999999999</v>
      </c>
      <c r="G149" s="4">
        <v>0.31</v>
      </c>
      <c r="H149" s="4"/>
      <c r="I149" s="4">
        <f t="shared" si="9"/>
        <v>0.35649999999999998</v>
      </c>
      <c r="J149" s="157"/>
    </row>
    <row r="150" spans="1:10" ht="13.5" thickBot="1">
      <c r="A150" s="38"/>
      <c r="B150" s="39"/>
      <c r="C150" s="40"/>
      <c r="D150" s="41"/>
      <c r="E150" s="41"/>
      <c r="F150" s="41"/>
      <c r="G150" s="41"/>
      <c r="H150" s="41"/>
      <c r="I150" s="41"/>
      <c r="J150" s="157"/>
    </row>
    <row r="151" spans="1:10">
      <c r="A151" s="56"/>
      <c r="B151" s="57" t="s">
        <v>178</v>
      </c>
      <c r="C151" s="58"/>
      <c r="D151" s="59"/>
      <c r="E151" s="59"/>
      <c r="F151" s="59"/>
      <c r="G151" s="59"/>
      <c r="H151" s="59"/>
      <c r="I151" s="59">
        <f>SUM(I143:I150)</f>
        <v>36.751750000000001</v>
      </c>
      <c r="J151" s="60"/>
    </row>
    <row r="152" spans="1:10">
      <c r="A152" s="61"/>
      <c r="B152" s="62" t="s">
        <v>179</v>
      </c>
      <c r="C152" s="63"/>
      <c r="D152" s="64"/>
      <c r="E152" s="64"/>
      <c r="F152" s="64"/>
      <c r="G152" s="64"/>
      <c r="H152" s="64">
        <v>10.763999999999999</v>
      </c>
      <c r="I152" s="64">
        <f>I151*H152</f>
        <v>395.59583700000002</v>
      </c>
      <c r="J152" s="65"/>
    </row>
    <row r="153" spans="1:10">
      <c r="A153" s="61"/>
      <c r="B153" s="62" t="s">
        <v>258</v>
      </c>
      <c r="C153" s="63"/>
      <c r="D153" s="64"/>
      <c r="E153" s="64"/>
      <c r="F153" s="64"/>
      <c r="G153" s="64"/>
      <c r="H153" s="64"/>
      <c r="I153" s="64">
        <v>355</v>
      </c>
      <c r="J153" s="65"/>
    </row>
    <row r="154" spans="1:10">
      <c r="A154" s="61"/>
      <c r="B154" s="62" t="s">
        <v>180</v>
      </c>
      <c r="C154" s="63"/>
      <c r="D154" s="64"/>
      <c r="E154" s="64"/>
      <c r="F154" s="64"/>
      <c r="G154" s="64"/>
      <c r="H154" s="64"/>
      <c r="I154" s="64">
        <v>355</v>
      </c>
      <c r="J154" s="65"/>
    </row>
    <row r="155" spans="1:10" ht="13.5" thickBot="1">
      <c r="A155" s="66"/>
      <c r="B155" s="67" t="s">
        <v>181</v>
      </c>
      <c r="C155" s="68"/>
      <c r="D155" s="69"/>
      <c r="E155" s="69"/>
      <c r="F155" s="69"/>
      <c r="G155" s="69"/>
      <c r="H155" s="69"/>
      <c r="I155" s="69">
        <f>I153-I154</f>
        <v>0</v>
      </c>
      <c r="J155" s="70"/>
    </row>
    <row r="156" spans="1:10">
      <c r="A156" s="11"/>
      <c r="B156" s="1"/>
      <c r="C156" s="5"/>
      <c r="D156" s="4"/>
      <c r="E156" s="4"/>
      <c r="F156" s="4"/>
      <c r="G156" s="4"/>
      <c r="H156" s="4"/>
      <c r="I156" s="4"/>
      <c r="J156" s="156"/>
    </row>
    <row r="157" spans="1:10" ht="32.450000000000003" customHeight="1">
      <c r="A157" s="11">
        <v>25</v>
      </c>
      <c r="B157" s="1" t="s">
        <v>43</v>
      </c>
      <c r="C157" s="5" t="s">
        <v>23</v>
      </c>
      <c r="D157" s="4">
        <v>500</v>
      </c>
      <c r="E157" s="4"/>
      <c r="F157" s="4"/>
      <c r="G157" s="4"/>
      <c r="H157" s="4"/>
      <c r="I157" s="4"/>
      <c r="J157" s="156"/>
    </row>
    <row r="158" spans="1:10">
      <c r="A158" s="38"/>
      <c r="B158" s="39" t="s">
        <v>203</v>
      </c>
      <c r="C158" s="5" t="s">
        <v>184</v>
      </c>
      <c r="D158" s="4"/>
      <c r="E158" s="4">
        <v>1</v>
      </c>
      <c r="F158" s="4">
        <v>7.5250000000000004</v>
      </c>
      <c r="G158" s="4">
        <v>1.9</v>
      </c>
      <c r="H158" s="4"/>
      <c r="I158" s="4">
        <f t="shared" ref="I158:I163" si="10">PRODUCT(E158:H158)</f>
        <v>14.297499999999999</v>
      </c>
      <c r="J158" s="157"/>
    </row>
    <row r="159" spans="1:10">
      <c r="A159" s="38"/>
      <c r="B159" s="39" t="s">
        <v>204</v>
      </c>
      <c r="C159" s="5" t="s">
        <v>184</v>
      </c>
      <c r="D159" s="4"/>
      <c r="E159" s="4">
        <v>2</v>
      </c>
      <c r="F159" s="4">
        <v>7.5250000000000004</v>
      </c>
      <c r="G159" s="242">
        <v>0.2</v>
      </c>
      <c r="H159" s="4"/>
      <c r="I159" s="4">
        <f t="shared" si="10"/>
        <v>3.0100000000000002</v>
      </c>
      <c r="J159" s="157"/>
    </row>
    <row r="160" spans="1:10">
      <c r="A160" s="38"/>
      <c r="B160" s="39" t="s">
        <v>204</v>
      </c>
      <c r="C160" s="5" t="s">
        <v>184</v>
      </c>
      <c r="D160" s="4"/>
      <c r="E160" s="4">
        <v>2</v>
      </c>
      <c r="F160" s="4">
        <v>1.9</v>
      </c>
      <c r="G160" s="242">
        <v>0.2</v>
      </c>
      <c r="H160" s="4"/>
      <c r="I160" s="4">
        <f t="shared" si="10"/>
        <v>0.76</v>
      </c>
      <c r="J160" s="157"/>
    </row>
    <row r="161" spans="1:10">
      <c r="A161" s="38"/>
      <c r="B161" s="39" t="s">
        <v>264</v>
      </c>
      <c r="C161" s="5" t="s">
        <v>184</v>
      </c>
      <c r="D161" s="41"/>
      <c r="E161" s="41">
        <v>2</v>
      </c>
      <c r="F161" s="4">
        <v>7.5250000000000004</v>
      </c>
      <c r="G161" s="207">
        <v>0.2</v>
      </c>
      <c r="H161" s="41"/>
      <c r="I161" s="4">
        <f t="shared" si="10"/>
        <v>3.0100000000000002</v>
      </c>
      <c r="J161" s="157"/>
    </row>
    <row r="162" spans="1:10">
      <c r="A162" s="38"/>
      <c r="B162" s="39" t="s">
        <v>265</v>
      </c>
      <c r="C162" s="5" t="s">
        <v>184</v>
      </c>
      <c r="D162" s="41"/>
      <c r="E162" s="41">
        <v>12</v>
      </c>
      <c r="F162" s="41">
        <v>1.9</v>
      </c>
      <c r="G162" s="207">
        <v>0.2</v>
      </c>
      <c r="H162" s="41"/>
      <c r="I162" s="4">
        <f t="shared" si="10"/>
        <v>4.5599999999999996</v>
      </c>
      <c r="J162" s="157"/>
    </row>
    <row r="163" spans="1:10">
      <c r="A163" s="38"/>
      <c r="B163" s="39" t="s">
        <v>266</v>
      </c>
      <c r="C163" s="5" t="s">
        <v>184</v>
      </c>
      <c r="D163" s="4"/>
      <c r="E163" s="4">
        <v>1</v>
      </c>
      <c r="F163" s="4">
        <v>7.6</v>
      </c>
      <c r="G163" s="4">
        <v>1.9</v>
      </c>
      <c r="H163" s="4"/>
      <c r="I163" s="4">
        <f t="shared" si="10"/>
        <v>14.44</v>
      </c>
      <c r="J163" s="157"/>
    </row>
    <row r="164" spans="1:10" ht="13.5" thickBot="1">
      <c r="A164" s="38"/>
      <c r="B164" s="39"/>
      <c r="C164" s="40"/>
      <c r="D164" s="41"/>
      <c r="E164" s="41"/>
      <c r="F164" s="41"/>
      <c r="G164" s="41"/>
      <c r="H164" s="41"/>
      <c r="I164" s="41"/>
      <c r="J164" s="157"/>
    </row>
    <row r="165" spans="1:10">
      <c r="A165" s="56"/>
      <c r="B165" s="57" t="s">
        <v>178</v>
      </c>
      <c r="C165" s="58"/>
      <c r="D165" s="59"/>
      <c r="E165" s="59"/>
      <c r="F165" s="59"/>
      <c r="G165" s="59"/>
      <c r="H165" s="59"/>
      <c r="I165" s="59">
        <f>SUM(I158:I164)</f>
        <v>40.077500000000001</v>
      </c>
      <c r="J165" s="60"/>
    </row>
    <row r="166" spans="1:10">
      <c r="A166" s="61"/>
      <c r="B166" s="62" t="s">
        <v>179</v>
      </c>
      <c r="C166" s="63"/>
      <c r="D166" s="64"/>
      <c r="E166" s="64"/>
      <c r="F166" s="64"/>
      <c r="G166" s="64"/>
      <c r="H166" s="64">
        <v>10.763999999999999</v>
      </c>
      <c r="I166" s="64">
        <f>I165*H166</f>
        <v>431.39420999999999</v>
      </c>
      <c r="J166" s="65"/>
    </row>
    <row r="167" spans="1:10">
      <c r="A167" s="61"/>
      <c r="B167" s="62" t="s">
        <v>180</v>
      </c>
      <c r="C167" s="63"/>
      <c r="D167" s="64"/>
      <c r="E167" s="64"/>
      <c r="F167" s="64"/>
      <c r="G167" s="64"/>
      <c r="H167" s="64"/>
      <c r="I167" s="64">
        <v>194.47857000000002</v>
      </c>
      <c r="J167" s="65"/>
    </row>
    <row r="168" spans="1:10" ht="13.5" thickBot="1">
      <c r="A168" s="66"/>
      <c r="B168" s="67" t="s">
        <v>181</v>
      </c>
      <c r="C168" s="68"/>
      <c r="D168" s="69"/>
      <c r="E168" s="69"/>
      <c r="F168" s="69"/>
      <c r="G168" s="69"/>
      <c r="H168" s="69"/>
      <c r="I168" s="69">
        <f>I166-I167</f>
        <v>236.91563999999997</v>
      </c>
      <c r="J168" s="70"/>
    </row>
    <row r="169" spans="1:10">
      <c r="A169" s="11"/>
      <c r="B169" s="1"/>
      <c r="C169" s="5"/>
      <c r="D169" s="4"/>
      <c r="E169" s="4"/>
      <c r="F169" s="4"/>
      <c r="G169" s="4"/>
      <c r="H169" s="4"/>
      <c r="I169" s="4"/>
      <c r="J169" s="156"/>
    </row>
    <row r="170" spans="1:10">
      <c r="A170" s="11">
        <v>26</v>
      </c>
      <c r="B170" s="1" t="s">
        <v>44</v>
      </c>
      <c r="C170" s="5" t="s">
        <v>18</v>
      </c>
      <c r="D170" s="4">
        <v>310</v>
      </c>
      <c r="E170" s="4"/>
      <c r="F170" s="4"/>
      <c r="G170" s="4"/>
      <c r="H170" s="4"/>
      <c r="I170" s="4"/>
      <c r="J170" s="156"/>
    </row>
    <row r="171" spans="1:10">
      <c r="A171" s="11">
        <v>27</v>
      </c>
      <c r="B171" s="1" t="s">
        <v>45</v>
      </c>
      <c r="C171" s="5" t="s">
        <v>18</v>
      </c>
      <c r="D171" s="4">
        <v>170</v>
      </c>
      <c r="E171" s="4"/>
      <c r="F171" s="4"/>
      <c r="G171" s="4"/>
      <c r="H171" s="4"/>
      <c r="I171" s="4"/>
      <c r="J171" s="156"/>
    </row>
    <row r="172" spans="1:10">
      <c r="A172" s="11">
        <v>28</v>
      </c>
      <c r="B172" s="1" t="s">
        <v>46</v>
      </c>
      <c r="C172" s="5" t="s">
        <v>47</v>
      </c>
      <c r="D172" s="4">
        <v>130</v>
      </c>
      <c r="E172" s="4"/>
      <c r="F172" s="4"/>
      <c r="G172" s="4"/>
      <c r="H172" s="4"/>
      <c r="I172" s="4"/>
      <c r="J172" s="156"/>
    </row>
    <row r="173" spans="1:10">
      <c r="A173" s="11">
        <v>29</v>
      </c>
      <c r="B173" s="1" t="s">
        <v>48</v>
      </c>
      <c r="C173" s="5" t="s">
        <v>47</v>
      </c>
      <c r="D173" s="4">
        <v>70</v>
      </c>
      <c r="E173" s="4"/>
      <c r="F173" s="4"/>
      <c r="G173" s="4"/>
      <c r="H173" s="4"/>
      <c r="I173" s="4"/>
      <c r="J173" s="156"/>
    </row>
    <row r="174" spans="1:10">
      <c r="A174" s="11">
        <v>30</v>
      </c>
      <c r="B174" s="7" t="s">
        <v>49</v>
      </c>
      <c r="C174" s="3"/>
      <c r="D174" s="4">
        <v>0</v>
      </c>
      <c r="E174" s="4"/>
      <c r="F174" s="4"/>
      <c r="G174" s="4"/>
      <c r="H174" s="4"/>
      <c r="I174" s="4"/>
      <c r="J174" s="156"/>
    </row>
    <row r="175" spans="1:10" ht="36">
      <c r="A175" s="11">
        <v>31</v>
      </c>
      <c r="B175" s="1" t="s">
        <v>50</v>
      </c>
      <c r="C175" s="5" t="s">
        <v>18</v>
      </c>
      <c r="D175" s="4">
        <v>530</v>
      </c>
      <c r="E175" s="4"/>
      <c r="F175" s="4"/>
      <c r="G175" s="4"/>
      <c r="H175" s="4"/>
      <c r="I175" s="4"/>
      <c r="J175" s="156"/>
    </row>
    <row r="176" spans="1:10" ht="27">
      <c r="A176" s="11">
        <v>32</v>
      </c>
      <c r="B176" s="1" t="s">
        <v>51</v>
      </c>
      <c r="C176" s="5" t="s">
        <v>18</v>
      </c>
      <c r="D176" s="4">
        <v>65</v>
      </c>
      <c r="E176" s="4"/>
      <c r="F176" s="4"/>
      <c r="G176" s="4"/>
      <c r="H176" s="4"/>
      <c r="I176" s="4"/>
      <c r="J176" s="156"/>
    </row>
    <row r="177" spans="1:10">
      <c r="A177" s="11">
        <v>33</v>
      </c>
      <c r="B177" s="1" t="s">
        <v>52</v>
      </c>
      <c r="C177" s="3"/>
      <c r="D177" s="4">
        <v>0</v>
      </c>
      <c r="E177" s="4"/>
      <c r="F177" s="4"/>
      <c r="G177" s="4"/>
      <c r="H177" s="4"/>
      <c r="I177" s="4"/>
      <c r="J177" s="156"/>
    </row>
    <row r="178" spans="1:10" ht="32.450000000000003" customHeight="1">
      <c r="A178" s="11">
        <v>34</v>
      </c>
      <c r="B178" s="1" t="s">
        <v>53</v>
      </c>
      <c r="C178" s="5" t="s">
        <v>18</v>
      </c>
      <c r="D178" s="4">
        <v>60</v>
      </c>
      <c r="E178" s="4"/>
      <c r="F178" s="4"/>
      <c r="G178" s="4"/>
      <c r="H178" s="4"/>
      <c r="I178" s="4"/>
      <c r="J178" s="156"/>
    </row>
    <row r="179" spans="1:10">
      <c r="A179" s="38"/>
      <c r="B179" s="39" t="s">
        <v>212</v>
      </c>
      <c r="C179" s="5" t="s">
        <v>184</v>
      </c>
      <c r="D179" s="4"/>
      <c r="E179" s="4">
        <v>1</v>
      </c>
      <c r="F179" s="4">
        <v>3.51</v>
      </c>
      <c r="G179" s="4">
        <v>3.1</v>
      </c>
      <c r="H179" s="4"/>
      <c r="I179" s="4">
        <f>PRODUCT(E179:H179)</f>
        <v>10.881</v>
      </c>
      <c r="J179" s="157"/>
    </row>
    <row r="180" spans="1:10" ht="13.5" thickBot="1">
      <c r="A180" s="38"/>
      <c r="B180" s="39"/>
      <c r="C180" s="40"/>
      <c r="D180" s="41"/>
      <c r="E180" s="41"/>
      <c r="F180" s="41"/>
      <c r="G180" s="41"/>
      <c r="H180" s="41"/>
      <c r="I180" s="41"/>
      <c r="J180" s="157"/>
    </row>
    <row r="181" spans="1:10">
      <c r="A181" s="56"/>
      <c r="B181" s="57" t="s">
        <v>178</v>
      </c>
      <c r="C181" s="58"/>
      <c r="D181" s="59"/>
      <c r="E181" s="59"/>
      <c r="F181" s="59"/>
      <c r="G181" s="59"/>
      <c r="H181" s="59"/>
      <c r="I181" s="59">
        <f>SUM(I179:I180)</f>
        <v>10.881</v>
      </c>
      <c r="J181" s="60"/>
    </row>
    <row r="182" spans="1:10">
      <c r="A182" s="61"/>
      <c r="B182" s="62" t="s">
        <v>179</v>
      </c>
      <c r="C182" s="63"/>
      <c r="D182" s="64"/>
      <c r="E182" s="64"/>
      <c r="F182" s="64"/>
      <c r="G182" s="64"/>
      <c r="H182" s="64">
        <v>10.763999999999999</v>
      </c>
      <c r="I182" s="64">
        <f>I181*H182</f>
        <v>117.12308399999999</v>
      </c>
      <c r="J182" s="65"/>
    </row>
    <row r="183" spans="1:10">
      <c r="A183" s="61"/>
      <c r="B183" s="62" t="s">
        <v>259</v>
      </c>
      <c r="C183" s="63"/>
      <c r="D183" s="64"/>
      <c r="E183" s="64"/>
      <c r="F183" s="64"/>
      <c r="G183" s="64"/>
      <c r="H183" s="64"/>
      <c r="I183" s="64">
        <v>60</v>
      </c>
      <c r="J183" s="65"/>
    </row>
    <row r="184" spans="1:10">
      <c r="A184" s="61"/>
      <c r="B184" s="62" t="s">
        <v>180</v>
      </c>
      <c r="C184" s="63"/>
      <c r="D184" s="64"/>
      <c r="E184" s="64"/>
      <c r="F184" s="64"/>
      <c r="G184" s="64"/>
      <c r="H184" s="64"/>
      <c r="I184" s="64">
        <v>60</v>
      </c>
      <c r="J184" s="65"/>
    </row>
    <row r="185" spans="1:10" ht="13.5" thickBot="1">
      <c r="A185" s="66"/>
      <c r="B185" s="67" t="s">
        <v>181</v>
      </c>
      <c r="C185" s="68"/>
      <c r="D185" s="69"/>
      <c r="E185" s="69"/>
      <c r="F185" s="69"/>
      <c r="G185" s="69"/>
      <c r="H185" s="69"/>
      <c r="I185" s="69">
        <f>I183-I184</f>
        <v>0</v>
      </c>
      <c r="J185" s="70"/>
    </row>
    <row r="186" spans="1:10">
      <c r="A186" s="11"/>
      <c r="B186" s="1"/>
      <c r="C186" s="5"/>
      <c r="D186" s="4"/>
      <c r="E186" s="4"/>
      <c r="F186" s="4"/>
      <c r="G186" s="4"/>
      <c r="H186" s="4"/>
      <c r="I186" s="4"/>
      <c r="J186" s="156"/>
    </row>
    <row r="187" spans="1:10" ht="33" customHeight="1">
      <c r="A187" s="11">
        <v>35</v>
      </c>
      <c r="B187" s="1" t="s">
        <v>54</v>
      </c>
      <c r="C187" s="5" t="s">
        <v>18</v>
      </c>
      <c r="D187" s="4">
        <v>130</v>
      </c>
      <c r="E187" s="4"/>
      <c r="F187" s="4"/>
      <c r="G187" s="4"/>
      <c r="H187" s="4"/>
      <c r="I187" s="4"/>
      <c r="J187" s="156"/>
    </row>
    <row r="188" spans="1:10">
      <c r="A188" s="38"/>
      <c r="B188" s="39" t="s">
        <v>210</v>
      </c>
      <c r="C188" s="5" t="s">
        <v>184</v>
      </c>
      <c r="D188" s="4"/>
      <c r="E188" s="4">
        <v>1</v>
      </c>
      <c r="F188" s="4">
        <v>1.65</v>
      </c>
      <c r="G188" s="4">
        <v>2.95</v>
      </c>
      <c r="H188" s="4"/>
      <c r="I188" s="4">
        <f>PRODUCT(E188:H188)</f>
        <v>4.8674999999999997</v>
      </c>
      <c r="J188" s="157"/>
    </row>
    <row r="189" spans="1:10">
      <c r="A189" s="38"/>
      <c r="B189" s="39" t="s">
        <v>211</v>
      </c>
      <c r="C189" s="5" t="s">
        <v>184</v>
      </c>
      <c r="D189" s="4"/>
      <c r="E189" s="4">
        <v>1</v>
      </c>
      <c r="F189" s="4">
        <v>2.25</v>
      </c>
      <c r="G189" s="4">
        <v>2.95</v>
      </c>
      <c r="H189" s="4"/>
      <c r="I189" s="4">
        <f>PRODUCT(E189:H189)</f>
        <v>6.6375000000000002</v>
      </c>
      <c r="J189" s="157"/>
    </row>
    <row r="190" spans="1:10" ht="13.5" thickBot="1">
      <c r="A190" s="38"/>
      <c r="B190" s="39"/>
      <c r="C190" s="40"/>
      <c r="D190" s="41"/>
      <c r="E190" s="41"/>
      <c r="F190" s="41"/>
      <c r="G190" s="41"/>
      <c r="H190" s="41"/>
      <c r="I190" s="41"/>
      <c r="J190" s="157"/>
    </row>
    <row r="191" spans="1:10">
      <c r="A191" s="56"/>
      <c r="B191" s="57" t="s">
        <v>178</v>
      </c>
      <c r="C191" s="58"/>
      <c r="D191" s="59"/>
      <c r="E191" s="59"/>
      <c r="F191" s="59"/>
      <c r="G191" s="59"/>
      <c r="H191" s="59"/>
      <c r="I191" s="59">
        <f>SUM(I188:I190)</f>
        <v>11.504999999999999</v>
      </c>
      <c r="J191" s="60"/>
    </row>
    <row r="192" spans="1:10">
      <c r="A192" s="61"/>
      <c r="B192" s="62" t="s">
        <v>179</v>
      </c>
      <c r="C192" s="63"/>
      <c r="D192" s="64"/>
      <c r="E192" s="64"/>
      <c r="F192" s="64"/>
      <c r="G192" s="64"/>
      <c r="H192" s="64">
        <v>10.763999999999999</v>
      </c>
      <c r="I192" s="64">
        <f>I191*H192</f>
        <v>123.83981999999997</v>
      </c>
      <c r="J192" s="65"/>
    </row>
    <row r="193" spans="1:10">
      <c r="A193" s="61"/>
      <c r="B193" s="62" t="s">
        <v>180</v>
      </c>
      <c r="C193" s="63"/>
      <c r="D193" s="64"/>
      <c r="E193" s="64"/>
      <c r="F193" s="64"/>
      <c r="G193" s="64"/>
      <c r="H193" s="64"/>
      <c r="I193" s="64">
        <v>123.83981999999997</v>
      </c>
      <c r="J193" s="65"/>
    </row>
    <row r="194" spans="1:10" ht="13.5" thickBot="1">
      <c r="A194" s="66"/>
      <c r="B194" s="67" t="s">
        <v>181</v>
      </c>
      <c r="C194" s="68"/>
      <c r="D194" s="69"/>
      <c r="E194" s="69"/>
      <c r="F194" s="69"/>
      <c r="G194" s="69"/>
      <c r="H194" s="69"/>
      <c r="I194" s="69">
        <f>I192-I193</f>
        <v>0</v>
      </c>
      <c r="J194" s="70"/>
    </row>
    <row r="195" spans="1:10">
      <c r="A195" s="11"/>
      <c r="B195" s="1"/>
      <c r="C195" s="5"/>
      <c r="D195" s="4"/>
      <c r="E195" s="4"/>
      <c r="F195" s="4"/>
      <c r="G195" s="4"/>
      <c r="H195" s="4"/>
      <c r="I195" s="4"/>
      <c r="J195" s="156"/>
    </row>
    <row r="196" spans="1:10">
      <c r="A196" s="11">
        <v>36</v>
      </c>
      <c r="B196" s="1" t="s">
        <v>55</v>
      </c>
      <c r="C196" s="5" t="s">
        <v>16</v>
      </c>
      <c r="D196" s="4">
        <v>140</v>
      </c>
      <c r="E196" s="4"/>
      <c r="F196" s="4"/>
      <c r="G196" s="4"/>
      <c r="H196" s="4"/>
      <c r="I196" s="4"/>
      <c r="J196" s="156"/>
    </row>
    <row r="197" spans="1:10">
      <c r="A197" s="38"/>
      <c r="B197" s="39" t="s">
        <v>267</v>
      </c>
      <c r="C197" s="5" t="s">
        <v>185</v>
      </c>
      <c r="D197" s="4"/>
      <c r="E197" s="4">
        <v>8</v>
      </c>
      <c r="F197" s="190">
        <v>2.0099999999999998</v>
      </c>
      <c r="G197" s="4"/>
      <c r="H197" s="4"/>
      <c r="I197" s="4">
        <f>PRODUCT(E197:H197)</f>
        <v>16.079999999999998</v>
      </c>
      <c r="J197" s="157"/>
    </row>
    <row r="198" spans="1:10">
      <c r="A198" s="38"/>
      <c r="B198" s="39" t="s">
        <v>268</v>
      </c>
      <c r="C198" s="5" t="s">
        <v>185</v>
      </c>
      <c r="D198" s="4"/>
      <c r="E198" s="4">
        <v>7</v>
      </c>
      <c r="F198" s="190">
        <v>2.2799999999999998</v>
      </c>
      <c r="G198" s="4"/>
      <c r="H198" s="4"/>
      <c r="I198" s="4">
        <f>PRODUCT(E198:H198)</f>
        <v>15.959999999999999</v>
      </c>
      <c r="J198" s="157"/>
    </row>
    <row r="199" spans="1:10" ht="13.5" thickBot="1">
      <c r="A199" s="38"/>
      <c r="B199" s="39"/>
      <c r="C199" s="40"/>
      <c r="D199" s="41"/>
      <c r="E199" s="41"/>
      <c r="F199" s="41"/>
      <c r="G199" s="41"/>
      <c r="H199" s="41"/>
      <c r="I199" s="41"/>
      <c r="J199" s="157"/>
    </row>
    <row r="200" spans="1:10">
      <c r="A200" s="56"/>
      <c r="B200" s="57" t="s">
        <v>178</v>
      </c>
      <c r="C200" s="58"/>
      <c r="D200" s="59"/>
      <c r="E200" s="59"/>
      <c r="F200" s="59"/>
      <c r="G200" s="59"/>
      <c r="H200" s="59"/>
      <c r="I200" s="59">
        <f>SUM(I197:I199)</f>
        <v>32.04</v>
      </c>
      <c r="J200" s="60"/>
    </row>
    <row r="201" spans="1:10">
      <c r="A201" s="61"/>
      <c r="B201" s="62" t="s">
        <v>179</v>
      </c>
      <c r="C201" s="63"/>
      <c r="D201" s="64"/>
      <c r="E201" s="64"/>
      <c r="F201" s="64"/>
      <c r="G201" s="64"/>
      <c r="H201" s="64">
        <v>3.2839999999999998</v>
      </c>
      <c r="I201" s="64">
        <f>I200*H201</f>
        <v>105.21935999999999</v>
      </c>
      <c r="J201" s="65"/>
    </row>
    <row r="202" spans="1:10">
      <c r="A202" s="61"/>
      <c r="B202" s="62" t="s">
        <v>180</v>
      </c>
      <c r="C202" s="63"/>
      <c r="D202" s="64"/>
      <c r="E202" s="64"/>
      <c r="F202" s="64"/>
      <c r="G202" s="64"/>
      <c r="H202" s="64"/>
      <c r="I202" s="64"/>
      <c r="J202" s="65"/>
    </row>
    <row r="203" spans="1:10" ht="13.5" thickBot="1">
      <c r="A203" s="66"/>
      <c r="B203" s="67" t="s">
        <v>181</v>
      </c>
      <c r="C203" s="68"/>
      <c r="D203" s="69"/>
      <c r="E203" s="69"/>
      <c r="F203" s="69"/>
      <c r="G203" s="69"/>
      <c r="H203" s="69"/>
      <c r="I203" s="69">
        <f>I201-I202</f>
        <v>105.21935999999999</v>
      </c>
      <c r="J203" s="70"/>
    </row>
    <row r="204" spans="1:10">
      <c r="A204" s="11"/>
      <c r="B204" s="1"/>
      <c r="C204" s="5"/>
      <c r="D204" s="4"/>
      <c r="E204" s="4"/>
      <c r="F204" s="4"/>
      <c r="G204" s="4"/>
      <c r="H204" s="4"/>
      <c r="I204" s="4"/>
      <c r="J204" s="156"/>
    </row>
    <row r="205" spans="1:10">
      <c r="A205" s="11">
        <v>37</v>
      </c>
      <c r="B205" s="1" t="s">
        <v>56</v>
      </c>
      <c r="C205" s="5" t="s">
        <v>18</v>
      </c>
      <c r="D205" s="4">
        <v>64</v>
      </c>
      <c r="E205" s="4"/>
      <c r="F205" s="4"/>
      <c r="G205" s="4"/>
      <c r="H205" s="4"/>
      <c r="I205" s="4"/>
      <c r="J205" s="156"/>
    </row>
    <row r="206" spans="1:10">
      <c r="A206" s="38"/>
      <c r="B206" s="39" t="s">
        <v>269</v>
      </c>
      <c r="C206" s="5" t="s">
        <v>184</v>
      </c>
      <c r="D206" s="4"/>
      <c r="E206" s="4">
        <v>1</v>
      </c>
      <c r="F206" s="190">
        <v>2.0099999999999998</v>
      </c>
      <c r="G206" s="190">
        <v>2.2799999999999998</v>
      </c>
      <c r="H206" s="4"/>
      <c r="I206" s="4">
        <f>PRODUCT(E206:H206)</f>
        <v>4.5827999999999989</v>
      </c>
      <c r="J206" s="157"/>
    </row>
    <row r="207" spans="1:10" ht="13.5" thickBot="1">
      <c r="A207" s="38"/>
      <c r="B207" s="39"/>
      <c r="C207" s="40"/>
      <c r="D207" s="41"/>
      <c r="E207" s="41"/>
      <c r="F207" s="41"/>
      <c r="G207" s="41"/>
      <c r="H207" s="41"/>
      <c r="I207" s="41"/>
      <c r="J207" s="157"/>
    </row>
    <row r="208" spans="1:10">
      <c r="A208" s="56"/>
      <c r="B208" s="57" t="s">
        <v>178</v>
      </c>
      <c r="C208" s="58"/>
      <c r="D208" s="59"/>
      <c r="E208" s="59"/>
      <c r="F208" s="59"/>
      <c r="G208" s="59"/>
      <c r="H208" s="59"/>
      <c r="I208" s="59">
        <f>SUM(I206:I207)</f>
        <v>4.5827999999999989</v>
      </c>
      <c r="J208" s="60"/>
    </row>
    <row r="209" spans="1:10">
      <c r="A209" s="61"/>
      <c r="B209" s="62" t="s">
        <v>179</v>
      </c>
      <c r="C209" s="63"/>
      <c r="D209" s="64"/>
      <c r="E209" s="64"/>
      <c r="F209" s="64"/>
      <c r="G209" s="64"/>
      <c r="H209" s="64">
        <v>10.763999999999999</v>
      </c>
      <c r="I209" s="64">
        <f>I208*H209</f>
        <v>49.329259199999981</v>
      </c>
      <c r="J209" s="65"/>
    </row>
    <row r="210" spans="1:10">
      <c r="A210" s="61"/>
      <c r="B210" s="62" t="s">
        <v>180</v>
      </c>
      <c r="C210" s="63"/>
      <c r="D210" s="64"/>
      <c r="E210" s="64"/>
      <c r="F210" s="64"/>
      <c r="G210" s="64"/>
      <c r="H210" s="64"/>
      <c r="I210" s="64"/>
      <c r="J210" s="65"/>
    </row>
    <row r="211" spans="1:10" ht="13.5" thickBot="1">
      <c r="A211" s="66"/>
      <c r="B211" s="67" t="s">
        <v>181</v>
      </c>
      <c r="C211" s="68"/>
      <c r="D211" s="69"/>
      <c r="E211" s="69"/>
      <c r="F211" s="69"/>
      <c r="G211" s="69"/>
      <c r="H211" s="69"/>
      <c r="I211" s="69">
        <f>I209-I210</f>
        <v>49.329259199999981</v>
      </c>
      <c r="J211" s="70"/>
    </row>
    <row r="212" spans="1:10">
      <c r="A212" s="11"/>
      <c r="B212" s="1"/>
      <c r="C212" s="5"/>
      <c r="D212" s="4"/>
      <c r="E212" s="4"/>
      <c r="F212" s="4"/>
      <c r="G212" s="4"/>
      <c r="H212" s="4"/>
      <c r="I212" s="4"/>
      <c r="J212" s="156"/>
    </row>
    <row r="213" spans="1:10">
      <c r="A213" s="11">
        <v>38</v>
      </c>
      <c r="B213" s="7" t="s">
        <v>57</v>
      </c>
      <c r="C213" s="3"/>
      <c r="D213" s="4"/>
      <c r="E213" s="4"/>
      <c r="F213" s="4"/>
      <c r="G213" s="4"/>
      <c r="H213" s="4"/>
      <c r="I213" s="4"/>
      <c r="J213" s="156"/>
    </row>
    <row r="214" spans="1:10" ht="27">
      <c r="A214" s="11">
        <v>39</v>
      </c>
      <c r="B214" s="1" t="s">
        <v>58</v>
      </c>
      <c r="C214" s="5" t="s">
        <v>59</v>
      </c>
      <c r="D214" s="4">
        <v>1</v>
      </c>
      <c r="E214" s="6"/>
      <c r="F214" s="6"/>
      <c r="G214" s="6"/>
      <c r="H214" s="6"/>
      <c r="I214" s="6"/>
      <c r="J214" s="159"/>
    </row>
    <row r="215" spans="1:10" ht="18">
      <c r="A215" s="11">
        <v>40</v>
      </c>
      <c r="B215" s="1" t="s">
        <v>60</v>
      </c>
      <c r="C215" s="5" t="s">
        <v>59</v>
      </c>
      <c r="D215" s="4">
        <v>1</v>
      </c>
      <c r="E215" s="6"/>
      <c r="F215" s="6"/>
      <c r="G215" s="6"/>
      <c r="H215" s="6"/>
      <c r="I215" s="6"/>
      <c r="J215" s="159"/>
    </row>
    <row r="216" spans="1:10" ht="18">
      <c r="A216" s="11">
        <v>41</v>
      </c>
      <c r="B216" s="1" t="s">
        <v>61</v>
      </c>
      <c r="C216" s="5" t="s">
        <v>59</v>
      </c>
      <c r="D216" s="4">
        <v>3</v>
      </c>
      <c r="E216" s="6"/>
      <c r="F216" s="6"/>
      <c r="G216" s="6"/>
      <c r="H216" s="6"/>
      <c r="I216" s="6"/>
      <c r="J216" s="159"/>
    </row>
    <row r="217" spans="1:10">
      <c r="A217" s="11">
        <v>42</v>
      </c>
      <c r="B217" s="7" t="s">
        <v>62</v>
      </c>
      <c r="C217" s="3"/>
      <c r="D217" s="4">
        <v>0</v>
      </c>
      <c r="E217" s="4"/>
      <c r="F217" s="4"/>
      <c r="G217" s="4"/>
      <c r="H217" s="4"/>
      <c r="I217" s="4"/>
      <c r="J217" s="156"/>
    </row>
    <row r="218" spans="1:10" ht="108">
      <c r="A218" s="11">
        <v>43</v>
      </c>
      <c r="B218" s="1" t="s">
        <v>63</v>
      </c>
      <c r="C218" s="5" t="s">
        <v>18</v>
      </c>
      <c r="D218" s="4">
        <v>530</v>
      </c>
      <c r="E218" s="4"/>
      <c r="F218" s="4"/>
      <c r="G218" s="4"/>
      <c r="H218" s="4"/>
      <c r="I218" s="4"/>
      <c r="J218" s="156"/>
    </row>
    <row r="219" spans="1:10">
      <c r="A219" s="293" t="s">
        <v>158</v>
      </c>
      <c r="B219" s="289"/>
      <c r="C219" s="289"/>
      <c r="D219" s="14"/>
      <c r="E219" s="15"/>
      <c r="F219" s="14"/>
      <c r="G219" s="15"/>
      <c r="H219" s="15"/>
      <c r="I219" s="15"/>
      <c r="J219" s="160"/>
    </row>
    <row r="220" spans="1:10" ht="13.5" thickBot="1">
      <c r="A220" s="297"/>
      <c r="B220" s="298"/>
      <c r="C220" s="298"/>
      <c r="D220" s="298"/>
      <c r="E220" s="298"/>
      <c r="F220" s="298"/>
      <c r="G220" s="298"/>
      <c r="H220" s="298"/>
      <c r="I220" s="298"/>
      <c r="J220" s="299"/>
    </row>
    <row r="221" spans="1:10" ht="20.45" customHeight="1" thickBot="1">
      <c r="A221" s="294" t="s">
        <v>161</v>
      </c>
      <c r="B221" s="295"/>
      <c r="C221" s="295"/>
      <c r="D221" s="295"/>
      <c r="E221" s="295"/>
      <c r="F221" s="295"/>
      <c r="G221" s="295"/>
      <c r="H221" s="295"/>
      <c r="I221" s="295"/>
      <c r="J221" s="296"/>
    </row>
    <row r="222" spans="1:10" ht="72">
      <c r="A222" s="17">
        <v>44</v>
      </c>
      <c r="B222" s="18" t="s">
        <v>64</v>
      </c>
      <c r="C222" s="18"/>
      <c r="D222" s="19"/>
      <c r="E222" s="19"/>
      <c r="F222" s="19"/>
      <c r="G222" s="19"/>
      <c r="H222" s="19"/>
      <c r="I222" s="19"/>
      <c r="J222" s="158"/>
    </row>
    <row r="223" spans="1:10">
      <c r="A223" s="11">
        <v>45</v>
      </c>
      <c r="B223" s="1" t="s">
        <v>65</v>
      </c>
      <c r="C223" s="5" t="s">
        <v>66</v>
      </c>
      <c r="D223" s="4">
        <v>14</v>
      </c>
      <c r="E223" s="4"/>
      <c r="F223" s="4"/>
      <c r="G223" s="4"/>
      <c r="H223" s="4"/>
      <c r="I223" s="4"/>
      <c r="J223" s="156"/>
    </row>
    <row r="224" spans="1:10">
      <c r="A224" s="11"/>
      <c r="B224" s="1" t="s">
        <v>216</v>
      </c>
      <c r="C224" s="5" t="s">
        <v>185</v>
      </c>
      <c r="D224" s="4"/>
      <c r="E224" s="4">
        <v>3</v>
      </c>
      <c r="F224" s="4">
        <v>0.54500000000000004</v>
      </c>
      <c r="G224" s="4"/>
      <c r="H224" s="4"/>
      <c r="I224" s="4">
        <f>PRODUCT(E224:H224)</f>
        <v>1.6350000000000002</v>
      </c>
      <c r="J224" s="156"/>
    </row>
    <row r="225" spans="1:10">
      <c r="A225" s="11"/>
      <c r="B225" s="1"/>
      <c r="C225" s="5" t="s">
        <v>185</v>
      </c>
      <c r="D225" s="4"/>
      <c r="E225" s="4">
        <v>1</v>
      </c>
      <c r="F225" s="4">
        <v>5.52</v>
      </c>
      <c r="G225" s="4"/>
      <c r="H225" s="4"/>
      <c r="I225" s="4">
        <f>PRODUCT(E225:H225)</f>
        <v>5.52</v>
      </c>
      <c r="J225" s="156"/>
    </row>
    <row r="226" spans="1:10" ht="13.5" thickBot="1">
      <c r="A226" s="11"/>
      <c r="B226" s="1"/>
      <c r="C226" s="5" t="s">
        <v>185</v>
      </c>
      <c r="D226" s="4"/>
      <c r="E226" s="4">
        <v>1</v>
      </c>
      <c r="F226" s="4">
        <v>4.0999999999999996</v>
      </c>
      <c r="G226" s="4"/>
      <c r="H226" s="4"/>
      <c r="I226" s="4">
        <f>PRODUCT(E226:H226)</f>
        <v>4.0999999999999996</v>
      </c>
      <c r="J226" s="156"/>
    </row>
    <row r="227" spans="1:10">
      <c r="A227" s="56"/>
      <c r="B227" s="57" t="s">
        <v>190</v>
      </c>
      <c r="C227" s="58"/>
      <c r="D227" s="59"/>
      <c r="E227" s="59"/>
      <c r="F227" s="59"/>
      <c r="G227" s="59"/>
      <c r="H227" s="59"/>
      <c r="I227" s="59">
        <f>SUM(I224:I226)</f>
        <v>11.254999999999999</v>
      </c>
      <c r="J227" s="60"/>
    </row>
    <row r="228" spans="1:10">
      <c r="A228" s="61"/>
      <c r="B228" s="62" t="s">
        <v>180</v>
      </c>
      <c r="C228" s="63"/>
      <c r="D228" s="64"/>
      <c r="E228" s="64"/>
      <c r="F228" s="64"/>
      <c r="G228" s="64"/>
      <c r="H228" s="64"/>
      <c r="I228" s="64">
        <v>11.254999999999999</v>
      </c>
      <c r="J228" s="65"/>
    </row>
    <row r="229" spans="1:10" ht="13.5" thickBot="1">
      <c r="A229" s="66"/>
      <c r="B229" s="67" t="s">
        <v>181</v>
      </c>
      <c r="C229" s="68"/>
      <c r="D229" s="69"/>
      <c r="E229" s="69"/>
      <c r="F229" s="69"/>
      <c r="G229" s="69"/>
      <c r="H229" s="69"/>
      <c r="I229" s="69">
        <f>I227-I228</f>
        <v>0</v>
      </c>
      <c r="J229" s="70"/>
    </row>
    <row r="230" spans="1:10">
      <c r="A230" s="11"/>
      <c r="B230" s="1"/>
      <c r="C230" s="5"/>
      <c r="D230" s="4"/>
      <c r="E230" s="4"/>
      <c r="F230" s="4"/>
      <c r="G230" s="4"/>
      <c r="H230" s="4"/>
      <c r="I230" s="4"/>
      <c r="J230" s="156"/>
    </row>
    <row r="231" spans="1:10">
      <c r="A231" s="11">
        <v>46</v>
      </c>
      <c r="B231" s="1" t="s">
        <v>67</v>
      </c>
      <c r="C231" s="5" t="s">
        <v>66</v>
      </c>
      <c r="D231" s="4">
        <v>6</v>
      </c>
      <c r="E231" s="4"/>
      <c r="F231" s="4"/>
      <c r="G231" s="4"/>
      <c r="H231" s="4"/>
      <c r="I231" s="4"/>
      <c r="J231" s="156"/>
    </row>
    <row r="232" spans="1:10">
      <c r="A232" s="11"/>
      <c r="B232" s="1"/>
      <c r="C232" s="5" t="s">
        <v>185</v>
      </c>
      <c r="D232" s="4"/>
      <c r="E232" s="4">
        <v>1</v>
      </c>
      <c r="F232" s="4">
        <v>1.4</v>
      </c>
      <c r="G232" s="4"/>
      <c r="H232" s="4"/>
      <c r="I232" s="4">
        <f>PRODUCT(E232:H232)</f>
        <v>1.4</v>
      </c>
      <c r="J232" s="156"/>
    </row>
    <row r="233" spans="1:10" ht="13.5" thickBot="1">
      <c r="A233" s="11"/>
      <c r="B233" s="1"/>
      <c r="C233" s="5" t="s">
        <v>185</v>
      </c>
      <c r="D233" s="4"/>
      <c r="E233" s="4">
        <v>1</v>
      </c>
      <c r="F233" s="4">
        <v>4.08</v>
      </c>
      <c r="G233" s="4"/>
      <c r="H233" s="4"/>
      <c r="I233" s="4">
        <f>PRODUCT(E233:H233)</f>
        <v>4.08</v>
      </c>
      <c r="J233" s="156"/>
    </row>
    <row r="234" spans="1:10">
      <c r="A234" s="56"/>
      <c r="B234" s="57" t="s">
        <v>190</v>
      </c>
      <c r="C234" s="58"/>
      <c r="D234" s="59"/>
      <c r="E234" s="59"/>
      <c r="F234" s="59"/>
      <c r="G234" s="59"/>
      <c r="H234" s="59"/>
      <c r="I234" s="59">
        <f>SUM(I232:I233)</f>
        <v>5.48</v>
      </c>
      <c r="J234" s="60"/>
    </row>
    <row r="235" spans="1:10">
      <c r="A235" s="61"/>
      <c r="B235" s="62" t="s">
        <v>180</v>
      </c>
      <c r="C235" s="63"/>
      <c r="D235" s="64"/>
      <c r="E235" s="64"/>
      <c r="F235" s="64"/>
      <c r="G235" s="64"/>
      <c r="H235" s="64"/>
      <c r="I235" s="64">
        <v>5.48</v>
      </c>
      <c r="J235" s="65"/>
    </row>
    <row r="236" spans="1:10" ht="13.5" thickBot="1">
      <c r="A236" s="66"/>
      <c r="B236" s="67" t="s">
        <v>181</v>
      </c>
      <c r="C236" s="68"/>
      <c r="D236" s="69"/>
      <c r="E236" s="69"/>
      <c r="F236" s="69"/>
      <c r="G236" s="69"/>
      <c r="H236" s="69"/>
      <c r="I236" s="69">
        <f>I234-I235</f>
        <v>0</v>
      </c>
      <c r="J236" s="70"/>
    </row>
    <row r="237" spans="1:10">
      <c r="A237" s="11"/>
      <c r="B237" s="1"/>
      <c r="C237" s="5"/>
      <c r="D237" s="4"/>
      <c r="E237" s="4"/>
      <c r="F237" s="4"/>
      <c r="G237" s="4"/>
      <c r="H237" s="4"/>
      <c r="I237" s="4"/>
      <c r="J237" s="156"/>
    </row>
    <row r="238" spans="1:10">
      <c r="A238" s="11">
        <v>47</v>
      </c>
      <c r="B238" s="1" t="s">
        <v>68</v>
      </c>
      <c r="C238" s="5" t="s">
        <v>66</v>
      </c>
      <c r="D238" s="4">
        <v>3</v>
      </c>
      <c r="E238" s="4"/>
      <c r="F238" s="4"/>
      <c r="G238" s="4"/>
      <c r="H238" s="4"/>
      <c r="I238" s="4"/>
      <c r="J238" s="156"/>
    </row>
    <row r="239" spans="1:10" ht="13.5" thickBot="1">
      <c r="A239" s="11"/>
      <c r="B239" s="1"/>
      <c r="C239" s="5" t="s">
        <v>185</v>
      </c>
      <c r="D239" s="4"/>
      <c r="E239" s="4">
        <v>1</v>
      </c>
      <c r="F239" s="242">
        <v>3</v>
      </c>
      <c r="G239" s="4"/>
      <c r="H239" s="4"/>
      <c r="I239" s="4">
        <f>PRODUCT(E239:H239)</f>
        <v>3</v>
      </c>
      <c r="J239" s="156"/>
    </row>
    <row r="240" spans="1:10">
      <c r="A240" s="56"/>
      <c r="B240" s="57" t="s">
        <v>190</v>
      </c>
      <c r="C240" s="58"/>
      <c r="D240" s="59"/>
      <c r="E240" s="59"/>
      <c r="F240" s="59"/>
      <c r="G240" s="59"/>
      <c r="H240" s="59"/>
      <c r="I240" s="59">
        <f>SUM(I239:I239)</f>
        <v>3</v>
      </c>
      <c r="J240" s="60"/>
    </row>
    <row r="241" spans="1:10">
      <c r="A241" s="61"/>
      <c r="B241" s="62" t="s">
        <v>180</v>
      </c>
      <c r="C241" s="63"/>
      <c r="D241" s="64"/>
      <c r="E241" s="64"/>
      <c r="F241" s="64"/>
      <c r="G241" s="64"/>
      <c r="H241" s="64"/>
      <c r="I241" s="64">
        <v>3</v>
      </c>
      <c r="J241" s="65"/>
    </row>
    <row r="242" spans="1:10" ht="13.5" thickBot="1">
      <c r="A242" s="66"/>
      <c r="B242" s="67" t="s">
        <v>181</v>
      </c>
      <c r="C242" s="68"/>
      <c r="D242" s="69"/>
      <c r="E242" s="69"/>
      <c r="F242" s="69"/>
      <c r="G242" s="69"/>
      <c r="H242" s="69"/>
      <c r="I242" s="69">
        <f>I240-I241</f>
        <v>0</v>
      </c>
      <c r="J242" s="70"/>
    </row>
    <row r="243" spans="1:10">
      <c r="A243" s="11"/>
      <c r="B243" s="1"/>
      <c r="C243" s="5"/>
      <c r="D243" s="4"/>
      <c r="E243" s="4"/>
      <c r="F243" s="4"/>
      <c r="G243" s="4"/>
      <c r="H243" s="4"/>
      <c r="I243" s="4"/>
      <c r="J243" s="156"/>
    </row>
    <row r="244" spans="1:10">
      <c r="A244" s="11">
        <v>48</v>
      </c>
      <c r="B244" s="1" t="s">
        <v>69</v>
      </c>
      <c r="C244" s="5" t="s">
        <v>66</v>
      </c>
      <c r="D244" s="4">
        <v>3</v>
      </c>
      <c r="E244" s="6"/>
      <c r="F244" s="4"/>
      <c r="G244" s="6"/>
      <c r="H244" s="6"/>
      <c r="I244" s="6"/>
      <c r="J244" s="159"/>
    </row>
    <row r="245" spans="1:10">
      <c r="A245" s="11"/>
      <c r="B245" s="1"/>
      <c r="C245" s="5" t="s">
        <v>185</v>
      </c>
      <c r="D245" s="4"/>
      <c r="E245" s="4">
        <v>1</v>
      </c>
      <c r="F245" s="242">
        <v>5</v>
      </c>
      <c r="G245" s="4"/>
      <c r="H245" s="4"/>
      <c r="I245" s="4">
        <f>PRODUCT(E245:H245)</f>
        <v>5</v>
      </c>
      <c r="J245" s="156"/>
    </row>
    <row r="246" spans="1:10" ht="13.5" thickBot="1">
      <c r="A246" s="17"/>
      <c r="B246" s="18" t="s">
        <v>217</v>
      </c>
      <c r="C246" s="5" t="s">
        <v>185</v>
      </c>
      <c r="D246" s="4"/>
      <c r="E246" s="4">
        <v>1</v>
      </c>
      <c r="F246" s="4">
        <v>2.5</v>
      </c>
      <c r="G246" s="4"/>
      <c r="H246" s="4"/>
      <c r="I246" s="4">
        <f>PRODUCT(E246:H246)</f>
        <v>2.5</v>
      </c>
      <c r="J246" s="156"/>
    </row>
    <row r="247" spans="1:10">
      <c r="A247" s="56"/>
      <c r="B247" s="57" t="s">
        <v>190</v>
      </c>
      <c r="C247" s="58"/>
      <c r="D247" s="59"/>
      <c r="E247" s="59"/>
      <c r="F247" s="59"/>
      <c r="G247" s="59"/>
      <c r="H247" s="59"/>
      <c r="I247" s="59">
        <f>SUM(I245:I246)</f>
        <v>7.5</v>
      </c>
      <c r="J247" s="60"/>
    </row>
    <row r="248" spans="1:10">
      <c r="A248" s="191"/>
      <c r="B248" s="192" t="s">
        <v>260</v>
      </c>
      <c r="C248" s="193"/>
      <c r="D248" s="194"/>
      <c r="E248" s="194"/>
      <c r="F248" s="194"/>
      <c r="G248" s="194"/>
      <c r="H248" s="194"/>
      <c r="I248" s="194">
        <v>3</v>
      </c>
      <c r="J248" s="195"/>
    </row>
    <row r="249" spans="1:10">
      <c r="A249" s="61"/>
      <c r="B249" s="62" t="s">
        <v>180</v>
      </c>
      <c r="C249" s="63"/>
      <c r="D249" s="64"/>
      <c r="E249" s="64"/>
      <c r="F249" s="64"/>
      <c r="G249" s="64"/>
      <c r="H249" s="64"/>
      <c r="I249" s="64">
        <v>3</v>
      </c>
      <c r="J249" s="65"/>
    </row>
    <row r="250" spans="1:10" ht="13.5" thickBot="1">
      <c r="A250" s="66"/>
      <c r="B250" s="67" t="s">
        <v>181</v>
      </c>
      <c r="C250" s="68"/>
      <c r="D250" s="69"/>
      <c r="E250" s="69"/>
      <c r="F250" s="69"/>
      <c r="G250" s="69"/>
      <c r="H250" s="69"/>
      <c r="I250" s="69">
        <f>I248-I249</f>
        <v>0</v>
      </c>
      <c r="J250" s="70"/>
    </row>
    <row r="251" spans="1:10">
      <c r="A251" s="11"/>
      <c r="B251" s="1"/>
      <c r="C251" s="5"/>
      <c r="D251" s="4"/>
      <c r="E251" s="6"/>
      <c r="F251" s="4"/>
      <c r="G251" s="6"/>
      <c r="H251" s="6"/>
      <c r="I251" s="6"/>
      <c r="J251" s="159"/>
    </row>
    <row r="252" spans="1:10" ht="27">
      <c r="A252" s="11">
        <v>49</v>
      </c>
      <c r="B252" s="1" t="s">
        <v>70</v>
      </c>
      <c r="C252" s="5" t="s">
        <v>71</v>
      </c>
      <c r="D252" s="4">
        <v>1</v>
      </c>
      <c r="E252" s="6"/>
      <c r="F252" s="6"/>
      <c r="G252" s="6"/>
      <c r="H252" s="6"/>
      <c r="I252" s="6"/>
      <c r="J252" s="159"/>
    </row>
    <row r="253" spans="1:10" ht="13.5" thickBot="1">
      <c r="A253" s="11"/>
      <c r="B253" s="1" t="s">
        <v>218</v>
      </c>
      <c r="C253" s="5" t="s">
        <v>219</v>
      </c>
      <c r="D253" s="4"/>
      <c r="E253" s="4">
        <v>1</v>
      </c>
      <c r="F253" s="4"/>
      <c r="G253" s="4"/>
      <c r="H253" s="4"/>
      <c r="I253" s="4">
        <f>PRODUCT(E253:H253)</f>
        <v>1</v>
      </c>
      <c r="J253" s="156"/>
    </row>
    <row r="254" spans="1:10">
      <c r="A254" s="56"/>
      <c r="B254" s="57" t="s">
        <v>190</v>
      </c>
      <c r="C254" s="58"/>
      <c r="D254" s="59"/>
      <c r="E254" s="59"/>
      <c r="F254" s="59"/>
      <c r="G254" s="59"/>
      <c r="H254" s="59"/>
      <c r="I254" s="59">
        <f>SUM(I253:I253)</f>
        <v>1</v>
      </c>
      <c r="J254" s="60"/>
    </row>
    <row r="255" spans="1:10">
      <c r="A255" s="61"/>
      <c r="B255" s="62" t="s">
        <v>180</v>
      </c>
      <c r="C255" s="63"/>
      <c r="D255" s="64"/>
      <c r="E255" s="64"/>
      <c r="F255" s="64"/>
      <c r="G255" s="64"/>
      <c r="H255" s="64"/>
      <c r="I255" s="64">
        <v>1</v>
      </c>
      <c r="J255" s="65"/>
    </row>
    <row r="256" spans="1:10" ht="13.5" thickBot="1">
      <c r="A256" s="66"/>
      <c r="B256" s="67" t="s">
        <v>181</v>
      </c>
      <c r="C256" s="68"/>
      <c r="D256" s="69"/>
      <c r="E256" s="69"/>
      <c r="F256" s="69"/>
      <c r="G256" s="69"/>
      <c r="H256" s="69"/>
      <c r="I256" s="69">
        <f>I254-I255</f>
        <v>0</v>
      </c>
      <c r="J256" s="70"/>
    </row>
    <row r="257" spans="1:10">
      <c r="A257" s="11"/>
      <c r="B257" s="1"/>
      <c r="C257" s="5"/>
      <c r="D257" s="4"/>
      <c r="E257" s="6"/>
      <c r="F257" s="6"/>
      <c r="G257" s="6"/>
      <c r="H257" s="6"/>
      <c r="I257" s="6"/>
      <c r="J257" s="159"/>
    </row>
    <row r="258" spans="1:10">
      <c r="A258" s="11"/>
      <c r="B258" s="1"/>
      <c r="C258" s="5"/>
      <c r="D258" s="4"/>
      <c r="E258" s="6"/>
      <c r="F258" s="6"/>
      <c r="G258" s="6"/>
      <c r="H258" s="6"/>
      <c r="I258" s="6"/>
      <c r="J258" s="159"/>
    </row>
    <row r="259" spans="1:10" ht="27">
      <c r="A259" s="11">
        <v>50</v>
      </c>
      <c r="B259" s="1" t="s">
        <v>72</v>
      </c>
      <c r="C259" s="5" t="s">
        <v>71</v>
      </c>
      <c r="D259" s="4">
        <v>8</v>
      </c>
      <c r="E259" s="6"/>
      <c r="F259" s="6"/>
      <c r="G259" s="6"/>
      <c r="H259" s="6"/>
      <c r="I259" s="6"/>
      <c r="J259" s="159"/>
    </row>
    <row r="260" spans="1:10" ht="13.5" thickBot="1">
      <c r="A260" s="11"/>
      <c r="B260" s="1" t="s">
        <v>249</v>
      </c>
      <c r="C260" s="5" t="s">
        <v>219</v>
      </c>
      <c r="D260" s="4"/>
      <c r="E260" s="4">
        <v>8</v>
      </c>
      <c r="F260" s="4"/>
      <c r="G260" s="4"/>
      <c r="H260" s="4"/>
      <c r="I260" s="4">
        <f>PRODUCT(E260:H260)</f>
        <v>8</v>
      </c>
      <c r="J260" s="156"/>
    </row>
    <row r="261" spans="1:10">
      <c r="A261" s="56"/>
      <c r="B261" s="57" t="s">
        <v>190</v>
      </c>
      <c r="C261" s="58"/>
      <c r="D261" s="59"/>
      <c r="E261" s="59"/>
      <c r="F261" s="59"/>
      <c r="G261" s="59"/>
      <c r="H261" s="59"/>
      <c r="I261" s="59">
        <f>SUM(I260:I260)</f>
        <v>8</v>
      </c>
      <c r="J261" s="60"/>
    </row>
    <row r="262" spans="1:10">
      <c r="A262" s="61"/>
      <c r="B262" s="62" t="s">
        <v>180</v>
      </c>
      <c r="C262" s="63"/>
      <c r="D262" s="64"/>
      <c r="E262" s="64"/>
      <c r="F262" s="64"/>
      <c r="G262" s="64"/>
      <c r="H262" s="64"/>
      <c r="I262" s="64">
        <v>8</v>
      </c>
      <c r="J262" s="65"/>
    </row>
    <row r="263" spans="1:10" ht="13.5" thickBot="1">
      <c r="A263" s="66"/>
      <c r="B263" s="67" t="s">
        <v>181</v>
      </c>
      <c r="C263" s="68"/>
      <c r="D263" s="69"/>
      <c r="E263" s="69"/>
      <c r="F263" s="69"/>
      <c r="G263" s="69"/>
      <c r="H263" s="69"/>
      <c r="I263" s="69">
        <f>I261-I262</f>
        <v>0</v>
      </c>
      <c r="J263" s="70"/>
    </row>
    <row r="264" spans="1:10">
      <c r="A264" s="11"/>
      <c r="B264" s="1"/>
      <c r="C264" s="5"/>
      <c r="D264" s="4"/>
      <c r="E264" s="6"/>
      <c r="F264" s="6"/>
      <c r="G264" s="6"/>
      <c r="H264" s="6"/>
      <c r="I264" s="6"/>
      <c r="J264" s="159"/>
    </row>
    <row r="265" spans="1:10" ht="36">
      <c r="A265" s="11">
        <v>51</v>
      </c>
      <c r="B265" s="1" t="s">
        <v>73</v>
      </c>
      <c r="C265" s="5" t="s">
        <v>71</v>
      </c>
      <c r="D265" s="4">
        <v>1</v>
      </c>
      <c r="E265" s="6"/>
      <c r="F265" s="6"/>
      <c r="G265" s="6"/>
      <c r="H265" s="6"/>
      <c r="I265" s="6"/>
      <c r="J265" s="159"/>
    </row>
    <row r="266" spans="1:10" ht="45">
      <c r="A266" s="11">
        <v>52</v>
      </c>
      <c r="B266" s="1" t="s">
        <v>74</v>
      </c>
      <c r="C266" s="5" t="s">
        <v>71</v>
      </c>
      <c r="D266" s="4">
        <v>1</v>
      </c>
      <c r="E266" s="6"/>
      <c r="F266" s="6"/>
      <c r="G266" s="6"/>
      <c r="H266" s="6"/>
      <c r="I266" s="6"/>
      <c r="J266" s="159"/>
    </row>
    <row r="267" spans="1:10" ht="27">
      <c r="A267" s="11">
        <v>53</v>
      </c>
      <c r="B267" s="1" t="s">
        <v>75</v>
      </c>
      <c r="C267" s="5" t="s">
        <v>71</v>
      </c>
      <c r="D267" s="4">
        <v>1</v>
      </c>
      <c r="E267" s="6"/>
      <c r="F267" s="6"/>
      <c r="G267" s="6"/>
      <c r="H267" s="6"/>
      <c r="I267" s="6"/>
      <c r="J267" s="159"/>
    </row>
    <row r="268" spans="1:10" ht="16.899999999999999" customHeight="1">
      <c r="A268" s="288" t="s">
        <v>159</v>
      </c>
      <c r="B268" s="289"/>
      <c r="C268" s="289"/>
      <c r="D268" s="14"/>
      <c r="E268" s="15"/>
      <c r="F268" s="15"/>
      <c r="G268" s="15"/>
      <c r="H268" s="15"/>
      <c r="I268" s="15"/>
      <c r="J268" s="160"/>
    </row>
    <row r="269" spans="1:10" ht="13.5" thickBot="1">
      <c r="A269" s="290"/>
      <c r="B269" s="291"/>
      <c r="C269" s="291"/>
      <c r="D269" s="291"/>
      <c r="E269" s="291"/>
      <c r="F269" s="291"/>
      <c r="G269" s="291"/>
      <c r="H269" s="291"/>
      <c r="I269" s="291"/>
      <c r="J269" s="292"/>
    </row>
    <row r="270" spans="1:10" ht="24.6" customHeight="1" thickBot="1">
      <c r="A270" s="294" t="s">
        <v>160</v>
      </c>
      <c r="B270" s="295"/>
      <c r="C270" s="295"/>
      <c r="D270" s="295"/>
      <c r="E270" s="295"/>
      <c r="F270" s="295"/>
      <c r="G270" s="295"/>
      <c r="H270" s="295"/>
      <c r="I270" s="295"/>
      <c r="J270" s="296"/>
    </row>
    <row r="271" spans="1:10" ht="207">
      <c r="A271" s="11">
        <v>54</v>
      </c>
      <c r="B271" s="1" t="s">
        <v>76</v>
      </c>
      <c r="C271" s="5" t="s">
        <v>77</v>
      </c>
      <c r="D271" s="4">
        <v>1</v>
      </c>
      <c r="E271" s="8"/>
      <c r="F271" s="8"/>
      <c r="G271" s="8"/>
      <c r="H271" s="8"/>
      <c r="I271" s="8"/>
      <c r="J271" s="161"/>
    </row>
    <row r="272" spans="1:10" ht="13.5" thickBot="1">
      <c r="A272" s="11"/>
      <c r="B272" s="71" t="s">
        <v>270</v>
      </c>
      <c r="C272" s="5" t="s">
        <v>219</v>
      </c>
      <c r="D272" s="4"/>
      <c r="E272" s="4">
        <v>1</v>
      </c>
      <c r="F272" s="4"/>
      <c r="G272" s="4"/>
      <c r="H272" s="4"/>
      <c r="I272" s="4">
        <f>PRODUCT(E272:H272)</f>
        <v>1</v>
      </c>
      <c r="J272" s="156"/>
    </row>
    <row r="273" spans="1:10">
      <c r="A273" s="56"/>
      <c r="B273" s="57" t="s">
        <v>190</v>
      </c>
      <c r="C273" s="58"/>
      <c r="D273" s="59"/>
      <c r="E273" s="59"/>
      <c r="F273" s="59"/>
      <c r="G273" s="59"/>
      <c r="H273" s="59"/>
      <c r="I273" s="59">
        <f>SUM(I272:I272)</f>
        <v>1</v>
      </c>
      <c r="J273" s="60"/>
    </row>
    <row r="274" spans="1:10">
      <c r="A274" s="61"/>
      <c r="B274" s="62" t="s">
        <v>180</v>
      </c>
      <c r="C274" s="63"/>
      <c r="D274" s="64"/>
      <c r="E274" s="64"/>
      <c r="F274" s="64"/>
      <c r="G274" s="64"/>
      <c r="H274" s="64"/>
      <c r="I274" s="64"/>
      <c r="J274" s="65"/>
    </row>
    <row r="275" spans="1:10" ht="13.5" thickBot="1">
      <c r="A275" s="66"/>
      <c r="B275" s="67" t="s">
        <v>181</v>
      </c>
      <c r="C275" s="68"/>
      <c r="D275" s="69"/>
      <c r="E275" s="69"/>
      <c r="F275" s="69"/>
      <c r="G275" s="69"/>
      <c r="H275" s="69"/>
      <c r="I275" s="69">
        <f>I273-I274</f>
        <v>1</v>
      </c>
      <c r="J275" s="70"/>
    </row>
    <row r="276" spans="1:10">
      <c r="A276" s="211"/>
      <c r="B276" s="212"/>
      <c r="C276" s="213"/>
      <c r="D276" s="4"/>
      <c r="E276" s="8"/>
      <c r="F276" s="8"/>
      <c r="G276" s="8"/>
      <c r="H276" s="8"/>
      <c r="I276" s="8"/>
      <c r="J276" s="161"/>
    </row>
    <row r="277" spans="1:10">
      <c r="A277" s="288" t="s">
        <v>163</v>
      </c>
      <c r="B277" s="289"/>
      <c r="C277" s="289"/>
      <c r="D277" s="14"/>
      <c r="E277" s="15"/>
      <c r="F277" s="15"/>
      <c r="G277" s="15"/>
      <c r="H277" s="15"/>
      <c r="I277" s="15"/>
      <c r="J277" s="160"/>
    </row>
    <row r="278" spans="1:10" ht="13.5" thickBot="1">
      <c r="A278" s="290"/>
      <c r="B278" s="291"/>
      <c r="C278" s="291"/>
      <c r="D278" s="291"/>
      <c r="E278" s="291"/>
      <c r="F278" s="291"/>
      <c r="G278" s="291"/>
      <c r="H278" s="291"/>
      <c r="I278" s="291"/>
      <c r="J278" s="292"/>
    </row>
    <row r="279" spans="1:10" ht="13.5" thickBot="1">
      <c r="A279" s="294" t="s">
        <v>164</v>
      </c>
      <c r="B279" s="295"/>
      <c r="C279" s="295"/>
      <c r="D279" s="295"/>
      <c r="E279" s="295"/>
      <c r="F279" s="295"/>
      <c r="G279" s="295"/>
      <c r="H279" s="295"/>
      <c r="I279" s="295"/>
      <c r="J279" s="296"/>
    </row>
    <row r="280" spans="1:10" ht="13.9" customHeight="1">
      <c r="A280" s="11">
        <v>55</v>
      </c>
      <c r="B280" s="1" t="s">
        <v>78</v>
      </c>
      <c r="C280" s="3"/>
      <c r="D280" s="4">
        <v>0</v>
      </c>
      <c r="E280" s="4"/>
      <c r="F280" s="9"/>
      <c r="G280" s="9"/>
      <c r="H280" s="9"/>
      <c r="I280" s="9"/>
      <c r="J280" s="156"/>
    </row>
    <row r="281" spans="1:10" ht="36">
      <c r="A281" s="11">
        <v>56</v>
      </c>
      <c r="B281" s="1" t="s">
        <v>79</v>
      </c>
      <c r="C281" s="1"/>
      <c r="D281" s="4">
        <v>0</v>
      </c>
      <c r="E281" s="4"/>
      <c r="F281" s="9"/>
      <c r="G281" s="9"/>
      <c r="H281" s="9"/>
      <c r="I281" s="9"/>
      <c r="J281" s="156"/>
    </row>
    <row r="282" spans="1:10">
      <c r="A282" s="11">
        <v>57</v>
      </c>
      <c r="B282" s="1" t="s">
        <v>80</v>
      </c>
      <c r="C282" s="5" t="s">
        <v>81</v>
      </c>
      <c r="D282" s="4">
        <v>40</v>
      </c>
      <c r="E282" s="6"/>
      <c r="F282" s="10"/>
      <c r="G282" s="10"/>
      <c r="H282" s="10"/>
      <c r="I282" s="10"/>
      <c r="J282" s="159"/>
    </row>
    <row r="283" spans="1:10">
      <c r="A283" s="11">
        <v>58</v>
      </c>
      <c r="B283" s="1" t="s">
        <v>82</v>
      </c>
      <c r="C283" s="5" t="s">
        <v>81</v>
      </c>
      <c r="D283" s="4">
        <v>5</v>
      </c>
      <c r="E283" s="6"/>
      <c r="F283" s="10"/>
      <c r="G283" s="10"/>
      <c r="H283" s="10"/>
      <c r="I283" s="10"/>
      <c r="J283" s="159"/>
    </row>
    <row r="284" spans="1:10" ht="54">
      <c r="A284" s="11">
        <v>59</v>
      </c>
      <c r="B284" s="1" t="s">
        <v>83</v>
      </c>
      <c r="C284" s="5" t="s">
        <v>81</v>
      </c>
      <c r="D284" s="4">
        <v>5</v>
      </c>
      <c r="E284" s="6"/>
      <c r="F284" s="10"/>
      <c r="G284" s="10"/>
      <c r="H284" s="10"/>
      <c r="I284" s="10"/>
      <c r="J284" s="159"/>
    </row>
    <row r="285" spans="1:10" ht="36">
      <c r="A285" s="11">
        <v>60</v>
      </c>
      <c r="B285" s="1" t="s">
        <v>84</v>
      </c>
      <c r="C285" s="5" t="s">
        <v>85</v>
      </c>
      <c r="D285" s="4">
        <v>1</v>
      </c>
      <c r="E285" s="6"/>
      <c r="F285" s="10"/>
      <c r="G285" s="10"/>
      <c r="H285" s="10"/>
      <c r="I285" s="10"/>
      <c r="J285" s="159"/>
    </row>
    <row r="286" spans="1:10" ht="63">
      <c r="A286" s="11">
        <v>61</v>
      </c>
      <c r="B286" s="1" t="s">
        <v>86</v>
      </c>
      <c r="C286" s="5" t="s">
        <v>85</v>
      </c>
      <c r="D286" s="4">
        <v>1</v>
      </c>
      <c r="E286" s="6"/>
      <c r="F286" s="6"/>
      <c r="G286" s="6"/>
      <c r="H286" s="6"/>
      <c r="I286" s="6"/>
      <c r="J286" s="159"/>
    </row>
    <row r="287" spans="1:10" ht="27">
      <c r="A287" s="11">
        <v>62</v>
      </c>
      <c r="B287" s="1" t="s">
        <v>87</v>
      </c>
      <c r="C287" s="5" t="s">
        <v>88</v>
      </c>
      <c r="D287" s="4">
        <v>1</v>
      </c>
      <c r="E287" s="6"/>
      <c r="F287" s="6"/>
      <c r="G287" s="6"/>
      <c r="H287" s="6"/>
      <c r="I287" s="6"/>
      <c r="J287" s="159"/>
    </row>
    <row r="288" spans="1:10" ht="36">
      <c r="A288" s="11">
        <v>63</v>
      </c>
      <c r="B288" s="1" t="s">
        <v>89</v>
      </c>
      <c r="C288" s="5" t="s">
        <v>81</v>
      </c>
      <c r="D288" s="4">
        <v>2</v>
      </c>
      <c r="E288" s="6"/>
      <c r="F288" s="6"/>
      <c r="G288" s="6"/>
      <c r="H288" s="6"/>
      <c r="I288" s="6"/>
      <c r="J288" s="159"/>
    </row>
    <row r="289" spans="1:10" ht="45">
      <c r="A289" s="11">
        <v>64</v>
      </c>
      <c r="B289" s="1" t="s">
        <v>90</v>
      </c>
      <c r="C289" s="5" t="s">
        <v>81</v>
      </c>
      <c r="D289" s="4">
        <v>10</v>
      </c>
      <c r="E289" s="4"/>
      <c r="F289" s="4"/>
      <c r="G289" s="4"/>
      <c r="H289" s="4"/>
      <c r="I289" s="4"/>
      <c r="J289" s="156"/>
    </row>
    <row r="290" spans="1:10" ht="54">
      <c r="A290" s="11">
        <v>65</v>
      </c>
      <c r="B290" s="1" t="s">
        <v>91</v>
      </c>
      <c r="C290" s="5" t="s">
        <v>81</v>
      </c>
      <c r="D290" s="4">
        <v>40</v>
      </c>
      <c r="E290" s="4"/>
      <c r="F290" s="4"/>
      <c r="G290" s="4"/>
      <c r="H290" s="4"/>
      <c r="I290" s="4"/>
      <c r="J290" s="156"/>
    </row>
    <row r="291" spans="1:10" ht="36">
      <c r="A291" s="11">
        <v>66</v>
      </c>
      <c r="B291" s="1" t="s">
        <v>92</v>
      </c>
      <c r="C291" s="5" t="s">
        <v>93</v>
      </c>
      <c r="D291" s="4">
        <v>5</v>
      </c>
      <c r="E291" s="4"/>
      <c r="F291" s="4"/>
      <c r="G291" s="4"/>
      <c r="H291" s="4"/>
      <c r="I291" s="4"/>
      <c r="J291" s="156"/>
    </row>
    <row r="292" spans="1:10" ht="13.9" customHeight="1">
      <c r="A292" s="11">
        <v>67</v>
      </c>
      <c r="B292" s="1" t="s">
        <v>94</v>
      </c>
      <c r="C292" s="5" t="s">
        <v>93</v>
      </c>
      <c r="D292" s="4">
        <v>10</v>
      </c>
      <c r="E292" s="4"/>
      <c r="F292" s="4"/>
      <c r="G292" s="4"/>
      <c r="H292" s="4"/>
      <c r="I292" s="4"/>
      <c r="J292" s="156"/>
    </row>
    <row r="293" spans="1:10">
      <c r="A293" s="11">
        <v>68</v>
      </c>
      <c r="B293" s="1" t="s">
        <v>95</v>
      </c>
      <c r="C293" s="5" t="s">
        <v>88</v>
      </c>
      <c r="D293" s="4">
        <v>2</v>
      </c>
      <c r="E293" s="6"/>
      <c r="F293" s="6"/>
      <c r="G293" s="6"/>
      <c r="H293" s="6"/>
      <c r="I293" s="6"/>
      <c r="J293" s="159"/>
    </row>
    <row r="294" spans="1:10" ht="18">
      <c r="A294" s="11">
        <v>69</v>
      </c>
      <c r="B294" s="1" t="s">
        <v>96</v>
      </c>
      <c r="C294" s="5" t="s">
        <v>88</v>
      </c>
      <c r="D294" s="4">
        <v>1</v>
      </c>
      <c r="E294" s="6"/>
      <c r="F294" s="6"/>
      <c r="G294" s="6"/>
      <c r="H294" s="6"/>
      <c r="I294" s="6"/>
      <c r="J294" s="159"/>
    </row>
    <row r="295" spans="1:10" ht="18">
      <c r="A295" s="11">
        <v>70</v>
      </c>
      <c r="B295" s="1" t="s">
        <v>97</v>
      </c>
      <c r="C295" s="5" t="s">
        <v>88</v>
      </c>
      <c r="D295" s="4">
        <v>1</v>
      </c>
      <c r="E295" s="6"/>
      <c r="F295" s="6"/>
      <c r="G295" s="6"/>
      <c r="H295" s="6"/>
      <c r="I295" s="6"/>
      <c r="J295" s="159"/>
    </row>
    <row r="296" spans="1:10" ht="18">
      <c r="A296" s="11">
        <v>71</v>
      </c>
      <c r="B296" s="1" t="s">
        <v>98</v>
      </c>
      <c r="C296" s="5" t="s">
        <v>88</v>
      </c>
      <c r="D296" s="4">
        <v>2</v>
      </c>
      <c r="E296" s="6"/>
      <c r="F296" s="6"/>
      <c r="G296" s="6"/>
      <c r="H296" s="6"/>
      <c r="I296" s="6"/>
      <c r="J296" s="159"/>
    </row>
    <row r="297" spans="1:10" ht="18">
      <c r="A297" s="11">
        <v>72</v>
      </c>
      <c r="B297" s="1" t="s">
        <v>99</v>
      </c>
      <c r="C297" s="5" t="s">
        <v>88</v>
      </c>
      <c r="D297" s="4">
        <v>2</v>
      </c>
      <c r="E297" s="6"/>
      <c r="F297" s="6"/>
      <c r="G297" s="6"/>
      <c r="H297" s="6"/>
      <c r="I297" s="6"/>
      <c r="J297" s="159"/>
    </row>
    <row r="298" spans="1:10" ht="63">
      <c r="A298" s="11">
        <v>73</v>
      </c>
      <c r="B298" s="1" t="s">
        <v>100</v>
      </c>
      <c r="C298" s="5" t="s">
        <v>77</v>
      </c>
      <c r="D298" s="4">
        <v>1</v>
      </c>
      <c r="E298" s="6"/>
      <c r="F298" s="6"/>
      <c r="G298" s="6"/>
      <c r="H298" s="6"/>
      <c r="I298" s="6"/>
      <c r="J298" s="159"/>
    </row>
    <row r="299" spans="1:10" ht="81">
      <c r="A299" s="11">
        <v>74</v>
      </c>
      <c r="B299" s="1" t="s">
        <v>101</v>
      </c>
      <c r="C299" s="5" t="s">
        <v>77</v>
      </c>
      <c r="D299" s="4">
        <v>1</v>
      </c>
      <c r="E299" s="6"/>
      <c r="F299" s="6"/>
      <c r="G299" s="6"/>
      <c r="H299" s="6"/>
      <c r="I299" s="6"/>
      <c r="J299" s="159"/>
    </row>
    <row r="300" spans="1:10" ht="99">
      <c r="A300" s="11">
        <v>75</v>
      </c>
      <c r="B300" s="1" t="s">
        <v>102</v>
      </c>
      <c r="C300" s="5" t="s">
        <v>77</v>
      </c>
      <c r="D300" s="4">
        <v>1</v>
      </c>
      <c r="E300" s="6"/>
      <c r="F300" s="6"/>
      <c r="G300" s="6"/>
      <c r="H300" s="6"/>
      <c r="I300" s="6"/>
      <c r="J300" s="159"/>
    </row>
    <row r="301" spans="1:10" ht="234">
      <c r="A301" s="38">
        <v>76</v>
      </c>
      <c r="B301" s="39" t="s">
        <v>103</v>
      </c>
      <c r="C301" s="40" t="s">
        <v>77</v>
      </c>
      <c r="D301" s="41">
        <v>1</v>
      </c>
      <c r="E301" s="42"/>
      <c r="F301" s="42"/>
      <c r="G301" s="42"/>
      <c r="H301" s="42"/>
      <c r="I301" s="42"/>
      <c r="J301" s="162"/>
    </row>
    <row r="302" spans="1:10" ht="13.15" customHeight="1">
      <c r="A302" s="163"/>
      <c r="B302" s="46" t="s">
        <v>165</v>
      </c>
      <c r="C302" s="45"/>
      <c r="D302" s="27"/>
      <c r="E302" s="28"/>
      <c r="F302" s="28"/>
      <c r="G302" s="28"/>
      <c r="H302" s="28"/>
      <c r="I302" s="28"/>
      <c r="J302" s="164"/>
    </row>
    <row r="303" spans="1:10" ht="13.5" thickBot="1">
      <c r="A303" s="290"/>
      <c r="B303" s="291"/>
      <c r="C303" s="291"/>
      <c r="D303" s="291"/>
      <c r="E303" s="291"/>
      <c r="F303" s="291"/>
      <c r="G303" s="291"/>
      <c r="H303" s="291"/>
      <c r="I303" s="291"/>
      <c r="J303" s="292"/>
    </row>
    <row r="304" spans="1:10">
      <c r="A304" s="304" t="s">
        <v>166</v>
      </c>
      <c r="B304" s="305"/>
      <c r="C304" s="305"/>
      <c r="D304" s="305"/>
      <c r="E304" s="305"/>
      <c r="F304" s="305"/>
      <c r="G304" s="305"/>
      <c r="H304" s="305"/>
      <c r="I304" s="305"/>
      <c r="J304" s="306"/>
    </row>
    <row r="305" spans="1:10" ht="36">
      <c r="A305" s="30">
        <v>77</v>
      </c>
      <c r="B305" s="22" t="s">
        <v>104</v>
      </c>
      <c r="C305" s="23" t="s">
        <v>88</v>
      </c>
      <c r="D305" s="24">
        <v>1</v>
      </c>
      <c r="E305" s="25"/>
      <c r="F305" s="25"/>
      <c r="G305" s="25"/>
      <c r="H305" s="25"/>
      <c r="I305" s="25"/>
      <c r="J305" s="34"/>
    </row>
    <row r="306" spans="1:10" ht="13.5" thickBot="1">
      <c r="A306" s="77"/>
      <c r="B306" s="214" t="s">
        <v>271</v>
      </c>
      <c r="C306" s="215"/>
      <c r="D306" s="216"/>
      <c r="E306" s="217">
        <v>1</v>
      </c>
      <c r="F306" s="217"/>
      <c r="G306" s="217"/>
      <c r="H306" s="217"/>
      <c r="I306" s="217">
        <f>PRODUCT(E306:H306)</f>
        <v>1</v>
      </c>
      <c r="J306" s="218"/>
    </row>
    <row r="307" spans="1:10">
      <c r="A307" s="225"/>
      <c r="B307" s="226" t="s">
        <v>272</v>
      </c>
      <c r="C307" s="227"/>
      <c r="D307" s="228"/>
      <c r="E307" s="229"/>
      <c r="F307" s="229"/>
      <c r="G307" s="229"/>
      <c r="H307" s="229"/>
      <c r="I307" s="229">
        <f>SUM(I306)</f>
        <v>1</v>
      </c>
      <c r="J307" s="230"/>
    </row>
    <row r="308" spans="1:10">
      <c r="A308" s="231"/>
      <c r="B308" s="167" t="s">
        <v>273</v>
      </c>
      <c r="C308" s="232"/>
      <c r="D308" s="233"/>
      <c r="E308" s="234"/>
      <c r="F308" s="234"/>
      <c r="G308" s="234"/>
      <c r="H308" s="234"/>
      <c r="I308" s="234">
        <v>0</v>
      </c>
      <c r="J308" s="235"/>
    </row>
    <row r="309" spans="1:10" ht="13.5" thickBot="1">
      <c r="A309" s="236"/>
      <c r="B309" s="237" t="s">
        <v>274</v>
      </c>
      <c r="C309" s="238"/>
      <c r="D309" s="239"/>
      <c r="E309" s="240"/>
      <c r="F309" s="240"/>
      <c r="G309" s="240"/>
      <c r="H309" s="240"/>
      <c r="I309" s="240">
        <f>I307-I308</f>
        <v>1</v>
      </c>
      <c r="J309" s="241"/>
    </row>
    <row r="310" spans="1:10">
      <c r="A310" s="219"/>
      <c r="B310" s="220"/>
      <c r="C310" s="221"/>
      <c r="D310" s="222"/>
      <c r="E310" s="223"/>
      <c r="F310" s="223"/>
      <c r="G310" s="223"/>
      <c r="H310" s="223"/>
      <c r="I310" s="223"/>
      <c r="J310" s="224"/>
    </row>
    <row r="311" spans="1:10">
      <c r="A311" s="30">
        <v>78</v>
      </c>
      <c r="B311" s="22" t="s">
        <v>105</v>
      </c>
      <c r="C311" s="26"/>
      <c r="D311" s="24"/>
      <c r="E311" s="24"/>
      <c r="F311" s="24"/>
      <c r="G311" s="24"/>
      <c r="H311" s="24"/>
      <c r="I311" s="24"/>
      <c r="J311" s="165"/>
    </row>
    <row r="312" spans="1:10" ht="99">
      <c r="A312" s="30">
        <v>79</v>
      </c>
      <c r="B312" s="22" t="s">
        <v>106</v>
      </c>
      <c r="C312" s="23" t="s">
        <v>66</v>
      </c>
      <c r="D312" s="24">
        <v>30</v>
      </c>
      <c r="E312" s="24"/>
      <c r="F312" s="24"/>
      <c r="G312" s="24"/>
      <c r="H312" s="24"/>
      <c r="I312" s="24"/>
      <c r="J312" s="165"/>
    </row>
    <row r="313" spans="1:10" ht="13.5" thickBot="1">
      <c r="A313" s="77"/>
      <c r="B313" s="214" t="s">
        <v>289</v>
      </c>
      <c r="C313" s="215" t="s">
        <v>185</v>
      </c>
      <c r="D313" s="216"/>
      <c r="E313" s="217">
        <v>3</v>
      </c>
      <c r="F313" s="217"/>
      <c r="G313" s="217"/>
      <c r="H313" s="217"/>
      <c r="I313" s="217">
        <f>PRODUCT(E313:H313)</f>
        <v>3</v>
      </c>
      <c r="J313" s="218"/>
    </row>
    <row r="314" spans="1:10">
      <c r="A314" s="225"/>
      <c r="B314" s="226" t="s">
        <v>288</v>
      </c>
      <c r="C314" s="227"/>
      <c r="D314" s="228"/>
      <c r="E314" s="229"/>
      <c r="F314" s="229"/>
      <c r="G314" s="229"/>
      <c r="H314" s="229"/>
      <c r="I314" s="229">
        <f>SUM(I313)</f>
        <v>3</v>
      </c>
      <c r="J314" s="230"/>
    </row>
    <row r="315" spans="1:10">
      <c r="A315" s="231"/>
      <c r="B315" s="167" t="s">
        <v>273</v>
      </c>
      <c r="C315" s="232"/>
      <c r="D315" s="233"/>
      <c r="E315" s="234"/>
      <c r="F315" s="234"/>
      <c r="G315" s="234"/>
      <c r="H315" s="234"/>
      <c r="I315" s="234">
        <v>0</v>
      </c>
      <c r="J315" s="235"/>
    </row>
    <row r="316" spans="1:10" ht="13.5" thickBot="1">
      <c r="A316" s="236"/>
      <c r="B316" s="237" t="s">
        <v>274</v>
      </c>
      <c r="C316" s="238"/>
      <c r="D316" s="239"/>
      <c r="E316" s="240"/>
      <c r="F316" s="240"/>
      <c r="G316" s="240"/>
      <c r="H316" s="240"/>
      <c r="I316" s="240">
        <f>I314-I315</f>
        <v>3</v>
      </c>
      <c r="J316" s="241"/>
    </row>
    <row r="317" spans="1:10">
      <c r="A317" s="30"/>
      <c r="B317" s="22"/>
      <c r="C317" s="23"/>
      <c r="D317" s="24"/>
      <c r="E317" s="24"/>
      <c r="F317" s="24"/>
      <c r="G317" s="24"/>
      <c r="H317" s="24"/>
      <c r="I317" s="24"/>
      <c r="J317" s="165"/>
    </row>
    <row r="318" spans="1:10" ht="36">
      <c r="A318" s="30">
        <v>80</v>
      </c>
      <c r="B318" s="22" t="s">
        <v>107</v>
      </c>
      <c r="C318" s="22"/>
      <c r="D318" s="24">
        <v>0</v>
      </c>
      <c r="E318" s="24"/>
      <c r="F318" s="24"/>
      <c r="G318" s="24"/>
      <c r="H318" s="24"/>
      <c r="I318" s="24"/>
      <c r="J318" s="165"/>
    </row>
    <row r="319" spans="1:10">
      <c r="A319" s="30">
        <v>81</v>
      </c>
      <c r="B319" s="22" t="s">
        <v>108</v>
      </c>
      <c r="C319" s="23" t="s">
        <v>88</v>
      </c>
      <c r="D319" s="24">
        <v>2</v>
      </c>
      <c r="E319" s="25"/>
      <c r="F319" s="25"/>
      <c r="G319" s="25"/>
      <c r="H319" s="25"/>
      <c r="I319" s="25"/>
      <c r="J319" s="34"/>
    </row>
    <row r="320" spans="1:10">
      <c r="A320" s="30">
        <v>82</v>
      </c>
      <c r="B320" s="22" t="s">
        <v>109</v>
      </c>
      <c r="C320" s="23" t="s">
        <v>88</v>
      </c>
      <c r="D320" s="24">
        <v>2</v>
      </c>
      <c r="E320" s="24"/>
      <c r="F320" s="24"/>
      <c r="G320" s="24"/>
      <c r="H320" s="24"/>
      <c r="I320" s="24"/>
      <c r="J320" s="165"/>
    </row>
    <row r="321" spans="1:10" ht="13.5" thickBot="1">
      <c r="A321" s="77"/>
      <c r="B321" s="214" t="s">
        <v>271</v>
      </c>
      <c r="C321" s="215"/>
      <c r="D321" s="216"/>
      <c r="E321" s="217">
        <v>2</v>
      </c>
      <c r="F321" s="217"/>
      <c r="G321" s="217"/>
      <c r="H321" s="217"/>
      <c r="I321" s="217">
        <f>PRODUCT(E321:H321)</f>
        <v>2</v>
      </c>
      <c r="J321" s="218"/>
    </row>
    <row r="322" spans="1:10">
      <c r="A322" s="225"/>
      <c r="B322" s="226" t="s">
        <v>272</v>
      </c>
      <c r="C322" s="227"/>
      <c r="D322" s="228"/>
      <c r="E322" s="229"/>
      <c r="F322" s="229"/>
      <c r="G322" s="229"/>
      <c r="H322" s="229"/>
      <c r="I322" s="229">
        <f>SUM(I321)</f>
        <v>2</v>
      </c>
      <c r="J322" s="230"/>
    </row>
    <row r="323" spans="1:10">
      <c r="A323" s="231"/>
      <c r="B323" s="167" t="s">
        <v>273</v>
      </c>
      <c r="C323" s="232"/>
      <c r="D323" s="233"/>
      <c r="E323" s="234"/>
      <c r="F323" s="234"/>
      <c r="G323" s="234"/>
      <c r="H323" s="234"/>
      <c r="I323" s="234">
        <v>0</v>
      </c>
      <c r="J323" s="235"/>
    </row>
    <row r="324" spans="1:10" ht="13.5" thickBot="1">
      <c r="A324" s="236"/>
      <c r="B324" s="237" t="s">
        <v>274</v>
      </c>
      <c r="C324" s="238"/>
      <c r="D324" s="239"/>
      <c r="E324" s="240"/>
      <c r="F324" s="240"/>
      <c r="G324" s="240"/>
      <c r="H324" s="240"/>
      <c r="I324" s="240">
        <f>I322-I323</f>
        <v>2</v>
      </c>
      <c r="J324" s="241"/>
    </row>
    <row r="325" spans="1:10">
      <c r="A325" s="30"/>
      <c r="B325" s="22"/>
      <c r="C325" s="23"/>
      <c r="D325" s="24"/>
      <c r="E325" s="24"/>
      <c r="F325" s="24"/>
      <c r="G325" s="24"/>
      <c r="H325" s="24"/>
      <c r="I325" s="24"/>
      <c r="J325" s="165"/>
    </row>
    <row r="326" spans="1:10">
      <c r="A326" s="30">
        <v>83</v>
      </c>
      <c r="B326" s="22" t="s">
        <v>110</v>
      </c>
      <c r="C326" s="26"/>
      <c r="D326" s="24"/>
      <c r="E326" s="24"/>
      <c r="F326" s="24"/>
      <c r="G326" s="24"/>
      <c r="H326" s="24"/>
      <c r="I326" s="24"/>
      <c r="J326" s="165"/>
    </row>
    <row r="327" spans="1:10" ht="162">
      <c r="A327" s="30">
        <v>84</v>
      </c>
      <c r="B327" s="22" t="s">
        <v>111</v>
      </c>
      <c r="C327" s="22"/>
      <c r="D327" s="24"/>
      <c r="E327" s="24"/>
      <c r="F327" s="24"/>
      <c r="G327" s="24"/>
      <c r="H327" s="24"/>
      <c r="I327" s="24"/>
      <c r="J327" s="165"/>
    </row>
    <row r="328" spans="1:10">
      <c r="A328" s="30">
        <v>85</v>
      </c>
      <c r="B328" s="22" t="s">
        <v>112</v>
      </c>
      <c r="C328" s="23" t="s">
        <v>88</v>
      </c>
      <c r="D328" s="24">
        <v>15</v>
      </c>
      <c r="E328" s="25"/>
      <c r="F328" s="25"/>
      <c r="G328" s="25"/>
      <c r="H328" s="25"/>
      <c r="I328" s="25"/>
      <c r="J328" s="34"/>
    </row>
    <row r="329" spans="1:10" ht="13.5" thickBot="1">
      <c r="A329" s="77"/>
      <c r="B329" s="214" t="s">
        <v>290</v>
      </c>
      <c r="C329" s="215"/>
      <c r="D329" s="216"/>
      <c r="E329" s="217">
        <v>11</v>
      </c>
      <c r="F329" s="217"/>
      <c r="G329" s="217"/>
      <c r="H329" s="217"/>
      <c r="I329" s="217">
        <f>PRODUCT(E329:H329)</f>
        <v>11</v>
      </c>
      <c r="J329" s="218"/>
    </row>
    <row r="330" spans="1:10">
      <c r="A330" s="225"/>
      <c r="B330" s="226" t="s">
        <v>272</v>
      </c>
      <c r="C330" s="227"/>
      <c r="D330" s="228"/>
      <c r="E330" s="229"/>
      <c r="F330" s="229"/>
      <c r="G330" s="229"/>
      <c r="H330" s="229"/>
      <c r="I330" s="229">
        <f>SUM(I329)</f>
        <v>11</v>
      </c>
      <c r="J330" s="230"/>
    </row>
    <row r="331" spans="1:10">
      <c r="A331" s="231"/>
      <c r="B331" s="167" t="s">
        <v>273</v>
      </c>
      <c r="C331" s="232"/>
      <c r="D331" s="233"/>
      <c r="E331" s="234"/>
      <c r="F331" s="234"/>
      <c r="G331" s="234"/>
      <c r="H331" s="234"/>
      <c r="I331" s="234">
        <v>0</v>
      </c>
      <c r="J331" s="235"/>
    </row>
    <row r="332" spans="1:10" ht="13.5" thickBot="1">
      <c r="A332" s="236"/>
      <c r="B332" s="237" t="s">
        <v>274</v>
      </c>
      <c r="C332" s="238"/>
      <c r="D332" s="239"/>
      <c r="E332" s="240"/>
      <c r="F332" s="240"/>
      <c r="G332" s="240"/>
      <c r="H332" s="240"/>
      <c r="I332" s="240">
        <f>I330-I331</f>
        <v>11</v>
      </c>
      <c r="J332" s="241"/>
    </row>
    <row r="333" spans="1:10">
      <c r="A333" s="30"/>
      <c r="B333" s="22"/>
      <c r="C333" s="23"/>
      <c r="D333" s="24"/>
      <c r="E333" s="25"/>
      <c r="F333" s="25"/>
      <c r="G333" s="25"/>
      <c r="H333" s="25"/>
      <c r="I333" s="25"/>
      <c r="J333" s="34"/>
    </row>
    <row r="334" spans="1:10" ht="18">
      <c r="A334" s="30">
        <v>86</v>
      </c>
      <c r="B334" s="22" t="s">
        <v>113</v>
      </c>
      <c r="C334" s="23" t="s">
        <v>88</v>
      </c>
      <c r="D334" s="24">
        <v>6</v>
      </c>
      <c r="E334" s="25"/>
      <c r="F334" s="25"/>
      <c r="G334" s="25"/>
      <c r="H334" s="25"/>
      <c r="I334" s="25"/>
      <c r="J334" s="34"/>
    </row>
    <row r="335" spans="1:10" ht="27">
      <c r="A335" s="30">
        <v>87</v>
      </c>
      <c r="B335" s="22" t="s">
        <v>114</v>
      </c>
      <c r="C335" s="23" t="s">
        <v>88</v>
      </c>
      <c r="D335" s="24">
        <v>12</v>
      </c>
      <c r="E335" s="24"/>
      <c r="F335" s="24"/>
      <c r="G335" s="24"/>
      <c r="H335" s="24"/>
      <c r="I335" s="24"/>
      <c r="J335" s="165"/>
    </row>
    <row r="336" spans="1:10" ht="13.5" thickBot="1">
      <c r="A336" s="77"/>
      <c r="B336" s="214" t="s">
        <v>291</v>
      </c>
      <c r="C336" s="215"/>
      <c r="D336" s="216"/>
      <c r="E336" s="217">
        <v>11</v>
      </c>
      <c r="F336" s="217"/>
      <c r="G336" s="217"/>
      <c r="H336" s="217"/>
      <c r="I336" s="217">
        <f>PRODUCT(E336:H336)</f>
        <v>11</v>
      </c>
      <c r="J336" s="218"/>
    </row>
    <row r="337" spans="1:10">
      <c r="A337" s="225"/>
      <c r="B337" s="226" t="s">
        <v>272</v>
      </c>
      <c r="C337" s="227"/>
      <c r="D337" s="228"/>
      <c r="E337" s="229"/>
      <c r="F337" s="229"/>
      <c r="G337" s="229"/>
      <c r="H337" s="229"/>
      <c r="I337" s="229">
        <f>SUM(I336)</f>
        <v>11</v>
      </c>
      <c r="J337" s="230"/>
    </row>
    <row r="338" spans="1:10">
      <c r="A338" s="231"/>
      <c r="B338" s="167" t="s">
        <v>273</v>
      </c>
      <c r="C338" s="232"/>
      <c r="D338" s="233"/>
      <c r="E338" s="234"/>
      <c r="F338" s="234"/>
      <c r="G338" s="234"/>
      <c r="H338" s="234"/>
      <c r="I338" s="234">
        <v>0</v>
      </c>
      <c r="J338" s="235"/>
    </row>
    <row r="339" spans="1:10" ht="13.5" thickBot="1">
      <c r="A339" s="236"/>
      <c r="B339" s="237" t="s">
        <v>274</v>
      </c>
      <c r="C339" s="238"/>
      <c r="D339" s="239"/>
      <c r="E339" s="240"/>
      <c r="F339" s="240"/>
      <c r="G339" s="240"/>
      <c r="H339" s="240"/>
      <c r="I339" s="240">
        <f>I337-I338</f>
        <v>11</v>
      </c>
      <c r="J339" s="241"/>
    </row>
    <row r="340" spans="1:10">
      <c r="A340" s="30"/>
      <c r="B340" s="22"/>
      <c r="C340" s="23"/>
      <c r="D340" s="24"/>
      <c r="E340" s="24"/>
      <c r="F340" s="24"/>
      <c r="G340" s="24"/>
      <c r="H340" s="24"/>
      <c r="I340" s="24"/>
      <c r="J340" s="165"/>
    </row>
    <row r="341" spans="1:10" ht="36">
      <c r="A341" s="30">
        <v>88</v>
      </c>
      <c r="B341" s="22" t="s">
        <v>115</v>
      </c>
      <c r="C341" s="23" t="s">
        <v>88</v>
      </c>
      <c r="D341" s="24">
        <v>8</v>
      </c>
      <c r="E341" s="25"/>
      <c r="F341" s="25"/>
      <c r="G341" s="25"/>
      <c r="H341" s="25"/>
      <c r="I341" s="25"/>
      <c r="J341" s="34"/>
    </row>
    <row r="342" spans="1:10">
      <c r="A342" s="30">
        <v>89</v>
      </c>
      <c r="B342" s="22" t="s">
        <v>116</v>
      </c>
      <c r="C342" s="23" t="s">
        <v>88</v>
      </c>
      <c r="D342" s="24">
        <v>10</v>
      </c>
      <c r="E342" s="25"/>
      <c r="F342" s="25"/>
      <c r="G342" s="25"/>
      <c r="H342" s="25"/>
      <c r="I342" s="25"/>
      <c r="J342" s="34"/>
    </row>
    <row r="343" spans="1:10" ht="13.5" thickBot="1">
      <c r="A343" s="77"/>
      <c r="B343" s="214" t="s">
        <v>292</v>
      </c>
      <c r="C343" s="215"/>
      <c r="D343" s="216"/>
      <c r="E343" s="217">
        <v>10</v>
      </c>
      <c r="F343" s="217"/>
      <c r="G343" s="217"/>
      <c r="H343" s="217"/>
      <c r="I343" s="217">
        <f>PRODUCT(E343:H343)</f>
        <v>10</v>
      </c>
      <c r="J343" s="218"/>
    </row>
    <row r="344" spans="1:10">
      <c r="A344" s="225"/>
      <c r="B344" s="226" t="s">
        <v>272</v>
      </c>
      <c r="C344" s="227"/>
      <c r="D344" s="228"/>
      <c r="E344" s="229"/>
      <c r="F344" s="229"/>
      <c r="G344" s="229"/>
      <c r="H344" s="229"/>
      <c r="I344" s="229">
        <f>SUM(I343)</f>
        <v>10</v>
      </c>
      <c r="J344" s="230"/>
    </row>
    <row r="345" spans="1:10">
      <c r="A345" s="231"/>
      <c r="B345" s="167" t="s">
        <v>273</v>
      </c>
      <c r="C345" s="232"/>
      <c r="D345" s="233"/>
      <c r="E345" s="234"/>
      <c r="F345" s="234"/>
      <c r="G345" s="234"/>
      <c r="H345" s="234"/>
      <c r="I345" s="234">
        <v>0</v>
      </c>
      <c r="J345" s="235"/>
    </row>
    <row r="346" spans="1:10" ht="13.5" thickBot="1">
      <c r="A346" s="236"/>
      <c r="B346" s="237" t="s">
        <v>274</v>
      </c>
      <c r="C346" s="238"/>
      <c r="D346" s="239"/>
      <c r="E346" s="240"/>
      <c r="F346" s="240"/>
      <c r="G346" s="240"/>
      <c r="H346" s="240"/>
      <c r="I346" s="240">
        <f>I344-I345</f>
        <v>10</v>
      </c>
      <c r="J346" s="241"/>
    </row>
    <row r="347" spans="1:10">
      <c r="A347" s="30"/>
      <c r="B347" s="22"/>
      <c r="C347" s="23"/>
      <c r="D347" s="24"/>
      <c r="E347" s="25"/>
      <c r="F347" s="25"/>
      <c r="G347" s="25"/>
      <c r="H347" s="25"/>
      <c r="I347" s="25"/>
      <c r="J347" s="34"/>
    </row>
    <row r="348" spans="1:10" ht="36">
      <c r="A348" s="30">
        <v>90</v>
      </c>
      <c r="B348" s="22" t="s">
        <v>117</v>
      </c>
      <c r="C348" s="23" t="s">
        <v>88</v>
      </c>
      <c r="D348" s="24">
        <v>30</v>
      </c>
      <c r="E348" s="25"/>
      <c r="F348" s="25"/>
      <c r="G348" s="25"/>
      <c r="H348" s="25"/>
      <c r="I348" s="25"/>
      <c r="J348" s="34"/>
    </row>
    <row r="349" spans="1:10" ht="13.5" thickBot="1">
      <c r="A349" s="77"/>
      <c r="B349" s="214" t="s">
        <v>293</v>
      </c>
      <c r="C349" s="215"/>
      <c r="D349" s="216"/>
      <c r="E349" s="217">
        <v>11</v>
      </c>
      <c r="F349" s="217"/>
      <c r="G349" s="217"/>
      <c r="H349" s="217"/>
      <c r="I349" s="217">
        <f>PRODUCT(E349:H349)</f>
        <v>11</v>
      </c>
      <c r="J349" s="218"/>
    </row>
    <row r="350" spans="1:10">
      <c r="A350" s="225"/>
      <c r="B350" s="226" t="s">
        <v>272</v>
      </c>
      <c r="C350" s="227"/>
      <c r="D350" s="228"/>
      <c r="E350" s="229"/>
      <c r="F350" s="229"/>
      <c r="G350" s="229"/>
      <c r="H350" s="229"/>
      <c r="I350" s="229">
        <f>SUM(I349)</f>
        <v>11</v>
      </c>
      <c r="J350" s="230"/>
    </row>
    <row r="351" spans="1:10">
      <c r="A351" s="231"/>
      <c r="B351" s="167" t="s">
        <v>273</v>
      </c>
      <c r="C351" s="232"/>
      <c r="D351" s="233"/>
      <c r="E351" s="234"/>
      <c r="F351" s="234"/>
      <c r="G351" s="234"/>
      <c r="H351" s="234"/>
      <c r="I351" s="234">
        <v>0</v>
      </c>
      <c r="J351" s="235"/>
    </row>
    <row r="352" spans="1:10" ht="13.5" thickBot="1">
      <c r="A352" s="236"/>
      <c r="B352" s="237" t="s">
        <v>274</v>
      </c>
      <c r="C352" s="238"/>
      <c r="D352" s="239"/>
      <c r="E352" s="240"/>
      <c r="F352" s="240"/>
      <c r="G352" s="240"/>
      <c r="H352" s="240"/>
      <c r="I352" s="240">
        <f>I350-I351</f>
        <v>11</v>
      </c>
      <c r="J352" s="241"/>
    </row>
    <row r="353" spans="1:10">
      <c r="A353" s="30"/>
      <c r="B353" s="22"/>
      <c r="C353" s="23"/>
      <c r="D353" s="24"/>
      <c r="E353" s="25"/>
      <c r="F353" s="25"/>
      <c r="G353" s="25"/>
      <c r="H353" s="25"/>
      <c r="I353" s="25"/>
      <c r="J353" s="34"/>
    </row>
    <row r="354" spans="1:10" ht="45">
      <c r="A354" s="30">
        <v>91</v>
      </c>
      <c r="B354" s="22" t="s">
        <v>118</v>
      </c>
      <c r="C354" s="23" t="s">
        <v>66</v>
      </c>
      <c r="D354" s="24">
        <v>200</v>
      </c>
      <c r="E354" s="24"/>
      <c r="F354" s="24"/>
      <c r="G354" s="24"/>
      <c r="H354" s="24"/>
      <c r="I354" s="24"/>
      <c r="J354" s="165"/>
    </row>
    <row r="355" spans="1:10" ht="45">
      <c r="A355" s="30">
        <v>92</v>
      </c>
      <c r="B355" s="22" t="s">
        <v>119</v>
      </c>
      <c r="C355" s="23" t="s">
        <v>66</v>
      </c>
      <c r="D355" s="24">
        <v>125</v>
      </c>
      <c r="E355" s="24"/>
      <c r="F355" s="24"/>
      <c r="G355" s="24"/>
      <c r="H355" s="24"/>
      <c r="I355" s="24"/>
      <c r="J355" s="165"/>
    </row>
    <row r="356" spans="1:10">
      <c r="A356" s="30">
        <v>93</v>
      </c>
      <c r="B356" s="22" t="s">
        <v>120</v>
      </c>
      <c r="C356" s="23" t="s">
        <v>66</v>
      </c>
      <c r="D356" s="24">
        <v>100</v>
      </c>
      <c r="E356" s="24"/>
      <c r="F356" s="24"/>
      <c r="G356" s="24"/>
      <c r="H356" s="24"/>
      <c r="I356" s="24"/>
      <c r="J356" s="165"/>
    </row>
    <row r="357" spans="1:10">
      <c r="A357" s="30"/>
      <c r="B357" s="22" t="s">
        <v>294</v>
      </c>
      <c r="C357" s="23"/>
      <c r="D357" s="24"/>
      <c r="E357" s="24">
        <v>27</v>
      </c>
      <c r="F357" s="24"/>
      <c r="G357" s="24"/>
      <c r="H357" s="24"/>
      <c r="I357" s="217">
        <f>PRODUCT(E357:H357)</f>
        <v>27</v>
      </c>
      <c r="J357" s="165"/>
    </row>
    <row r="358" spans="1:10">
      <c r="A358" s="30"/>
      <c r="B358" s="22"/>
      <c r="C358" s="23"/>
      <c r="D358" s="24"/>
      <c r="E358" s="24">
        <v>18</v>
      </c>
      <c r="F358" s="24"/>
      <c r="G358" s="24"/>
      <c r="H358" s="24"/>
      <c r="I358" s="217">
        <f>PRODUCT(E358:H358)</f>
        <v>18</v>
      </c>
      <c r="J358" s="165"/>
    </row>
    <row r="359" spans="1:10">
      <c r="A359" s="254"/>
      <c r="B359" s="255" t="s">
        <v>295</v>
      </c>
      <c r="C359" s="23"/>
      <c r="D359" s="24"/>
      <c r="E359" s="25">
        <v>17</v>
      </c>
      <c r="F359" s="25"/>
      <c r="G359" s="25"/>
      <c r="H359" s="25"/>
      <c r="I359" s="25">
        <f>PRODUCT(E359:H359)</f>
        <v>17</v>
      </c>
      <c r="J359" s="25"/>
    </row>
    <row r="360" spans="1:10">
      <c r="A360" s="254"/>
      <c r="B360" s="255"/>
      <c r="C360" s="23"/>
      <c r="D360" s="24"/>
      <c r="E360" s="25">
        <v>18</v>
      </c>
      <c r="F360" s="25"/>
      <c r="G360" s="25"/>
      <c r="H360" s="25"/>
      <c r="I360" s="25">
        <f t="shared" ref="I360:I362" si="11">PRODUCT(E360:H360)</f>
        <v>18</v>
      </c>
      <c r="J360" s="25"/>
    </row>
    <row r="361" spans="1:10">
      <c r="A361" s="254"/>
      <c r="B361" s="255"/>
      <c r="C361" s="23"/>
      <c r="D361" s="24"/>
      <c r="E361" s="25">
        <v>15</v>
      </c>
      <c r="F361" s="25"/>
      <c r="G361" s="25"/>
      <c r="H361" s="25"/>
      <c r="I361" s="25">
        <f t="shared" si="11"/>
        <v>15</v>
      </c>
      <c r="J361" s="25"/>
    </row>
    <row r="362" spans="1:10">
      <c r="A362" s="254"/>
      <c r="B362" s="255"/>
      <c r="C362" s="23"/>
      <c r="D362" s="24"/>
      <c r="E362" s="25">
        <v>5</v>
      </c>
      <c r="F362" s="25"/>
      <c r="G362" s="25"/>
      <c r="H362" s="25"/>
      <c r="I362" s="25">
        <f t="shared" si="11"/>
        <v>5</v>
      </c>
      <c r="J362" s="25"/>
    </row>
    <row r="363" spans="1:10" ht="13.5" thickBot="1">
      <c r="A363" s="248"/>
      <c r="B363" s="249"/>
      <c r="C363" s="250"/>
      <c r="D363" s="251"/>
      <c r="E363" s="252"/>
      <c r="F363" s="252"/>
      <c r="G363" s="252"/>
      <c r="H363" s="252"/>
      <c r="I363" s="252"/>
      <c r="J363" s="253"/>
    </row>
    <row r="364" spans="1:10">
      <c r="A364" s="225"/>
      <c r="B364" s="226" t="s">
        <v>288</v>
      </c>
      <c r="C364" s="227"/>
      <c r="D364" s="228"/>
      <c r="E364" s="229"/>
      <c r="F364" s="229"/>
      <c r="G364" s="229"/>
      <c r="H364" s="229"/>
      <c r="I364" s="229">
        <f>SUM(I357:I362)</f>
        <v>100</v>
      </c>
      <c r="J364" s="230"/>
    </row>
    <row r="365" spans="1:10">
      <c r="A365" s="231"/>
      <c r="B365" s="167" t="s">
        <v>273</v>
      </c>
      <c r="C365" s="232"/>
      <c r="D365" s="233"/>
      <c r="E365" s="234"/>
      <c r="F365" s="234"/>
      <c r="G365" s="234"/>
      <c r="H365" s="234"/>
      <c r="I365" s="234">
        <v>0</v>
      </c>
      <c r="J365" s="235"/>
    </row>
    <row r="366" spans="1:10" ht="13.5" thickBot="1">
      <c r="A366" s="236"/>
      <c r="B366" s="237" t="s">
        <v>274</v>
      </c>
      <c r="C366" s="238"/>
      <c r="D366" s="239"/>
      <c r="E366" s="240"/>
      <c r="F366" s="240"/>
      <c r="G366" s="240"/>
      <c r="H366" s="240"/>
      <c r="I366" s="240">
        <f>I364-I365</f>
        <v>100</v>
      </c>
      <c r="J366" s="241"/>
    </row>
    <row r="367" spans="1:10">
      <c r="A367" s="30"/>
      <c r="B367" s="22"/>
      <c r="C367" s="23"/>
      <c r="D367" s="24"/>
      <c r="E367" s="24"/>
      <c r="F367" s="24"/>
      <c r="G367" s="24"/>
      <c r="H367" s="24"/>
      <c r="I367" s="24"/>
      <c r="J367" s="165"/>
    </row>
    <row r="368" spans="1:10" ht="54">
      <c r="A368" s="30">
        <v>94</v>
      </c>
      <c r="B368" s="22" t="s">
        <v>121</v>
      </c>
      <c r="C368" s="22"/>
      <c r="D368" s="24">
        <v>0</v>
      </c>
      <c r="E368" s="24"/>
      <c r="F368" s="24"/>
      <c r="G368" s="24"/>
      <c r="H368" s="24"/>
      <c r="I368" s="24"/>
      <c r="J368" s="165"/>
    </row>
    <row r="369" spans="1:10">
      <c r="A369" s="30">
        <v>95</v>
      </c>
      <c r="B369" s="22" t="s">
        <v>122</v>
      </c>
      <c r="C369" s="23" t="s">
        <v>88</v>
      </c>
      <c r="D369" s="24">
        <v>22</v>
      </c>
      <c r="E369" s="24"/>
      <c r="F369" s="24"/>
      <c r="G369" s="24"/>
      <c r="H369" s="24"/>
      <c r="I369" s="24"/>
      <c r="J369" s="165"/>
    </row>
    <row r="370" spans="1:10" ht="13.5" thickBot="1">
      <c r="A370" s="30"/>
      <c r="B370" s="22" t="s">
        <v>296</v>
      </c>
      <c r="C370" s="23"/>
      <c r="D370" s="24"/>
      <c r="E370" s="265">
        <v>18</v>
      </c>
      <c r="F370" s="24"/>
      <c r="G370" s="24"/>
      <c r="H370" s="24"/>
      <c r="I370" s="217">
        <f>PRODUCT(E370:H370)</f>
        <v>18</v>
      </c>
      <c r="J370" s="165"/>
    </row>
    <row r="371" spans="1:10">
      <c r="A371" s="225"/>
      <c r="B371" s="226" t="s">
        <v>288</v>
      </c>
      <c r="C371" s="227"/>
      <c r="D371" s="228"/>
      <c r="E371" s="229"/>
      <c r="F371" s="229"/>
      <c r="G371" s="229"/>
      <c r="H371" s="229"/>
      <c r="I371" s="229">
        <f>SUM(I369:I370)</f>
        <v>18</v>
      </c>
      <c r="J371" s="230"/>
    </row>
    <row r="372" spans="1:10">
      <c r="A372" s="231"/>
      <c r="B372" s="167" t="s">
        <v>273</v>
      </c>
      <c r="C372" s="232"/>
      <c r="D372" s="233"/>
      <c r="E372" s="234"/>
      <c r="F372" s="234"/>
      <c r="G372" s="234"/>
      <c r="H372" s="234"/>
      <c r="I372" s="234">
        <v>0</v>
      </c>
      <c r="J372" s="235"/>
    </row>
    <row r="373" spans="1:10" ht="13.5" thickBot="1">
      <c r="A373" s="236"/>
      <c r="B373" s="237" t="s">
        <v>274</v>
      </c>
      <c r="C373" s="238"/>
      <c r="D373" s="239"/>
      <c r="E373" s="240"/>
      <c r="F373" s="240"/>
      <c r="G373" s="240"/>
      <c r="H373" s="240"/>
      <c r="I373" s="240">
        <f>I371-I372</f>
        <v>18</v>
      </c>
      <c r="J373" s="241"/>
    </row>
    <row r="374" spans="1:10">
      <c r="A374" s="30"/>
      <c r="B374" s="22"/>
      <c r="C374" s="23"/>
      <c r="D374" s="24"/>
      <c r="E374" s="24"/>
      <c r="F374" s="24"/>
      <c r="G374" s="24"/>
      <c r="H374" s="24"/>
      <c r="I374" s="24"/>
      <c r="J374" s="165"/>
    </row>
    <row r="375" spans="1:10">
      <c r="A375" s="30">
        <v>96</v>
      </c>
      <c r="B375" s="22" t="s">
        <v>123</v>
      </c>
      <c r="C375" s="23" t="s">
        <v>88</v>
      </c>
      <c r="D375" s="24">
        <v>22</v>
      </c>
      <c r="E375" s="24"/>
      <c r="F375" s="24"/>
      <c r="G375" s="24"/>
      <c r="H375" s="24"/>
      <c r="I375" s="24"/>
      <c r="J375" s="165"/>
    </row>
    <row r="376" spans="1:10" ht="13.5" thickBot="1">
      <c r="A376" s="30"/>
      <c r="B376" s="22" t="s">
        <v>297</v>
      </c>
      <c r="C376" s="23"/>
      <c r="D376" s="24"/>
      <c r="E376" s="265">
        <v>18</v>
      </c>
      <c r="F376" s="24"/>
      <c r="G376" s="24"/>
      <c r="H376" s="24"/>
      <c r="I376" s="217">
        <f>PRODUCT(E376:H376)</f>
        <v>18</v>
      </c>
      <c r="J376" s="165"/>
    </row>
    <row r="377" spans="1:10">
      <c r="A377" s="225"/>
      <c r="B377" s="226" t="s">
        <v>288</v>
      </c>
      <c r="C377" s="227"/>
      <c r="D377" s="228"/>
      <c r="E377" s="229"/>
      <c r="F377" s="229"/>
      <c r="G377" s="229"/>
      <c r="H377" s="229"/>
      <c r="I377" s="229">
        <f>SUM(I375:I376)</f>
        <v>18</v>
      </c>
      <c r="J377" s="230"/>
    </row>
    <row r="378" spans="1:10">
      <c r="A378" s="231"/>
      <c r="B378" s="167" t="s">
        <v>273</v>
      </c>
      <c r="C378" s="232"/>
      <c r="D378" s="233"/>
      <c r="E378" s="234"/>
      <c r="F378" s="234"/>
      <c r="G378" s="234"/>
      <c r="H378" s="234"/>
      <c r="I378" s="234">
        <v>0</v>
      </c>
      <c r="J378" s="235"/>
    </row>
    <row r="379" spans="1:10" ht="13.5" thickBot="1">
      <c r="A379" s="236"/>
      <c r="B379" s="237" t="s">
        <v>274</v>
      </c>
      <c r="C379" s="238"/>
      <c r="D379" s="239"/>
      <c r="E379" s="240"/>
      <c r="F379" s="240"/>
      <c r="G379" s="240"/>
      <c r="H379" s="240"/>
      <c r="I379" s="240">
        <f>I377-I378</f>
        <v>18</v>
      </c>
      <c r="J379" s="241"/>
    </row>
    <row r="380" spans="1:10">
      <c r="A380" s="30"/>
      <c r="B380" s="22"/>
      <c r="C380" s="23"/>
      <c r="D380" s="24"/>
      <c r="E380" s="24"/>
      <c r="F380" s="24"/>
      <c r="G380" s="24"/>
      <c r="H380" s="24"/>
      <c r="I380" s="24"/>
      <c r="J380" s="165"/>
    </row>
    <row r="381" spans="1:10" ht="18">
      <c r="A381" s="30">
        <v>97</v>
      </c>
      <c r="B381" s="22" t="s">
        <v>124</v>
      </c>
      <c r="C381" s="23" t="s">
        <v>66</v>
      </c>
      <c r="D381" s="24">
        <v>30</v>
      </c>
      <c r="E381" s="24"/>
      <c r="F381" s="24"/>
      <c r="G381" s="24"/>
      <c r="H381" s="24"/>
      <c r="I381" s="24"/>
      <c r="J381" s="165"/>
    </row>
    <row r="382" spans="1:10" ht="45">
      <c r="A382" s="30">
        <v>98</v>
      </c>
      <c r="B382" s="22" t="s">
        <v>125</v>
      </c>
      <c r="C382" s="22"/>
      <c r="D382" s="24">
        <v>0</v>
      </c>
      <c r="E382" s="24"/>
      <c r="F382" s="24"/>
      <c r="G382" s="24"/>
      <c r="H382" s="24"/>
      <c r="I382" s="24"/>
      <c r="J382" s="165"/>
    </row>
    <row r="383" spans="1:10">
      <c r="A383" s="30">
        <v>99</v>
      </c>
      <c r="B383" s="22" t="s">
        <v>126</v>
      </c>
      <c r="C383" s="23" t="s">
        <v>88</v>
      </c>
      <c r="D383" s="24">
        <v>13</v>
      </c>
      <c r="E383" s="24"/>
      <c r="F383" s="24"/>
      <c r="G383" s="24"/>
      <c r="H383" s="24"/>
      <c r="I383" s="24"/>
      <c r="J383" s="165"/>
    </row>
    <row r="384" spans="1:10">
      <c r="A384" s="30">
        <v>100</v>
      </c>
      <c r="B384" s="22" t="s">
        <v>127</v>
      </c>
      <c r="C384" s="23" t="s">
        <v>66</v>
      </c>
      <c r="D384" s="24">
        <v>36</v>
      </c>
      <c r="E384" s="24"/>
      <c r="F384" s="24"/>
      <c r="G384" s="24"/>
      <c r="H384" s="24"/>
      <c r="I384" s="24"/>
      <c r="J384" s="165"/>
    </row>
    <row r="385" spans="1:10">
      <c r="A385" s="30">
        <v>101</v>
      </c>
      <c r="B385" s="22" t="s">
        <v>128</v>
      </c>
      <c r="C385" s="26"/>
      <c r="D385" s="24">
        <v>0</v>
      </c>
      <c r="E385" s="24"/>
      <c r="F385" s="24"/>
      <c r="G385" s="24"/>
      <c r="H385" s="24"/>
      <c r="I385" s="24"/>
      <c r="J385" s="165"/>
    </row>
    <row r="386" spans="1:10" ht="27">
      <c r="A386" s="30">
        <v>102</v>
      </c>
      <c r="B386" s="22" t="s">
        <v>129</v>
      </c>
      <c r="C386" s="23" t="s">
        <v>88</v>
      </c>
      <c r="D386" s="24">
        <v>1</v>
      </c>
      <c r="E386" s="24"/>
      <c r="F386" s="24"/>
      <c r="G386" s="24"/>
      <c r="H386" s="24"/>
      <c r="I386" s="24"/>
      <c r="J386" s="165"/>
    </row>
    <row r="387" spans="1:10" ht="27">
      <c r="A387" s="30">
        <v>103</v>
      </c>
      <c r="B387" s="22" t="s">
        <v>130</v>
      </c>
      <c r="C387" s="23" t="s">
        <v>88</v>
      </c>
      <c r="D387" s="24">
        <v>1</v>
      </c>
      <c r="E387" s="24"/>
      <c r="F387" s="24"/>
      <c r="G387" s="24"/>
      <c r="H387" s="24"/>
      <c r="I387" s="24"/>
      <c r="J387" s="165"/>
    </row>
    <row r="388" spans="1:10">
      <c r="A388" s="30">
        <v>104</v>
      </c>
      <c r="B388" s="22" t="s">
        <v>131</v>
      </c>
      <c r="C388" s="26"/>
      <c r="D388" s="24"/>
      <c r="E388" s="24"/>
      <c r="F388" s="24"/>
      <c r="G388" s="24"/>
      <c r="H388" s="24"/>
      <c r="I388" s="24"/>
      <c r="J388" s="165"/>
    </row>
    <row r="389" spans="1:10" ht="72">
      <c r="A389" s="30">
        <v>105</v>
      </c>
      <c r="B389" s="22" t="s">
        <v>132</v>
      </c>
      <c r="C389" s="23" t="s">
        <v>88</v>
      </c>
      <c r="D389" s="24">
        <v>4</v>
      </c>
      <c r="E389" s="25"/>
      <c r="F389" s="25"/>
      <c r="G389" s="25"/>
      <c r="H389" s="25"/>
      <c r="I389" s="25"/>
      <c r="J389" s="34"/>
    </row>
    <row r="390" spans="1:10" ht="81">
      <c r="A390" s="30">
        <v>106</v>
      </c>
      <c r="B390" s="22" t="s">
        <v>133</v>
      </c>
      <c r="C390" s="23" t="s">
        <v>88</v>
      </c>
      <c r="D390" s="24">
        <v>1</v>
      </c>
      <c r="E390" s="25"/>
      <c r="F390" s="25"/>
      <c r="G390" s="25"/>
      <c r="H390" s="25"/>
      <c r="I390" s="25"/>
      <c r="J390" s="34"/>
    </row>
    <row r="391" spans="1:10" ht="18">
      <c r="A391" s="30">
        <v>107</v>
      </c>
      <c r="B391" s="22" t="s">
        <v>134</v>
      </c>
      <c r="C391" s="23" t="s">
        <v>88</v>
      </c>
      <c r="D391" s="24">
        <v>1</v>
      </c>
      <c r="E391" s="25"/>
      <c r="F391" s="25"/>
      <c r="G391" s="25"/>
      <c r="H391" s="25"/>
      <c r="I391" s="25"/>
      <c r="J391" s="34"/>
    </row>
    <row r="392" spans="1:10">
      <c r="A392" s="30">
        <v>108</v>
      </c>
      <c r="B392" s="22" t="s">
        <v>135</v>
      </c>
      <c r="C392" s="23" t="s">
        <v>88</v>
      </c>
      <c r="D392" s="24">
        <v>8</v>
      </c>
      <c r="E392" s="24"/>
      <c r="F392" s="24"/>
      <c r="G392" s="24"/>
      <c r="H392" s="24"/>
      <c r="I392" s="24"/>
      <c r="J392" s="165"/>
    </row>
    <row r="393" spans="1:10">
      <c r="A393" s="30">
        <v>109</v>
      </c>
      <c r="B393" s="22" t="s">
        <v>136</v>
      </c>
      <c r="C393" s="23" t="s">
        <v>88</v>
      </c>
      <c r="D393" s="24">
        <v>2</v>
      </c>
      <c r="E393" s="25"/>
      <c r="F393" s="25"/>
      <c r="G393" s="25"/>
      <c r="H393" s="25"/>
      <c r="I393" s="25"/>
      <c r="J393" s="34"/>
    </row>
    <row r="394" spans="1:10">
      <c r="A394" s="30">
        <v>110</v>
      </c>
      <c r="B394" s="22" t="s">
        <v>137</v>
      </c>
      <c r="C394" s="23" t="s">
        <v>88</v>
      </c>
      <c r="D394" s="24">
        <v>1</v>
      </c>
      <c r="E394" s="25"/>
      <c r="F394" s="25"/>
      <c r="G394" s="25"/>
      <c r="H394" s="25"/>
      <c r="I394" s="25"/>
      <c r="J394" s="34"/>
    </row>
    <row r="395" spans="1:10">
      <c r="A395" s="30">
        <v>111</v>
      </c>
      <c r="B395" s="22" t="s">
        <v>138</v>
      </c>
      <c r="C395" s="23" t="s">
        <v>139</v>
      </c>
      <c r="D395" s="24">
        <v>1</v>
      </c>
      <c r="E395" s="25"/>
      <c r="F395" s="25"/>
      <c r="G395" s="25"/>
      <c r="H395" s="25"/>
      <c r="I395" s="25"/>
      <c r="J395" s="34"/>
    </row>
    <row r="396" spans="1:10" ht="54">
      <c r="A396" s="30">
        <v>112</v>
      </c>
      <c r="B396" s="22" t="s">
        <v>140</v>
      </c>
      <c r="C396" s="23" t="s">
        <v>141</v>
      </c>
      <c r="D396" s="24">
        <v>80</v>
      </c>
      <c r="E396" s="24"/>
      <c r="F396" s="24"/>
      <c r="G396" s="24"/>
      <c r="H396" s="24"/>
      <c r="I396" s="24"/>
      <c r="J396" s="165"/>
    </row>
    <row r="397" spans="1:10">
      <c r="A397" s="30"/>
      <c r="B397" s="22" t="s">
        <v>298</v>
      </c>
      <c r="C397" s="23" t="s">
        <v>185</v>
      </c>
      <c r="D397" s="24"/>
      <c r="E397" s="24">
        <v>1</v>
      </c>
      <c r="F397" s="24">
        <v>25</v>
      </c>
      <c r="G397" s="24"/>
      <c r="H397" s="24"/>
      <c r="I397" s="217">
        <f t="shared" ref="I397:I400" si="12">PRODUCT(E397:H397)</f>
        <v>25</v>
      </c>
      <c r="J397" s="165"/>
    </row>
    <row r="398" spans="1:10">
      <c r="A398" s="30"/>
      <c r="B398" s="22" t="s">
        <v>299</v>
      </c>
      <c r="C398" s="23"/>
      <c r="D398" s="24"/>
      <c r="E398" s="24">
        <v>1</v>
      </c>
      <c r="F398" s="24">
        <v>22</v>
      </c>
      <c r="G398" s="24"/>
      <c r="H398" s="24"/>
      <c r="I398" s="217">
        <f t="shared" si="12"/>
        <v>22</v>
      </c>
      <c r="J398" s="165"/>
    </row>
    <row r="399" spans="1:10">
      <c r="A399" s="30"/>
      <c r="B399" s="22" t="s">
        <v>300</v>
      </c>
      <c r="C399" s="23"/>
      <c r="D399" s="24"/>
      <c r="E399" s="24">
        <v>1</v>
      </c>
      <c r="F399" s="24">
        <v>20</v>
      </c>
      <c r="G399" s="24"/>
      <c r="H399" s="24"/>
      <c r="I399" s="217">
        <f t="shared" si="12"/>
        <v>20</v>
      </c>
      <c r="J399" s="165"/>
    </row>
    <row r="400" spans="1:10">
      <c r="A400" s="30"/>
      <c r="B400" s="22" t="s">
        <v>301</v>
      </c>
      <c r="C400" s="23"/>
      <c r="D400" s="24"/>
      <c r="E400" s="24">
        <v>1</v>
      </c>
      <c r="F400" s="24">
        <v>26</v>
      </c>
      <c r="G400" s="24"/>
      <c r="H400" s="24"/>
      <c r="I400" s="217">
        <f t="shared" si="12"/>
        <v>26</v>
      </c>
      <c r="J400" s="165"/>
    </row>
    <row r="401" spans="1:10" ht="13.5" thickBot="1">
      <c r="A401" s="30"/>
      <c r="B401" s="22"/>
      <c r="C401" s="23"/>
      <c r="D401" s="24"/>
      <c r="E401" s="24"/>
      <c r="F401" s="24"/>
      <c r="G401" s="24"/>
      <c r="H401" s="24"/>
      <c r="I401" s="24"/>
      <c r="J401" s="165"/>
    </row>
    <row r="402" spans="1:10">
      <c r="A402" s="225"/>
      <c r="B402" s="226" t="s">
        <v>288</v>
      </c>
      <c r="C402" s="227"/>
      <c r="D402" s="228"/>
      <c r="E402" s="229"/>
      <c r="F402" s="229"/>
      <c r="G402" s="229"/>
      <c r="H402" s="229"/>
      <c r="I402" s="229">
        <f>SUM(I397:I401)</f>
        <v>93</v>
      </c>
      <c r="J402" s="230"/>
    </row>
    <row r="403" spans="1:10">
      <c r="A403" s="256"/>
      <c r="B403" s="258" t="s">
        <v>260</v>
      </c>
      <c r="C403" s="259"/>
      <c r="D403" s="260"/>
      <c r="E403" s="261"/>
      <c r="F403" s="261"/>
      <c r="G403" s="261"/>
      <c r="H403" s="261"/>
      <c r="I403" s="261">
        <v>80</v>
      </c>
      <c r="J403" s="257"/>
    </row>
    <row r="404" spans="1:10">
      <c r="A404" s="231"/>
      <c r="B404" s="167" t="s">
        <v>273</v>
      </c>
      <c r="C404" s="232"/>
      <c r="D404" s="233"/>
      <c r="E404" s="234"/>
      <c r="F404" s="234"/>
      <c r="G404" s="234"/>
      <c r="H404" s="234"/>
      <c r="I404" s="234">
        <v>0</v>
      </c>
      <c r="J404" s="235"/>
    </row>
    <row r="405" spans="1:10" ht="13.5" thickBot="1">
      <c r="A405" s="236"/>
      <c r="B405" s="237" t="s">
        <v>274</v>
      </c>
      <c r="C405" s="238"/>
      <c r="D405" s="239"/>
      <c r="E405" s="240"/>
      <c r="F405" s="240"/>
      <c r="G405" s="240"/>
      <c r="H405" s="240"/>
      <c r="I405" s="240">
        <f>I402-I404</f>
        <v>93</v>
      </c>
      <c r="J405" s="241"/>
    </row>
    <row r="406" spans="1:10">
      <c r="A406" s="30"/>
      <c r="B406" s="22"/>
      <c r="C406" s="23"/>
      <c r="D406" s="24"/>
      <c r="E406" s="24"/>
      <c r="F406" s="24"/>
      <c r="G406" s="24"/>
      <c r="H406" s="24"/>
      <c r="I406" s="24"/>
      <c r="J406" s="165"/>
    </row>
    <row r="407" spans="1:10">
      <c r="A407" s="30">
        <v>113</v>
      </c>
      <c r="B407" s="22" t="s">
        <v>142</v>
      </c>
      <c r="C407" s="23" t="s">
        <v>88</v>
      </c>
      <c r="D407" s="24">
        <v>1</v>
      </c>
      <c r="E407" s="25"/>
      <c r="F407" s="25"/>
      <c r="G407" s="25"/>
      <c r="H407" s="25"/>
      <c r="I407" s="25"/>
      <c r="J407" s="34"/>
    </row>
    <row r="408" spans="1:10" ht="45">
      <c r="A408" s="30">
        <v>114</v>
      </c>
      <c r="B408" s="22" t="s">
        <v>143</v>
      </c>
      <c r="C408" s="23" t="s">
        <v>144</v>
      </c>
      <c r="D408" s="24">
        <v>32</v>
      </c>
      <c r="E408" s="24"/>
      <c r="F408" s="24"/>
      <c r="G408" s="24"/>
      <c r="H408" s="24"/>
      <c r="I408" s="24"/>
      <c r="J408" s="165"/>
    </row>
    <row r="409" spans="1:10" ht="63">
      <c r="A409" s="30">
        <v>115</v>
      </c>
      <c r="B409" s="22" t="s">
        <v>145</v>
      </c>
      <c r="C409" s="23" t="s">
        <v>88</v>
      </c>
      <c r="D409" s="24">
        <v>1</v>
      </c>
      <c r="E409" s="25"/>
      <c r="F409" s="25"/>
      <c r="G409" s="25"/>
      <c r="H409" s="25"/>
      <c r="I409" s="25"/>
      <c r="J409" s="34"/>
    </row>
    <row r="410" spans="1:10" ht="99">
      <c r="A410" s="33">
        <v>116</v>
      </c>
      <c r="B410" s="22" t="s">
        <v>146</v>
      </c>
      <c r="C410" s="23" t="s">
        <v>88</v>
      </c>
      <c r="D410" s="22"/>
      <c r="E410" s="24"/>
      <c r="F410" s="24"/>
      <c r="G410" s="24"/>
      <c r="H410" s="24"/>
      <c r="I410" s="24"/>
      <c r="J410" s="165"/>
    </row>
    <row r="411" spans="1:10" ht="13.5" thickBot="1">
      <c r="A411" s="300" t="s">
        <v>167</v>
      </c>
      <c r="B411" s="301"/>
      <c r="C411" s="301"/>
      <c r="D411" s="35"/>
      <c r="E411" s="36"/>
      <c r="F411" s="36"/>
      <c r="G411" s="36"/>
      <c r="H411" s="36"/>
      <c r="I411" s="36"/>
      <c r="J411" s="166"/>
    </row>
  </sheetData>
  <mergeCells count="15">
    <mergeCell ref="A1:J1"/>
    <mergeCell ref="A411:C411"/>
    <mergeCell ref="A2:J2"/>
    <mergeCell ref="A270:J270"/>
    <mergeCell ref="A277:C277"/>
    <mergeCell ref="A278:J278"/>
    <mergeCell ref="A279:J279"/>
    <mergeCell ref="A303:J303"/>
    <mergeCell ref="A304:J304"/>
    <mergeCell ref="A4:J4"/>
    <mergeCell ref="A219:C219"/>
    <mergeCell ref="A220:J220"/>
    <mergeCell ref="A221:J221"/>
    <mergeCell ref="A268:C268"/>
    <mergeCell ref="A269:J269"/>
  </mergeCells>
  <pageMargins left="0.25" right="0.25" top="0.5" bottom="0.5" header="0.3" footer="0.3"/>
  <pageSetup scale="79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PI</vt:lpstr>
      <vt:lpstr>Summary</vt:lpstr>
      <vt:lpstr>Abstract</vt:lpstr>
      <vt:lpstr>MB Sheet</vt:lpstr>
      <vt:lpstr>'MB Sheet'!Print_Titles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</dc:creator>
  <cp:lastModifiedBy>sarvesh mande</cp:lastModifiedBy>
  <cp:lastPrinted>2024-05-11T05:59:49Z</cp:lastPrinted>
  <dcterms:created xsi:type="dcterms:W3CDTF">2024-04-01T09:10:57Z</dcterms:created>
  <dcterms:modified xsi:type="dcterms:W3CDTF">2024-07-08T11:41:32Z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">
    <vt:filetime>2024-03-08T00:00:00Z</vt:filetime>
  </property>
  <property fmtid="{D5CDD505-2E9C-101B-9397-08002B2CF9AE}" pid="3" name="Creator">
    <vt:lpwstr>PDFsharp 1.50.5147 (www.pdfsharp.com)</vt:lpwstr>
  </property>
  <property fmtid="{D5CDD505-2E9C-101B-9397-08002B2CF9AE}" pid="4" name="Producer">
    <vt:lpwstr>PDFsharp 1.50.5147 (www.pdfsharp.com)</vt:lpwstr>
  </property>
  <property fmtid="{D5CDD505-2E9C-101B-9397-08002B2CF9AE}" pid="5" name="LastSaved">
    <vt:filetime>2024-03-08T00:00:00Z</vt:filetime>
  </property>
</Properties>
</file>