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VSAS GROUP\VSAS GROUP\LUCKNOW AIRPORT ADANI\All Semolina PO and BIll\MOD\Final Approve MB &amp; Abstract\Non PO Item\"/>
    </mc:Choice>
  </mc:AlternateContent>
  <bookViews>
    <workbookView xWindow="240" yWindow="-90" windowWidth="20115" windowHeight="8130"/>
  </bookViews>
  <sheets>
    <sheet name="Summary" sheetId="6" r:id="rId1"/>
    <sheet name="NON PO Items Abstract Sheet" sheetId="4" r:id="rId2"/>
    <sheet name="NON PO Items MB Sheet" sheetId="5" r:id="rId3"/>
  </sheets>
  <calcPr calcId="162913"/>
</workbook>
</file>

<file path=xl/calcChain.xml><?xml version="1.0" encoding="utf-8"?>
<calcChain xmlns="http://schemas.openxmlformats.org/spreadsheetml/2006/main">
  <c r="L12" i="4" l="1"/>
  <c r="I12" i="4"/>
  <c r="I13" i="5"/>
  <c r="L7" i="4"/>
  <c r="L10" i="4"/>
  <c r="L14" i="4"/>
  <c r="L16" i="4"/>
  <c r="L5" i="4"/>
  <c r="K12" i="4" l="1"/>
  <c r="K18" i="4" s="1"/>
  <c r="E9" i="6" s="1"/>
  <c r="F9" i="6" s="1"/>
  <c r="I18" i="4"/>
  <c r="I10" i="4"/>
  <c r="K10" i="4" s="1"/>
  <c r="H16" i="4"/>
  <c r="I16" i="4" s="1"/>
  <c r="K16" i="4" s="1"/>
  <c r="H14" i="4"/>
  <c r="I14" i="4" s="1"/>
  <c r="K14" i="4" s="1"/>
  <c r="H10" i="4"/>
  <c r="H7" i="4"/>
  <c r="I7" i="4" s="1"/>
  <c r="K7" i="4" s="1"/>
  <c r="H5" i="4"/>
  <c r="I5" i="4" s="1"/>
  <c r="K5" i="4" s="1"/>
  <c r="C13" i="6"/>
  <c r="C14" i="6" s="1"/>
  <c r="C15" i="6" s="1"/>
  <c r="L18" i="4" l="1"/>
  <c r="E13" i="6"/>
  <c r="E14" i="6" s="1"/>
  <c r="F14" i="6" s="1"/>
  <c r="I17" i="5"/>
  <c r="I15" i="5"/>
  <c r="I12" i="5"/>
  <c r="I11" i="5"/>
  <c r="I10" i="5"/>
  <c r="I4" i="5"/>
  <c r="E15" i="6" l="1"/>
  <c r="F15" i="6" s="1"/>
  <c r="F13" i="6"/>
</calcChain>
</file>

<file path=xl/sharedStrings.xml><?xml version="1.0" encoding="utf-8"?>
<sst xmlns="http://schemas.openxmlformats.org/spreadsheetml/2006/main" count="81" uniqueCount="54">
  <si>
    <t>TOTAL</t>
  </si>
  <si>
    <t>RFT</t>
  </si>
  <si>
    <t>P/L MS Conduit 25 mm Dia in Seating Area</t>
  </si>
  <si>
    <t>Electrical Conduit</t>
  </si>
  <si>
    <t>SQFT</t>
  </si>
  <si>
    <t xml:space="preserve">P/L 50x230 mm Brick Pattern Tiles with 3 mm Spacer  </t>
  </si>
  <si>
    <t>Brick Pattern Tiles</t>
  </si>
  <si>
    <t>Total</t>
  </si>
  <si>
    <t xml:space="preserve">P/L 600x600 mm Vetrified Floor Tiles </t>
  </si>
  <si>
    <t xml:space="preserve">Seating Area Tiles </t>
  </si>
  <si>
    <t>Job</t>
  </si>
  <si>
    <t xml:space="preserve">P/L 3x2.5 sqm FRLS wire, MS Conduit with 10Amp MCB from main DB to the outer bulkhead </t>
  </si>
  <si>
    <t>Signage Connection</t>
  </si>
  <si>
    <t>Nos</t>
  </si>
  <si>
    <t>P/F Secure Prepaid Meter 3P (10-100A) Liberty 370</t>
  </si>
  <si>
    <t>Electric Meter</t>
  </si>
  <si>
    <t xml:space="preserve">Providing and fixing of Bulkhead made of 12 mm thk ply with frame work of grid size 1.5x1.5 finished with orange paint of aproved shade, pannels fixed properly without any cavity or undulations. To inch thk Portal for running profile light on the edges &amp; on top fornt smooth surface of 300 mm white for recieving toughned glass with all screw fashners etc complete. </t>
  </si>
  <si>
    <t>Façade Bulk Head</t>
  </si>
  <si>
    <t>QUANTITY</t>
  </si>
  <si>
    <t>H</t>
  </si>
  <si>
    <t>B</t>
  </si>
  <si>
    <t>L</t>
  </si>
  <si>
    <t>UNIT</t>
  </si>
  <si>
    <t>ITEM DESCRIPTION</t>
  </si>
  <si>
    <t>LOCATION</t>
  </si>
  <si>
    <t>SN</t>
  </si>
  <si>
    <t>Previously Approved Rate</t>
  </si>
  <si>
    <t>MOD - NON PO ITEMS</t>
  </si>
  <si>
    <t xml:space="preserve">MOD - NON PO ITEMS MB </t>
  </si>
  <si>
    <t>SING</t>
  </si>
  <si>
    <t>Semolina Projects</t>
  </si>
  <si>
    <t>Details : Project Invoicing</t>
  </si>
  <si>
    <t>MAD OVER DONUTS - BILL SUMMARY</t>
  </si>
  <si>
    <t>S. No.</t>
  </si>
  <si>
    <t>Items</t>
  </si>
  <si>
    <t>PO Value</t>
  </si>
  <si>
    <t>Previous Bills</t>
  </si>
  <si>
    <t>This Bill</t>
  </si>
  <si>
    <t xml:space="preserve">Cumulative </t>
  </si>
  <si>
    <t>Varition (In Amount)</t>
  </si>
  <si>
    <t>Subtotal</t>
  </si>
  <si>
    <t>GST @ 18%</t>
  </si>
  <si>
    <t>Grand Total</t>
  </si>
  <si>
    <t>PO No.: Semolina/PO/24-25/000803</t>
  </si>
  <si>
    <t xml:space="preserve">Project : Mad Over Donuts  NT Items </t>
  </si>
  <si>
    <t>NT items of Civil Interior 
work</t>
  </si>
  <si>
    <t>BOQ Qty</t>
  </si>
  <si>
    <t>Rate</t>
  </si>
  <si>
    <t>RA Quantity</t>
  </si>
  <si>
    <t>Previous Bill</t>
  </si>
  <si>
    <t xml:space="preserve">This Bill </t>
  </si>
  <si>
    <t>Up to Date</t>
  </si>
  <si>
    <t>Amount</t>
  </si>
  <si>
    <t>Varition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</si>
</sst>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_(* #,##0.00_);_(* \(#,##0.00\);_(* \-??_);_(@_)"/>
    <numFmt numFmtId="166" formatCode="_ * #,##0.00_ ;_ * \-#,##0.00_ ;_ * &quot;-&quot;??_ ;_ @_ "/>
    <numFmt numFmtId="167" formatCode="#,##0.00\ ;&quot; (&quot;#,##0.00\);&quot; -&quot;#\ ;@\ "/>
  </numFmts>
  <fonts count="27">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sz val="10"/>
      <name val="Calibri"/>
      <family val="2"/>
    </font>
    <font>
      <sz val="10"/>
      <name val="Arial"/>
      <family val="2"/>
    </font>
    <font>
      <sz val="10"/>
      <color rgb="FF000000"/>
      <name val="Calibri"/>
      <family val="2"/>
    </font>
    <font>
      <b/>
      <sz val="11"/>
      <color rgb="FF000000"/>
      <name val="Calibri"/>
      <family val="2"/>
    </font>
    <font>
      <b/>
      <sz val="11"/>
      <name val="Calibri"/>
      <family val="2"/>
    </font>
    <font>
      <b/>
      <sz val="10"/>
      <name val="Calibri"/>
      <family val="2"/>
    </font>
    <font>
      <b/>
      <sz val="16"/>
      <color theme="1"/>
      <name val="Calibri"/>
      <family val="2"/>
      <scheme val="minor"/>
    </font>
    <font>
      <sz val="10"/>
      <name val="Mangal"/>
      <family val="2"/>
    </font>
    <font>
      <sz val="11"/>
      <color rgb="FF000000"/>
      <name val="Calibri"/>
      <family val="2"/>
      <charset val="1"/>
    </font>
    <font>
      <sz val="10"/>
      <name val="Mangal"/>
      <family val="1"/>
    </font>
    <font>
      <sz val="11"/>
      <color indexed="8"/>
      <name val="Calibri"/>
      <family val="2"/>
    </font>
    <font>
      <sz val="11"/>
      <color indexed="10"/>
      <name val="Calibri"/>
      <family val="2"/>
    </font>
    <font>
      <sz val="11"/>
      <color indexed="8"/>
      <name val="Calibri"/>
      <family val="2"/>
      <charset val="1"/>
    </font>
    <font>
      <sz val="11"/>
      <color indexed="8"/>
      <name val="Times New Roman"/>
      <family val="1"/>
    </font>
    <font>
      <sz val="11"/>
      <color indexed="8"/>
      <name val="Times New Roman"/>
      <family val="1"/>
      <charset val="1"/>
    </font>
    <font>
      <i/>
      <sz val="11"/>
      <color rgb="FF808080"/>
      <name val="Calibri"/>
      <family val="2"/>
      <charset val="1"/>
    </font>
    <font>
      <i/>
      <sz val="11"/>
      <color rgb="FF7F7F7F"/>
      <name val="Calibri"/>
      <family val="2"/>
      <charset val="1"/>
    </font>
    <font>
      <sz val="10"/>
      <color rgb="FF000000"/>
      <name val="Calibri"/>
      <family val="2"/>
      <scheme val="minor"/>
    </font>
    <font>
      <sz val="10"/>
      <name val="Times New Roman"/>
      <family val="1"/>
    </font>
    <font>
      <sz val="10"/>
      <name val="Helv"/>
      <family val="2"/>
    </font>
    <font>
      <b/>
      <u/>
      <sz val="18"/>
      <color theme="1"/>
      <name val="Calibri"/>
      <family val="2"/>
      <scheme val="minor"/>
    </font>
    <font>
      <b/>
      <sz val="12"/>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indexed="22"/>
        <bgColor indexed="31"/>
      </patternFill>
    </fill>
    <fill>
      <patternFill patternType="solid">
        <fgColor rgb="FF00B0F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70">
    <xf numFmtId="0" fontId="0" fillId="0" borderId="0"/>
    <xf numFmtId="0" fontId="5" fillId="0" borderId="0"/>
    <xf numFmtId="164"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5" fontId="5" fillId="0" borderId="0" applyFill="0" applyBorder="0" applyAlignment="0" applyProtection="0"/>
    <xf numFmtId="166" fontId="5" fillId="0" borderId="0" applyFont="0" applyFill="0" applyBorder="0" applyAlignment="0" applyProtection="0"/>
    <xf numFmtId="167" fontId="11" fillId="0" borderId="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2" fillId="0" borderId="0" applyFont="0" applyFill="0" applyBorder="0" applyAlignment="0" applyProtection="0"/>
    <xf numFmtId="165" fontId="13" fillId="0" borderId="0" applyFill="0" applyBorder="0" applyAlignment="0" applyProtection="0"/>
    <xf numFmtId="165" fontId="13" fillId="0" borderId="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5" fillId="0" borderId="0" applyBorder="0" applyProtection="0"/>
    <xf numFmtId="0" fontId="16" fillId="0" borderId="0"/>
    <xf numFmtId="0" fontId="16" fillId="0" borderId="0"/>
    <xf numFmtId="0" fontId="17" fillId="0" borderId="0" applyBorder="0" applyProtection="0"/>
    <xf numFmtId="0" fontId="18" fillId="0" borderId="0" applyBorder="0" applyProtection="0"/>
    <xf numFmtId="0" fontId="5" fillId="0" borderId="0" applyNumberFormat="0" applyFill="0" applyBorder="0" applyAlignment="0" applyProtection="0"/>
    <xf numFmtId="0" fontId="19" fillId="0" borderId="0" applyBorder="0" applyProtection="0"/>
    <xf numFmtId="0" fontId="2" fillId="0" borderId="0" applyNumberFormat="0" applyFill="0" applyBorder="0" applyAlignment="0" applyProtection="0"/>
    <xf numFmtId="0" fontId="20" fillId="0" borderId="0" applyBorder="0" applyProtection="0"/>
    <xf numFmtId="0" fontId="5" fillId="0" borderId="0"/>
    <xf numFmtId="0" fontId="5" fillId="0" borderId="0"/>
    <xf numFmtId="0" fontId="5" fillId="0" borderId="0"/>
    <xf numFmtId="0" fontId="12" fillId="0" borderId="0"/>
    <xf numFmtId="0" fontId="12" fillId="0" borderId="0"/>
    <xf numFmtId="0" fontId="5" fillId="0" borderId="0"/>
    <xf numFmtId="0" fontId="12" fillId="0" borderId="0"/>
    <xf numFmtId="0" fontId="1" fillId="0" borderId="0"/>
    <xf numFmtId="0" fontId="1" fillId="0" borderId="0"/>
    <xf numFmtId="0" fontId="5" fillId="0" borderId="0"/>
    <xf numFmtId="0" fontId="12" fillId="0" borderId="0"/>
    <xf numFmtId="0" fontId="12" fillId="0" borderId="0"/>
    <xf numFmtId="0" fontId="12" fillId="0" borderId="0"/>
    <xf numFmtId="0" fontId="21" fillId="0" borderId="0"/>
    <xf numFmtId="0" fontId="5" fillId="0" borderId="0"/>
    <xf numFmtId="0" fontId="5" fillId="0" borderId="0"/>
    <xf numFmtId="0" fontId="5" fillId="0" borderId="0"/>
    <xf numFmtId="0" fontId="5" fillId="0" borderId="0"/>
    <xf numFmtId="0" fontId="1" fillId="0" borderId="0"/>
    <xf numFmtId="0" fontId="1" fillId="0" borderId="0"/>
    <xf numFmtId="0" fontId="21" fillId="0" borderId="0"/>
    <xf numFmtId="0" fontId="5" fillId="0" borderId="0"/>
    <xf numFmtId="0" fontId="21" fillId="0" borderId="0"/>
    <xf numFmtId="0" fontId="21" fillId="0" borderId="0"/>
    <xf numFmtId="0" fontId="21" fillId="0" borderId="0"/>
    <xf numFmtId="0" fontId="21" fillId="0" borderId="0"/>
    <xf numFmtId="0" fontId="21" fillId="0" borderId="0"/>
    <xf numFmtId="0" fontId="1" fillId="0" borderId="0"/>
    <xf numFmtId="0" fontId="5" fillId="0" borderId="0"/>
    <xf numFmtId="0" fontId="1" fillId="0" borderId="0"/>
    <xf numFmtId="0" fontId="22" fillId="0" borderId="0"/>
    <xf numFmtId="0" fontId="23" fillId="0" borderId="0"/>
    <xf numFmtId="0" fontId="21" fillId="0" borderId="0"/>
    <xf numFmtId="0" fontId="12" fillId="0" borderId="0"/>
    <xf numFmtId="0" fontId="5" fillId="0" borderId="0"/>
    <xf numFmtId="0" fontId="12" fillId="0" borderId="0"/>
    <xf numFmtId="0" fontId="12" fillId="0" borderId="0"/>
    <xf numFmtId="0" fontId="12" fillId="0" borderId="0"/>
    <xf numFmtId="0" fontId="12" fillId="0" borderId="0"/>
    <xf numFmtId="0" fontId="23" fillId="0" borderId="0"/>
    <xf numFmtId="0" fontId="23" fillId="0" borderId="0"/>
    <xf numFmtId="0" fontId="5" fillId="0" borderId="0"/>
  </cellStyleXfs>
  <cellXfs count="69">
    <xf numFmtId="0" fontId="0" fillId="0" borderId="0" xfId="0"/>
    <xf numFmtId="0" fontId="3" fillId="0" borderId="0" xfId="0" applyFont="1" applyAlignment="1">
      <alignment horizontal="center" vertical="center"/>
    </xf>
    <xf numFmtId="0" fontId="0" fillId="0" borderId="1" xfId="0" applyBorder="1"/>
    <xf numFmtId="0" fontId="3" fillId="0" borderId="1" xfId="0" applyFont="1" applyBorder="1" applyAlignment="1">
      <alignment horizontal="center" vertical="center"/>
    </xf>
    <xf numFmtId="2" fontId="3" fillId="0" borderId="1" xfId="0" applyNumberFormat="1" applyFont="1" applyBorder="1"/>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xf>
    <xf numFmtId="0" fontId="0" fillId="0" borderId="1" xfId="0" applyBorder="1" applyAlignment="1">
      <alignment wrapText="1"/>
    </xf>
    <xf numFmtId="0" fontId="0" fillId="0" borderId="1" xfId="0" applyBorder="1" applyAlignment="1">
      <alignment horizontal="right" vertical="center"/>
    </xf>
    <xf numFmtId="0" fontId="3" fillId="0" borderId="1" xfId="0" applyFont="1" applyBorder="1" applyAlignment="1">
      <alignment horizontal="right"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6" fillId="0" borderId="1" xfId="1" applyFont="1" applyBorder="1" applyAlignment="1">
      <alignment horizontal="left"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165" fontId="9" fillId="2" borderId="1" xfId="2" applyNumberFormat="1" applyFont="1" applyFill="1" applyBorder="1" applyAlignment="1" applyProtection="1">
      <alignment horizontal="center" vertical="center" wrapText="1"/>
    </xf>
    <xf numFmtId="0" fontId="9" fillId="2" borderId="1" xfId="0" applyFont="1" applyFill="1" applyBorder="1" applyAlignment="1">
      <alignment horizontal="left" vertical="center" wrapText="1"/>
    </xf>
    <xf numFmtId="165" fontId="9" fillId="2" borderId="1" xfId="0" applyNumberFormat="1" applyFont="1" applyFill="1" applyBorder="1" applyAlignment="1">
      <alignment horizontal="center" vertical="center" wrapText="1"/>
    </xf>
    <xf numFmtId="0" fontId="3" fillId="0" borderId="1" xfId="0" applyFont="1" applyBorder="1" applyAlignment="1">
      <alignment horizontal="center"/>
    </xf>
    <xf numFmtId="0" fontId="7" fillId="0" borderId="5" xfId="1" applyFont="1" applyBorder="1" applyAlignment="1">
      <alignment horizontal="center" vertical="center" wrapText="1"/>
    </xf>
    <xf numFmtId="0" fontId="6" fillId="0" borderId="1" xfId="1" applyFont="1" applyFill="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xf>
    <xf numFmtId="0" fontId="7" fillId="0" borderId="5" xfId="1" applyFont="1" applyBorder="1" applyAlignment="1">
      <alignment horizontal="center" vertical="center" wrapText="1"/>
    </xf>
    <xf numFmtId="0" fontId="3" fillId="0" borderId="1" xfId="0" applyFont="1" applyBorder="1" applyAlignment="1"/>
    <xf numFmtId="0" fontId="3" fillId="0" borderId="1"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0" fillId="0" borderId="0" xfId="0" applyFont="1" applyAlignment="1">
      <alignment horizontal="center"/>
    </xf>
    <xf numFmtId="0" fontId="24" fillId="0" borderId="0" xfId="0" applyFont="1"/>
    <xf numFmtId="0" fontId="25" fillId="0" borderId="0" xfId="0" applyFont="1"/>
    <xf numFmtId="0" fontId="3" fillId="0" borderId="0" xfId="0" applyFont="1"/>
    <xf numFmtId="0" fontId="26" fillId="3" borderId="6" xfId="0" applyFont="1" applyFill="1" applyBorder="1" applyAlignment="1">
      <alignment horizontal="center"/>
    </xf>
    <xf numFmtId="0" fontId="3" fillId="4" borderId="1" xfId="0" applyFont="1" applyFill="1" applyBorder="1" applyAlignment="1">
      <alignment horizontal="center" vertical="center"/>
    </xf>
    <xf numFmtId="0" fontId="3" fillId="4" borderId="1" xfId="0" applyFont="1" applyFill="1" applyBorder="1" applyAlignment="1">
      <alignment horizontal="center"/>
    </xf>
    <xf numFmtId="0" fontId="0" fillId="5" borderId="7" xfId="0" applyFill="1" applyBorder="1" applyAlignment="1">
      <alignment horizontal="center" vertical="center"/>
    </xf>
    <xf numFmtId="0" fontId="3" fillId="5" borderId="8" xfId="0" applyFont="1" applyFill="1" applyBorder="1"/>
    <xf numFmtId="4" fontId="3" fillId="5" borderId="8" xfId="0" applyNumberFormat="1" applyFont="1" applyFill="1" applyBorder="1"/>
    <xf numFmtId="2" fontId="3" fillId="5" borderId="8" xfId="0" applyNumberFormat="1" applyFont="1" applyFill="1" applyBorder="1"/>
    <xf numFmtId="0" fontId="0" fillId="5" borderId="9" xfId="0" applyFill="1" applyBorder="1"/>
    <xf numFmtId="0" fontId="0" fillId="0" borderId="10" xfId="0" applyBorder="1" applyAlignment="1">
      <alignment horizontal="center" vertical="center"/>
    </xf>
    <xf numFmtId="0" fontId="0" fillId="0" borderId="11" xfId="0" applyBorder="1"/>
    <xf numFmtId="0" fontId="0" fillId="6" borderId="12" xfId="0" applyFill="1" applyBorder="1" applyAlignment="1">
      <alignment horizontal="center" vertical="center"/>
    </xf>
    <xf numFmtId="0" fontId="3" fillId="6" borderId="13" xfId="0" applyFont="1" applyFill="1" applyBorder="1"/>
    <xf numFmtId="4" fontId="3" fillId="6" borderId="13" xfId="0" applyNumberFormat="1" applyFont="1" applyFill="1" applyBorder="1"/>
    <xf numFmtId="2" fontId="3" fillId="6" borderId="13" xfId="0" applyNumberFormat="1" applyFont="1" applyFill="1" applyBorder="1"/>
    <xf numFmtId="0" fontId="0" fillId="6" borderId="14" xfId="0" applyFill="1" applyBorder="1"/>
    <xf numFmtId="0" fontId="0" fillId="0" borderId="15" xfId="0" applyBorder="1" applyAlignment="1">
      <alignment horizontal="center" vertical="center"/>
    </xf>
    <xf numFmtId="0" fontId="0" fillId="0" borderId="5" xfId="0" applyBorder="1"/>
    <xf numFmtId="4" fontId="0" fillId="0" borderId="5" xfId="0" applyNumberFormat="1" applyBorder="1"/>
    <xf numFmtId="2" fontId="0" fillId="0" borderId="5" xfId="0" applyNumberFormat="1" applyBorder="1"/>
    <xf numFmtId="0" fontId="0" fillId="0" borderId="16" xfId="0" applyBorder="1"/>
    <xf numFmtId="4" fontId="0" fillId="0" borderId="1" xfId="0" applyNumberFormat="1" applyBorder="1" applyAlignment="1">
      <alignment vertical="center"/>
    </xf>
    <xf numFmtId="0" fontId="0" fillId="0" borderId="1" xfId="0" applyBorder="1" applyAlignment="1">
      <alignment vertical="center"/>
    </xf>
    <xf numFmtId="2" fontId="0" fillId="0" borderId="1" xfId="0" applyNumberFormat="1" applyBorder="1" applyAlignment="1">
      <alignment vertical="center"/>
    </xf>
    <xf numFmtId="0" fontId="0" fillId="7" borderId="0" xfId="0" applyFill="1"/>
    <xf numFmtId="165" fontId="9" fillId="2" borderId="0" xfId="2" applyNumberFormat="1" applyFont="1" applyFill="1" applyBorder="1" applyAlignment="1" applyProtection="1">
      <alignment horizontal="center" vertical="center" wrapText="1"/>
    </xf>
    <xf numFmtId="165" fontId="9" fillId="2" borderId="6" xfId="2" applyNumberFormat="1" applyFont="1" applyFill="1" applyBorder="1" applyAlignment="1" applyProtection="1">
      <alignment horizontal="center" vertical="center" wrapText="1"/>
    </xf>
    <xf numFmtId="0" fontId="9" fillId="2" borderId="0" xfId="0" applyFont="1" applyFill="1" applyBorder="1" applyAlignment="1">
      <alignment horizontal="center" vertical="center" wrapText="1"/>
    </xf>
    <xf numFmtId="0" fontId="9" fillId="2" borderId="6" xfId="0" applyFont="1" applyFill="1" applyBorder="1" applyAlignment="1">
      <alignment horizontal="center" vertical="center" wrapText="1"/>
    </xf>
    <xf numFmtId="165" fontId="9" fillId="2" borderId="0" xfId="0" applyNumberFormat="1" applyFont="1" applyFill="1" applyBorder="1" applyAlignment="1">
      <alignment horizontal="center" vertical="center" wrapText="1"/>
    </xf>
    <xf numFmtId="165" fontId="9" fillId="2" borderId="6" xfId="0" applyNumberFormat="1" applyFont="1" applyFill="1" applyBorder="1" applyAlignment="1">
      <alignment horizontal="center" vertical="center" wrapText="1"/>
    </xf>
    <xf numFmtId="0" fontId="3" fillId="7" borderId="6" xfId="0" applyFont="1" applyFill="1" applyBorder="1" applyAlignment="1">
      <alignment horizontal="center"/>
    </xf>
    <xf numFmtId="0" fontId="7" fillId="0" borderId="1" xfId="1" applyFont="1" applyBorder="1" applyAlignment="1">
      <alignment horizontal="left" vertical="center" wrapText="1"/>
    </xf>
    <xf numFmtId="2" fontId="0" fillId="0" borderId="1" xfId="0" applyNumberFormat="1" applyBorder="1" applyAlignment="1">
      <alignment horizontal="center"/>
    </xf>
    <xf numFmtId="2" fontId="0" fillId="0" borderId="1" xfId="0" applyNumberFormat="1" applyBorder="1" applyAlignment="1">
      <alignment horizontal="center" vertical="center"/>
    </xf>
  </cellXfs>
  <cellStyles count="70">
    <cellStyle name="Comma 2" xfId="3"/>
    <cellStyle name="Comma 2 2" xfId="4"/>
    <cellStyle name="Comma 2 2 2" xfId="5"/>
    <cellStyle name="Comma 2 2 2 2" xfId="6"/>
    <cellStyle name="Comma 2 2 2 5" xfId="7"/>
    <cellStyle name="Comma 2 2 3" xfId="8"/>
    <cellStyle name="Comma 2 3" xfId="9"/>
    <cellStyle name="Comma 2 3 2" xfId="10"/>
    <cellStyle name="Comma 2 4" xfId="11"/>
    <cellStyle name="Comma 3" xfId="12"/>
    <cellStyle name="Comma 3 2 2" xfId="13"/>
    <cellStyle name="Comma 4" xfId="2"/>
    <cellStyle name="Comma 4 2" xfId="14"/>
    <cellStyle name="Comma 5" xfId="15"/>
    <cellStyle name="Comma 6" xfId="16"/>
    <cellStyle name="Comma 84" xfId="17"/>
    <cellStyle name="Comma 84 2" xfId="18"/>
    <cellStyle name="Excel Built-in Explanatory Text" xfId="19"/>
    <cellStyle name="Excel Built-in Explanatory Text 2" xfId="20"/>
    <cellStyle name="Excel Built-in Explanatory Text 2 2" xfId="21"/>
    <cellStyle name="Excel Built-in Normal" xfId="22"/>
    <cellStyle name="Excel Built-in Normal 1" xfId="23"/>
    <cellStyle name="Excel Built-in Normal 2" xfId="24"/>
    <cellStyle name="Explanatory Text 2" xfId="25"/>
    <cellStyle name="Explanatory Text 2 2" xfId="26"/>
    <cellStyle name="Explanatory Text 3" xfId="27"/>
    <cellStyle name="Normal" xfId="0" builtinId="0"/>
    <cellStyle name="Normal - Style1" xfId="28"/>
    <cellStyle name="Normal 10" xfId="29"/>
    <cellStyle name="Normal 10 2" xfId="30"/>
    <cellStyle name="Normal 11" xfId="31"/>
    <cellStyle name="Normal 12" xfId="32"/>
    <cellStyle name="Normal 13" xfId="33"/>
    <cellStyle name="Normal 14" xfId="34"/>
    <cellStyle name="Normal 14 2" xfId="35"/>
    <cellStyle name="Normal 14 2 2" xfId="36"/>
    <cellStyle name="Normal 15" xfId="37"/>
    <cellStyle name="Normal 16" xfId="38"/>
    <cellStyle name="Normal 17" xfId="39"/>
    <cellStyle name="Normal 18" xfId="40"/>
    <cellStyle name="Normal 19" xfId="41"/>
    <cellStyle name="Normal 2" xfId="42"/>
    <cellStyle name="Normal 2 1" xfId="43"/>
    <cellStyle name="Normal 2 10" xfId="44"/>
    <cellStyle name="Normal 2 2" xfId="45"/>
    <cellStyle name="Normal 2 3" xfId="46"/>
    <cellStyle name="Normal 2 4" xfId="47"/>
    <cellStyle name="Normal 20" xfId="48"/>
    <cellStyle name="Normal 21" xfId="49"/>
    <cellStyle name="Normal 22" xfId="50"/>
    <cellStyle name="Normal 23" xfId="51"/>
    <cellStyle name="Normal 24" xfId="52"/>
    <cellStyle name="Normal 25" xfId="53"/>
    <cellStyle name="Normal 26" xfId="54"/>
    <cellStyle name="Normal 3" xfId="55"/>
    <cellStyle name="Normal 3 2" xfId="56"/>
    <cellStyle name="Normal 3 2 2" xfId="57"/>
    <cellStyle name="Normal 4" xfId="1"/>
    <cellStyle name="Normal 4 2" xfId="58"/>
    <cellStyle name="Normal 4 3" xfId="59"/>
    <cellStyle name="Normal 4 4" xfId="60"/>
    <cellStyle name="Normal 5" xfId="61"/>
    <cellStyle name="Normal 55" xfId="62"/>
    <cellStyle name="Normal 6" xfId="63"/>
    <cellStyle name="Normal 7" xfId="64"/>
    <cellStyle name="Normal 8" xfId="65"/>
    <cellStyle name="Normal 9" xfId="66"/>
    <cellStyle name="Style 1" xfId="67"/>
    <cellStyle name="Style 1 2" xfId="68"/>
    <cellStyle name="Style 1 3"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5"/>
  <sheetViews>
    <sheetView tabSelected="1" workbookViewId="0">
      <selection activeCell="E15" sqref="E15"/>
    </sheetView>
  </sheetViews>
  <sheetFormatPr defaultRowHeight="15"/>
  <cols>
    <col min="2" max="2" width="35" bestFit="1" customWidth="1"/>
    <col min="3" max="3" width="11.7109375" bestFit="1" customWidth="1"/>
    <col min="4" max="4" width="12.85546875" bestFit="1" customWidth="1"/>
    <col min="5" max="5" width="9.5703125" bestFit="1" customWidth="1"/>
    <col min="6" max="6" width="11.5703125" bestFit="1" customWidth="1"/>
    <col min="7" max="7" width="19.5703125" bestFit="1" customWidth="1"/>
  </cols>
  <sheetData>
    <row r="2" spans="1:7" ht="23.25">
      <c r="A2" s="32" t="s">
        <v>30</v>
      </c>
    </row>
    <row r="3" spans="1:7" ht="15.75">
      <c r="A3" s="33" t="s">
        <v>44</v>
      </c>
    </row>
    <row r="4" spans="1:7">
      <c r="A4" s="34" t="s">
        <v>31</v>
      </c>
    </row>
    <row r="5" spans="1:7">
      <c r="A5" s="34" t="s">
        <v>43</v>
      </c>
    </row>
    <row r="6" spans="1:7">
      <c r="A6" s="34"/>
    </row>
    <row r="7" spans="1:7" ht="18.75">
      <c r="A7" s="35" t="s">
        <v>32</v>
      </c>
      <c r="B7" s="35"/>
      <c r="C7" s="35"/>
      <c r="D7" s="35"/>
      <c r="E7" s="35"/>
      <c r="F7" s="35"/>
      <c r="G7" s="35"/>
    </row>
    <row r="8" spans="1:7">
      <c r="A8" s="36" t="s">
        <v>33</v>
      </c>
      <c r="B8" s="37" t="s">
        <v>34</v>
      </c>
      <c r="C8" s="37" t="s">
        <v>35</v>
      </c>
      <c r="D8" s="37" t="s">
        <v>36</v>
      </c>
      <c r="E8" s="37" t="s">
        <v>37</v>
      </c>
      <c r="F8" s="37" t="s">
        <v>38</v>
      </c>
      <c r="G8" s="37" t="s">
        <v>39</v>
      </c>
    </row>
    <row r="9" spans="1:7" ht="30">
      <c r="A9" s="11">
        <v>1</v>
      </c>
      <c r="B9" s="8" t="s">
        <v>45</v>
      </c>
      <c r="C9" s="55">
        <v>282637</v>
      </c>
      <c r="D9" s="56">
        <v>0</v>
      </c>
      <c r="E9" s="57">
        <f>'NON PO Items Abstract Sheet'!K18</f>
        <v>282637</v>
      </c>
      <c r="F9" s="57">
        <f>E9+D9</f>
        <v>282637</v>
      </c>
      <c r="G9" s="2">
        <v>0</v>
      </c>
    </row>
    <row r="10" spans="1:7">
      <c r="A10" s="50"/>
      <c r="B10" s="51"/>
      <c r="C10" s="52"/>
      <c r="D10" s="51"/>
      <c r="E10" s="53"/>
      <c r="F10" s="53"/>
      <c r="G10" s="54"/>
    </row>
    <row r="11" spans="1:7">
      <c r="A11" s="50"/>
      <c r="B11" s="51"/>
      <c r="C11" s="52"/>
      <c r="D11" s="51"/>
      <c r="E11" s="53"/>
      <c r="F11" s="53"/>
      <c r="G11" s="54"/>
    </row>
    <row r="12" spans="1:7" ht="15.75" thickBot="1">
      <c r="A12" s="50"/>
      <c r="B12" s="51"/>
      <c r="C12" s="52"/>
      <c r="D12" s="51"/>
      <c r="E12" s="53"/>
      <c r="F12" s="53"/>
      <c r="G12" s="54"/>
    </row>
    <row r="13" spans="1:7">
      <c r="A13" s="38"/>
      <c r="B13" s="39" t="s">
        <v>40</v>
      </c>
      <c r="C13" s="40">
        <f>SUM(C9:C9)</f>
        <v>282637</v>
      </c>
      <c r="D13" s="39"/>
      <c r="E13" s="41">
        <f>SUM(E9:E9)</f>
        <v>282637</v>
      </c>
      <c r="F13" s="41">
        <f>E13+D13</f>
        <v>282637</v>
      </c>
      <c r="G13" s="42"/>
    </row>
    <row r="14" spans="1:7">
      <c r="A14" s="43"/>
      <c r="B14" s="6" t="s">
        <v>41</v>
      </c>
      <c r="C14" s="4">
        <f>C13*18%</f>
        <v>50874.659999999996</v>
      </c>
      <c r="D14" s="6"/>
      <c r="E14" s="4">
        <f>E13*18%</f>
        <v>50874.659999999996</v>
      </c>
      <c r="F14" s="4">
        <f>E14+D14</f>
        <v>50874.659999999996</v>
      </c>
      <c r="G14" s="44"/>
    </row>
    <row r="15" spans="1:7" ht="15.75" thickBot="1">
      <c r="A15" s="45"/>
      <c r="B15" s="46" t="s">
        <v>42</v>
      </c>
      <c r="C15" s="47">
        <f>SUM(C13:C14)</f>
        <v>333511.65999999997</v>
      </c>
      <c r="D15" s="46"/>
      <c r="E15" s="48">
        <f>SUM(E13+E14)</f>
        <v>333511.65999999997</v>
      </c>
      <c r="F15" s="48">
        <f>E15+D15</f>
        <v>333511.65999999997</v>
      </c>
      <c r="G15" s="49"/>
    </row>
  </sheetData>
  <mergeCells count="1">
    <mergeCell ref="A7: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opLeftCell="A4" zoomScaleNormal="100" workbookViewId="0">
      <selection activeCell="M12" sqref="M12"/>
    </sheetView>
  </sheetViews>
  <sheetFormatPr defaultRowHeight="15"/>
  <cols>
    <col min="1" max="1" width="3.5703125" bestFit="1" customWidth="1"/>
    <col min="2" max="2" width="20.28515625" customWidth="1"/>
    <col min="3" max="3" width="65.5703125" customWidth="1"/>
    <col min="4" max="4" width="5.42578125" bestFit="1" customWidth="1"/>
    <col min="7" max="7" width="11.5703125" customWidth="1"/>
    <col min="9" max="9" width="10" customWidth="1"/>
    <col min="10" max="10" width="11.5703125" customWidth="1"/>
    <col min="11" max="12" width="10" customWidth="1"/>
  </cols>
  <sheetData>
    <row r="1" spans="1:13" ht="21">
      <c r="A1" s="31" t="s">
        <v>27</v>
      </c>
      <c r="B1" s="31"/>
      <c r="C1" s="31"/>
      <c r="D1" s="31"/>
      <c r="E1" s="31"/>
      <c r="F1" s="31"/>
      <c r="G1" s="31"/>
      <c r="H1" s="31"/>
      <c r="I1" s="31"/>
      <c r="J1" s="31"/>
      <c r="K1" s="31"/>
      <c r="L1" s="31"/>
      <c r="M1" s="31"/>
    </row>
    <row r="3" spans="1:13">
      <c r="A3" s="63" t="s">
        <v>25</v>
      </c>
      <c r="B3" s="61" t="s">
        <v>24</v>
      </c>
      <c r="C3" s="61" t="s">
        <v>23</v>
      </c>
      <c r="D3" s="59" t="s">
        <v>22</v>
      </c>
      <c r="E3" s="59" t="s">
        <v>46</v>
      </c>
      <c r="F3" s="59" t="s">
        <v>47</v>
      </c>
      <c r="G3" s="65" t="s">
        <v>48</v>
      </c>
      <c r="H3" s="65"/>
      <c r="I3" s="65"/>
      <c r="J3" s="65" t="s">
        <v>52</v>
      </c>
      <c r="K3" s="65"/>
      <c r="L3" s="65"/>
      <c r="M3" s="58"/>
    </row>
    <row r="4" spans="1:13">
      <c r="A4" s="64"/>
      <c r="B4" s="62"/>
      <c r="C4" s="62"/>
      <c r="D4" s="60"/>
      <c r="E4" s="60"/>
      <c r="F4" s="60"/>
      <c r="G4" s="16" t="s">
        <v>49</v>
      </c>
      <c r="H4" s="16" t="s">
        <v>50</v>
      </c>
      <c r="I4" s="16" t="s">
        <v>51</v>
      </c>
      <c r="J4" s="16" t="s">
        <v>49</v>
      </c>
      <c r="K4" s="16" t="s">
        <v>50</v>
      </c>
      <c r="L4" s="16" t="s">
        <v>51</v>
      </c>
      <c r="M4" s="16" t="s">
        <v>53</v>
      </c>
    </row>
    <row r="5" spans="1:13" ht="69.75" customHeight="1">
      <c r="A5" s="15">
        <v>1</v>
      </c>
      <c r="B5" s="66" t="s">
        <v>17</v>
      </c>
      <c r="C5" s="13" t="s">
        <v>16</v>
      </c>
      <c r="D5" s="12" t="s">
        <v>4</v>
      </c>
      <c r="E5" s="12">
        <v>60</v>
      </c>
      <c r="F5" s="12">
        <v>2000</v>
      </c>
      <c r="G5" s="11">
        <v>0</v>
      </c>
      <c r="H5" s="11">
        <f>'NON PO Items MB Sheet'!I4</f>
        <v>60</v>
      </c>
      <c r="I5" s="11">
        <f>H5+G5</f>
        <v>60</v>
      </c>
      <c r="J5" s="11">
        <v>0</v>
      </c>
      <c r="K5" s="11">
        <f>I5*F5</f>
        <v>120000</v>
      </c>
      <c r="L5" s="11">
        <f>K5</f>
        <v>120000</v>
      </c>
      <c r="M5" s="10"/>
    </row>
    <row r="6" spans="1:13">
      <c r="A6" s="15"/>
      <c r="B6" s="21"/>
      <c r="C6" s="22"/>
      <c r="D6" s="12"/>
      <c r="E6" s="12"/>
      <c r="F6" s="12"/>
      <c r="G6" s="11"/>
      <c r="H6" s="11"/>
      <c r="I6" s="11"/>
      <c r="J6" s="11"/>
      <c r="K6" s="11"/>
      <c r="L6" s="11"/>
      <c r="M6" s="10"/>
    </row>
    <row r="7" spans="1:13">
      <c r="A7" s="7">
        <v>2</v>
      </c>
      <c r="B7" s="6" t="s">
        <v>15</v>
      </c>
      <c r="C7" s="2" t="s">
        <v>14</v>
      </c>
      <c r="D7" s="5" t="s">
        <v>13</v>
      </c>
      <c r="E7" s="5">
        <v>1</v>
      </c>
      <c r="F7" s="5">
        <v>19500</v>
      </c>
      <c r="G7" s="5">
        <v>0</v>
      </c>
      <c r="H7" s="5">
        <f>'NON PO Items MB Sheet'!I6</f>
        <v>1</v>
      </c>
      <c r="I7" s="11">
        <f t="shared" ref="I7:I16" si="0">H7+G7</f>
        <v>1</v>
      </c>
      <c r="J7" s="5">
        <v>0</v>
      </c>
      <c r="K7" s="5">
        <f>I7*F7</f>
        <v>19500</v>
      </c>
      <c r="L7" s="11">
        <f t="shared" ref="L6:L16" si="1">K7</f>
        <v>19500</v>
      </c>
      <c r="M7" s="6"/>
    </row>
    <row r="8" spans="1:13">
      <c r="A8" s="20"/>
      <c r="B8" s="6"/>
      <c r="C8" s="6" t="s">
        <v>26</v>
      </c>
      <c r="D8" s="5"/>
      <c r="E8" s="5"/>
      <c r="F8" s="5"/>
      <c r="G8" s="5"/>
      <c r="H8" s="5"/>
      <c r="I8" s="11"/>
      <c r="J8" s="5"/>
      <c r="K8" s="5"/>
      <c r="L8" s="11"/>
      <c r="M8" s="6"/>
    </row>
    <row r="9" spans="1:13">
      <c r="A9" s="20"/>
      <c r="B9" s="6"/>
      <c r="C9" s="6"/>
      <c r="D9" s="5"/>
      <c r="E9" s="5"/>
      <c r="F9" s="5"/>
      <c r="G9" s="5"/>
      <c r="H9" s="5"/>
      <c r="I9" s="11"/>
      <c r="J9" s="5"/>
      <c r="K9" s="5"/>
      <c r="L9" s="11"/>
      <c r="M9" s="6"/>
    </row>
    <row r="10" spans="1:13" ht="30">
      <c r="A10" s="7">
        <v>3</v>
      </c>
      <c r="B10" s="23" t="s">
        <v>12</v>
      </c>
      <c r="C10" s="8" t="s">
        <v>11</v>
      </c>
      <c r="D10" s="5" t="s">
        <v>10</v>
      </c>
      <c r="E10" s="5">
        <v>1</v>
      </c>
      <c r="F10" s="5">
        <v>4800</v>
      </c>
      <c r="G10" s="5">
        <v>0</v>
      </c>
      <c r="H10" s="5">
        <f>'NON PO Items MB Sheet'!I8</f>
        <v>1</v>
      </c>
      <c r="I10" s="5">
        <f t="shared" si="0"/>
        <v>1</v>
      </c>
      <c r="J10" s="5">
        <v>0</v>
      </c>
      <c r="K10" s="5">
        <f>I10*F10</f>
        <v>4800</v>
      </c>
      <c r="L10" s="5">
        <f t="shared" si="1"/>
        <v>4800</v>
      </c>
      <c r="M10" s="6"/>
    </row>
    <row r="11" spans="1:13">
      <c r="A11" s="20"/>
      <c r="B11" s="23"/>
      <c r="C11" s="8"/>
      <c r="D11" s="5"/>
      <c r="E11" s="5"/>
      <c r="F11" s="5"/>
      <c r="G11" s="5"/>
      <c r="H11" s="5"/>
      <c r="I11" s="11"/>
      <c r="J11" s="5"/>
      <c r="K11" s="5"/>
      <c r="L11" s="11"/>
      <c r="M11" s="6"/>
    </row>
    <row r="12" spans="1:13">
      <c r="A12" s="7">
        <v>4</v>
      </c>
      <c r="B12" s="6" t="s">
        <v>9</v>
      </c>
      <c r="C12" s="2" t="s">
        <v>8</v>
      </c>
      <c r="D12" s="5" t="s">
        <v>4</v>
      </c>
      <c r="E12" s="5">
        <v>343.76</v>
      </c>
      <c r="F12" s="5">
        <v>180</v>
      </c>
      <c r="G12" s="5">
        <v>0</v>
      </c>
      <c r="H12" s="67">
        <v>343.76</v>
      </c>
      <c r="I12" s="67">
        <f>H12</f>
        <v>343.76</v>
      </c>
      <c r="J12" s="5">
        <v>0</v>
      </c>
      <c r="K12" s="67">
        <f>I12*F12</f>
        <v>61876.799999999996</v>
      </c>
      <c r="L12" s="67">
        <f>K12</f>
        <v>61876.799999999996</v>
      </c>
      <c r="M12" s="4"/>
    </row>
    <row r="13" spans="1:13">
      <c r="A13" s="7"/>
      <c r="B13" s="6"/>
      <c r="C13" s="2"/>
      <c r="D13" s="5"/>
      <c r="E13" s="5"/>
      <c r="F13" s="5"/>
      <c r="G13" s="5"/>
      <c r="H13" s="5"/>
      <c r="I13" s="11"/>
      <c r="J13" s="5"/>
      <c r="K13" s="5"/>
      <c r="L13" s="11"/>
      <c r="M13" s="4"/>
    </row>
    <row r="14" spans="1:13">
      <c r="A14" s="7">
        <v>5</v>
      </c>
      <c r="B14" s="6" t="s">
        <v>6</v>
      </c>
      <c r="C14" s="2" t="s">
        <v>5</v>
      </c>
      <c r="D14" s="5" t="s">
        <v>4</v>
      </c>
      <c r="E14" s="5">
        <v>177.59</v>
      </c>
      <c r="F14" s="5">
        <v>380</v>
      </c>
      <c r="G14" s="5">
        <v>0</v>
      </c>
      <c r="H14" s="5">
        <f>'NON PO Items MB Sheet'!I15</f>
        <v>177.59</v>
      </c>
      <c r="I14" s="11">
        <f t="shared" si="0"/>
        <v>177.59</v>
      </c>
      <c r="J14" s="5">
        <v>0</v>
      </c>
      <c r="K14" s="67">
        <f>I14*F14</f>
        <v>67484.2</v>
      </c>
      <c r="L14" s="68">
        <f t="shared" si="1"/>
        <v>67484.2</v>
      </c>
      <c r="M14" s="6"/>
    </row>
    <row r="15" spans="1:13">
      <c r="A15" s="20"/>
      <c r="B15" s="6"/>
      <c r="C15" s="2"/>
      <c r="D15" s="5"/>
      <c r="E15" s="5"/>
      <c r="F15" s="5"/>
      <c r="G15" s="5"/>
      <c r="H15" s="5"/>
      <c r="I15" s="11"/>
      <c r="J15" s="5"/>
      <c r="K15" s="5"/>
      <c r="L15" s="11"/>
      <c r="M15" s="6"/>
    </row>
    <row r="16" spans="1:13">
      <c r="A16" s="3">
        <v>6</v>
      </c>
      <c r="B16" s="6" t="s">
        <v>3</v>
      </c>
      <c r="C16" s="2" t="s">
        <v>2</v>
      </c>
      <c r="D16" s="5" t="s">
        <v>1</v>
      </c>
      <c r="E16" s="67">
        <v>112.2</v>
      </c>
      <c r="F16" s="5">
        <v>80</v>
      </c>
      <c r="G16" s="5">
        <v>0</v>
      </c>
      <c r="H16" s="5">
        <f>'NON PO Items MB Sheet'!I17</f>
        <v>112.2</v>
      </c>
      <c r="I16" s="11">
        <f t="shared" si="0"/>
        <v>112.2</v>
      </c>
      <c r="J16" s="5">
        <v>0</v>
      </c>
      <c r="K16" s="5">
        <f>I16*F16</f>
        <v>8976</v>
      </c>
      <c r="L16" s="11">
        <f t="shared" si="1"/>
        <v>8976</v>
      </c>
      <c r="M16" s="2"/>
    </row>
    <row r="17" spans="1:13">
      <c r="A17" s="3"/>
      <c r="B17" s="2"/>
      <c r="C17" s="2"/>
      <c r="D17" s="2"/>
      <c r="E17" s="2"/>
      <c r="F17" s="2"/>
      <c r="G17" s="2"/>
      <c r="H17" s="2"/>
      <c r="I17" s="2"/>
      <c r="J17" s="2"/>
      <c r="K17" s="2"/>
      <c r="L17" s="2"/>
      <c r="M17" s="2"/>
    </row>
    <row r="18" spans="1:13">
      <c r="A18" s="3"/>
      <c r="B18" s="2"/>
      <c r="C18" s="2"/>
      <c r="D18" s="28" t="s">
        <v>0</v>
      </c>
      <c r="E18" s="29"/>
      <c r="F18" s="29"/>
      <c r="G18" s="29"/>
      <c r="H18" s="30"/>
      <c r="I18" s="4">
        <f>I5+I7+I10+I12+I14+I16</f>
        <v>695.55000000000007</v>
      </c>
      <c r="J18" s="6"/>
      <c r="K18" s="6">
        <f>SUM(K5+K7+K10+K12+K14+K16)</f>
        <v>282637</v>
      </c>
      <c r="L18" s="4">
        <f>K18</f>
        <v>282637</v>
      </c>
      <c r="M18" s="6"/>
    </row>
    <row r="19" spans="1:13">
      <c r="A19" s="1"/>
    </row>
    <row r="20" spans="1:13">
      <c r="A20" s="1"/>
    </row>
    <row r="21" spans="1:13">
      <c r="A21" s="1"/>
    </row>
    <row r="22" spans="1:13">
      <c r="A22" s="1"/>
    </row>
  </sheetData>
  <mergeCells count="10">
    <mergeCell ref="A1:M1"/>
    <mergeCell ref="E3:E4"/>
    <mergeCell ref="D3:D4"/>
    <mergeCell ref="C3:C4"/>
    <mergeCell ref="B3:B4"/>
    <mergeCell ref="A3:A4"/>
    <mergeCell ref="F3:F4"/>
    <mergeCell ref="G3:I3"/>
    <mergeCell ref="J3:L3"/>
    <mergeCell ref="D18:H18"/>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opLeftCell="A4" zoomScaleNormal="100" workbookViewId="0">
      <selection activeCell="I13" sqref="I13"/>
    </sheetView>
  </sheetViews>
  <sheetFormatPr defaultRowHeight="15"/>
  <cols>
    <col min="1" max="1" width="3.5703125" bestFit="1" customWidth="1"/>
    <col min="2" max="2" width="20.28515625" customWidth="1"/>
    <col min="3" max="3" width="65.5703125" customWidth="1"/>
    <col min="4" max="4" width="5.42578125" bestFit="1" customWidth="1"/>
    <col min="10" max="10" width="10.28515625" customWidth="1"/>
  </cols>
  <sheetData>
    <row r="1" spans="1:10" ht="21">
      <c r="A1" s="31" t="s">
        <v>28</v>
      </c>
      <c r="B1" s="31"/>
      <c r="C1" s="31"/>
      <c r="D1" s="31"/>
      <c r="E1" s="31"/>
      <c r="F1" s="31"/>
      <c r="G1" s="31"/>
      <c r="H1" s="31"/>
      <c r="I1" s="31"/>
      <c r="J1" s="31"/>
    </row>
    <row r="3" spans="1:10">
      <c r="A3" s="19" t="s">
        <v>25</v>
      </c>
      <c r="B3" s="16" t="s">
        <v>24</v>
      </c>
      <c r="C3" s="18" t="s">
        <v>23</v>
      </c>
      <c r="D3" s="17" t="s">
        <v>22</v>
      </c>
      <c r="E3" s="17"/>
      <c r="F3" s="16" t="s">
        <v>21</v>
      </c>
      <c r="G3" s="16" t="s">
        <v>20</v>
      </c>
      <c r="H3" s="16" t="s">
        <v>19</v>
      </c>
      <c r="I3" s="16" t="s">
        <v>18</v>
      </c>
      <c r="J3" s="16" t="s">
        <v>29</v>
      </c>
    </row>
    <row r="4" spans="1:10" ht="84" customHeight="1">
      <c r="A4" s="15">
        <v>1</v>
      </c>
      <c r="B4" s="14" t="s">
        <v>17</v>
      </c>
      <c r="C4" s="13" t="s">
        <v>16</v>
      </c>
      <c r="D4" s="12" t="s">
        <v>4</v>
      </c>
      <c r="E4" s="12"/>
      <c r="F4" s="11">
        <v>30</v>
      </c>
      <c r="G4" s="11">
        <v>2</v>
      </c>
      <c r="H4" s="11"/>
      <c r="I4" s="10">
        <f>G4*F4</f>
        <v>60</v>
      </c>
      <c r="J4" s="9"/>
    </row>
    <row r="5" spans="1:10">
      <c r="A5" s="15"/>
      <c r="B5" s="25"/>
      <c r="C5" s="22"/>
      <c r="D5" s="12"/>
      <c r="E5" s="12"/>
      <c r="F5" s="11"/>
      <c r="G5" s="11"/>
      <c r="H5" s="11"/>
      <c r="I5" s="10"/>
      <c r="J5" s="9"/>
    </row>
    <row r="6" spans="1:10">
      <c r="A6" s="24">
        <v>2</v>
      </c>
      <c r="B6" s="6" t="s">
        <v>15</v>
      </c>
      <c r="C6" s="2" t="s">
        <v>14</v>
      </c>
      <c r="D6" s="5" t="s">
        <v>13</v>
      </c>
      <c r="E6" s="2"/>
      <c r="F6" s="2"/>
      <c r="G6" s="2"/>
      <c r="H6" s="2"/>
      <c r="I6" s="6">
        <v>1</v>
      </c>
      <c r="J6" s="2"/>
    </row>
    <row r="7" spans="1:10">
      <c r="A7" s="24"/>
      <c r="B7" s="6"/>
      <c r="C7" s="6"/>
      <c r="D7" s="5"/>
      <c r="E7" s="2"/>
      <c r="F7" s="2"/>
      <c r="G7" s="2"/>
      <c r="H7" s="2"/>
      <c r="I7" s="6"/>
      <c r="J7" s="2"/>
    </row>
    <row r="8" spans="1:10" ht="30">
      <c r="A8" s="24">
        <v>3</v>
      </c>
      <c r="B8" s="23" t="s">
        <v>12</v>
      </c>
      <c r="C8" s="8" t="s">
        <v>11</v>
      </c>
      <c r="D8" s="5" t="s">
        <v>10</v>
      </c>
      <c r="E8" s="2"/>
      <c r="F8" s="2"/>
      <c r="G8" s="2"/>
      <c r="H8" s="2"/>
      <c r="I8" s="6">
        <v>1</v>
      </c>
      <c r="J8" s="2"/>
    </row>
    <row r="9" spans="1:10">
      <c r="A9" s="24"/>
      <c r="B9" s="23"/>
      <c r="C9" s="8"/>
      <c r="D9" s="5"/>
      <c r="E9" s="2"/>
      <c r="F9" s="2"/>
      <c r="G9" s="2"/>
      <c r="H9" s="2"/>
      <c r="I9" s="6"/>
      <c r="J9" s="2"/>
    </row>
    <row r="10" spans="1:10">
      <c r="A10" s="24">
        <v>4</v>
      </c>
      <c r="B10" s="6" t="s">
        <v>9</v>
      </c>
      <c r="C10" s="2" t="s">
        <v>8</v>
      </c>
      <c r="D10" s="5" t="s">
        <v>4</v>
      </c>
      <c r="E10" s="2"/>
      <c r="F10" s="2">
        <v>37.4</v>
      </c>
      <c r="G10" s="2">
        <v>4.75</v>
      </c>
      <c r="H10" s="2"/>
      <c r="I10" s="4">
        <f>G10*F10</f>
        <v>177.65</v>
      </c>
      <c r="J10" s="2"/>
    </row>
    <row r="11" spans="1:10">
      <c r="A11" s="24"/>
      <c r="B11" s="6"/>
      <c r="C11" s="2"/>
      <c r="D11" s="5"/>
      <c r="E11" s="2"/>
      <c r="F11" s="2">
        <v>8.26</v>
      </c>
      <c r="G11" s="2">
        <v>6.41</v>
      </c>
      <c r="H11" s="2"/>
      <c r="I11" s="4">
        <f>G11*F11</f>
        <v>52.946599999999997</v>
      </c>
      <c r="J11" s="2"/>
    </row>
    <row r="12" spans="1:10">
      <c r="A12" s="24"/>
      <c r="B12" s="6"/>
      <c r="C12" s="2"/>
      <c r="D12" s="5"/>
      <c r="E12" s="2"/>
      <c r="F12" s="2">
        <v>8.8000000000000007</v>
      </c>
      <c r="G12" s="2">
        <v>12.86</v>
      </c>
      <c r="H12" s="2"/>
      <c r="I12" s="4">
        <f>G12*F12</f>
        <v>113.16800000000001</v>
      </c>
      <c r="J12" s="2"/>
    </row>
    <row r="13" spans="1:10">
      <c r="A13" s="24"/>
      <c r="B13" s="6"/>
      <c r="C13" s="2"/>
      <c r="D13" s="5"/>
      <c r="E13" s="2"/>
      <c r="F13" s="27" t="s">
        <v>7</v>
      </c>
      <c r="G13" s="27"/>
      <c r="H13" s="27"/>
      <c r="I13" s="4">
        <f>SUM(I10:I12)</f>
        <v>343.76459999999997</v>
      </c>
      <c r="J13" s="2"/>
    </row>
    <row r="14" spans="1:10">
      <c r="A14" s="24"/>
      <c r="B14" s="6"/>
      <c r="C14" s="2"/>
      <c r="D14" s="5"/>
      <c r="E14" s="2"/>
      <c r="F14" s="24"/>
      <c r="G14" s="24"/>
      <c r="H14" s="24"/>
      <c r="I14" s="4"/>
      <c r="J14" s="2"/>
    </row>
    <row r="15" spans="1:10">
      <c r="A15" s="24">
        <v>5</v>
      </c>
      <c r="B15" s="6" t="s">
        <v>6</v>
      </c>
      <c r="C15" s="2" t="s">
        <v>5</v>
      </c>
      <c r="D15" s="5" t="s">
        <v>4</v>
      </c>
      <c r="E15" s="2"/>
      <c r="F15" s="2">
        <v>21.5</v>
      </c>
      <c r="G15" s="2">
        <v>8.26</v>
      </c>
      <c r="H15" s="2"/>
      <c r="I15" s="6">
        <f>G15*F15</f>
        <v>177.59</v>
      </c>
      <c r="J15" s="2"/>
    </row>
    <row r="16" spans="1:10">
      <c r="A16" s="24"/>
      <c r="B16" s="6"/>
      <c r="C16" s="2"/>
      <c r="D16" s="5"/>
      <c r="E16" s="2"/>
      <c r="F16" s="2"/>
      <c r="G16" s="2"/>
      <c r="H16" s="2"/>
      <c r="I16" s="6"/>
      <c r="J16" s="2"/>
    </row>
    <row r="17" spans="1:10">
      <c r="A17" s="3">
        <v>6</v>
      </c>
      <c r="B17" s="6" t="s">
        <v>3</v>
      </c>
      <c r="C17" s="2" t="s">
        <v>2</v>
      </c>
      <c r="D17" s="5" t="s">
        <v>1</v>
      </c>
      <c r="E17" s="2"/>
      <c r="F17" s="2">
        <v>112.2</v>
      </c>
      <c r="G17" s="2"/>
      <c r="H17" s="2"/>
      <c r="I17" s="2">
        <f>F17</f>
        <v>112.2</v>
      </c>
      <c r="J17" s="2"/>
    </row>
    <row r="18" spans="1:10">
      <c r="A18" s="3"/>
      <c r="B18" s="2"/>
      <c r="C18" s="2"/>
      <c r="D18" s="2"/>
      <c r="E18" s="2"/>
      <c r="F18" s="2"/>
      <c r="G18" s="2"/>
      <c r="H18" s="2"/>
      <c r="I18" s="2"/>
      <c r="J18" s="2"/>
    </row>
    <row r="19" spans="1:10">
      <c r="A19" s="3"/>
      <c r="B19" s="2"/>
      <c r="C19" s="2"/>
      <c r="D19" s="2"/>
      <c r="E19" s="2"/>
      <c r="F19" s="2"/>
      <c r="G19" s="2"/>
      <c r="H19" s="26"/>
      <c r="I19" s="26"/>
      <c r="J19" s="26"/>
    </row>
    <row r="20" spans="1:10">
      <c r="A20" s="3"/>
      <c r="B20" s="2"/>
      <c r="C20" s="2"/>
      <c r="D20" s="2"/>
      <c r="E20" s="2"/>
      <c r="F20" s="2"/>
      <c r="G20" s="2"/>
      <c r="H20" s="2"/>
      <c r="I20" s="2"/>
      <c r="J20" s="2"/>
    </row>
    <row r="21" spans="1:10">
      <c r="A21" s="1"/>
    </row>
    <row r="22" spans="1:10">
      <c r="A22" s="1"/>
    </row>
    <row r="23" spans="1:10">
      <c r="A23" s="1"/>
    </row>
    <row r="24" spans="1:10">
      <c r="A24" s="1"/>
    </row>
  </sheetData>
  <mergeCells count="2">
    <mergeCell ref="A1:J1"/>
    <mergeCell ref="F13:H13"/>
  </mergeCells>
  <pageMargins left="0.25" right="0.25" top="0.75" bottom="0.75" header="0.3" footer="0.3"/>
  <pageSetup paperSize="9" scale="9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8669D5-0E7B-4E42-B211-91AD649B02F4}"/>
</file>

<file path=customXml/itemProps2.xml><?xml version="1.0" encoding="utf-8"?>
<ds:datastoreItem xmlns:ds="http://schemas.openxmlformats.org/officeDocument/2006/customXml" ds:itemID="{BEC59ACB-E0D6-4287-AE46-AFD626C7FD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NON PO Items Abstract Sheet</vt:lpstr>
      <vt:lpstr>NON PO Items MB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dcterms:created xsi:type="dcterms:W3CDTF">2024-07-01T17:41:26Z</dcterms:created>
  <dcterms:modified xsi:type="dcterms:W3CDTF">2024-08-26T08:56:06Z</dcterms:modified>
</cp:coreProperties>
</file>